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pc-user\Desktop\"/>
    </mc:Choice>
  </mc:AlternateContent>
  <xr:revisionPtr revIDLastSave="0" documentId="13_ncr:1_{7054063D-B3C7-4818-BBB0-1CA943B8D9D2}" xr6:coauthVersionLast="45" xr6:coauthVersionMax="45" xr10:uidLastSave="{00000000-0000-0000-0000-000000000000}"/>
  <bookViews>
    <workbookView xWindow="-120" yWindow="-120" windowWidth="20730" windowHeight="11160" tabRatio="692" xr2:uid="{00000000-000D-0000-FFFF-FFFF00000000}"/>
  </bookViews>
  <sheets>
    <sheet name="ＧＨ" sheetId="35" r:id="rId1"/>
    <sheet name="ＧＨ（記入例）" sheetId="31" r:id="rId2"/>
    <sheet name="小規模" sheetId="39" r:id="rId3"/>
    <sheet name="小規模（記入例）" sheetId="38" r:id="rId4"/>
    <sheet name="地密デイ・認知デイ" sheetId="41" r:id="rId5"/>
    <sheet name="地密デイ・認知デイ（記入例）" sheetId="30" r:id="rId6"/>
    <sheet name="居宅" sheetId="29" r:id="rId7"/>
    <sheet name="予防" sheetId="40" r:id="rId8"/>
  </sheets>
  <definedNames>
    <definedName name="_xlnm.Print_Area" localSheetId="0">ＧＨ!$A$1:$AX$84</definedName>
    <definedName name="_xlnm.Print_Area" localSheetId="1">'ＧＨ（記入例）'!$A$1:$AX$84</definedName>
    <definedName name="_xlnm.Print_Area" localSheetId="6">居宅!$A$1:$AJ$36</definedName>
    <definedName name="_xlnm.Print_Area" localSheetId="2">小規模!$A$1:$AX$80</definedName>
    <definedName name="_xlnm.Print_Area" localSheetId="3">'小規模（記入例）'!$A$1:$AX$80</definedName>
    <definedName name="_xlnm.Print_Area" localSheetId="4">地密デイ・認知デイ!$A$1:$AJ$53</definedName>
    <definedName name="_xlnm.Print_Area" localSheetId="5">'地密デイ・認知デイ（記入例）'!$A$1:$AJ$53</definedName>
    <definedName name="_xlnm.Print_Area" localSheetId="7">予防!$A$1:$AJ$36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42" i="35" l="1"/>
  <c r="S42" i="35"/>
  <c r="R42" i="35"/>
  <c r="AG21" i="30"/>
  <c r="AG22" i="30" s="1"/>
  <c r="AF21" i="30"/>
  <c r="AF22" i="30" s="1"/>
  <c r="AE21" i="30"/>
  <c r="AE22" i="30" s="1"/>
  <c r="AD21" i="30"/>
  <c r="AD22" i="30" s="1"/>
  <c r="AC21" i="30"/>
  <c r="AC22" i="30" s="1"/>
  <c r="AB21" i="30"/>
  <c r="AB22" i="30" s="1"/>
  <c r="AA21" i="30"/>
  <c r="AA22" i="30" s="1"/>
  <c r="Z21" i="30"/>
  <c r="Z22" i="30" s="1"/>
  <c r="Y21" i="30"/>
  <c r="Y22" i="30" s="1"/>
  <c r="X21" i="30"/>
  <c r="X22" i="30" s="1"/>
  <c r="W21" i="30"/>
  <c r="W22" i="30" s="1"/>
  <c r="V21" i="30"/>
  <c r="V22" i="30" s="1"/>
  <c r="U21" i="30"/>
  <c r="U22" i="30" s="1"/>
  <c r="T21" i="30"/>
  <c r="T22" i="30" s="1"/>
  <c r="S21" i="30"/>
  <c r="S22" i="30" s="1"/>
  <c r="R21" i="30"/>
  <c r="R22" i="30" s="1"/>
  <c r="Q21" i="30"/>
  <c r="Q22" i="30" s="1"/>
  <c r="P21" i="30"/>
  <c r="P22" i="30" s="1"/>
  <c r="O21" i="30"/>
  <c r="O22" i="30" s="1"/>
  <c r="N21" i="30"/>
  <c r="N22" i="30" s="1"/>
  <c r="M21" i="30"/>
  <c r="M22" i="30" s="1"/>
  <c r="L21" i="30"/>
  <c r="L22" i="30" s="1"/>
  <c r="K21" i="30"/>
  <c r="K22" i="30" s="1"/>
  <c r="J21" i="30"/>
  <c r="J22" i="30" s="1"/>
  <c r="I21" i="30"/>
  <c r="I22" i="30" s="1"/>
  <c r="H21" i="30"/>
  <c r="H22" i="30" s="1"/>
  <c r="G21" i="30"/>
  <c r="G22" i="30" s="1"/>
  <c r="F21" i="30"/>
  <c r="F22" i="30" s="1"/>
  <c r="G22" i="41"/>
  <c r="H22" i="41"/>
  <c r="I22" i="41"/>
  <c r="J22" i="41"/>
  <c r="K22" i="41"/>
  <c r="L22" i="41"/>
  <c r="M22" i="41"/>
  <c r="N22" i="41"/>
  <c r="O22" i="41"/>
  <c r="P22" i="41"/>
  <c r="Q22" i="41"/>
  <c r="R22" i="41"/>
  <c r="S22" i="41"/>
  <c r="T22" i="41"/>
  <c r="U22" i="41"/>
  <c r="V22" i="41"/>
  <c r="W22" i="41"/>
  <c r="X22" i="41"/>
  <c r="Y22" i="41"/>
  <c r="Z22" i="41"/>
  <c r="AA22" i="41"/>
  <c r="AB22" i="41"/>
  <c r="AC22" i="41"/>
  <c r="AD22" i="41"/>
  <c r="AE22" i="41"/>
  <c r="AF22" i="41"/>
  <c r="AG22" i="41"/>
  <c r="F22" i="41"/>
  <c r="G21" i="41"/>
  <c r="F21" i="41"/>
  <c r="F20" i="41"/>
  <c r="H21" i="41"/>
  <c r="I21" i="41"/>
  <c r="J21" i="41"/>
  <c r="K21" i="41"/>
  <c r="L21" i="41"/>
  <c r="M21" i="41"/>
  <c r="N21" i="41"/>
  <c r="O21" i="41"/>
  <c r="P21" i="41"/>
  <c r="Q21" i="41"/>
  <c r="R21" i="41"/>
  <c r="S21" i="41"/>
  <c r="T21" i="41"/>
  <c r="U21" i="41"/>
  <c r="V21" i="41"/>
  <c r="W21" i="41"/>
  <c r="X21" i="41"/>
  <c r="Y21" i="41"/>
  <c r="Z21" i="41"/>
  <c r="AA21" i="41"/>
  <c r="AB21" i="41"/>
  <c r="AC21" i="41"/>
  <c r="AD21" i="41"/>
  <c r="AE21" i="41"/>
  <c r="AF21" i="41"/>
  <c r="AG21" i="41"/>
  <c r="F18" i="41"/>
  <c r="F23" i="41"/>
  <c r="E24" i="41" l="1"/>
  <c r="AG23" i="41"/>
  <c r="AF23" i="41"/>
  <c r="AE23" i="41"/>
  <c r="AD23" i="41"/>
  <c r="AC23" i="41"/>
  <c r="AB23" i="41"/>
  <c r="AA23" i="41"/>
  <c r="Z23" i="41"/>
  <c r="Y23" i="41"/>
  <c r="X23" i="41"/>
  <c r="W23" i="41"/>
  <c r="V23" i="41"/>
  <c r="U23" i="41"/>
  <c r="T23" i="41"/>
  <c r="S23" i="41"/>
  <c r="R23" i="41"/>
  <c r="Q23" i="41"/>
  <c r="P23" i="41"/>
  <c r="O23" i="41"/>
  <c r="N23" i="41"/>
  <c r="M23" i="41"/>
  <c r="L23" i="41"/>
  <c r="K23" i="41"/>
  <c r="J23" i="41"/>
  <c r="I23" i="41"/>
  <c r="H23" i="41"/>
  <c r="G23" i="41"/>
  <c r="AG20" i="41"/>
  <c r="Z20" i="41"/>
  <c r="S20" i="41"/>
  <c r="L20" i="41"/>
  <c r="AH19" i="41"/>
  <c r="AG18" i="41"/>
  <c r="AF18" i="41"/>
  <c r="AF20" i="41" s="1"/>
  <c r="AE18" i="41"/>
  <c r="AD18" i="41"/>
  <c r="AD20" i="41" s="1"/>
  <c r="AC18" i="41"/>
  <c r="AB18" i="41"/>
  <c r="AB20" i="41" s="1"/>
  <c r="AA18" i="41"/>
  <c r="Z18" i="41"/>
  <c r="Y18" i="41"/>
  <c r="X18" i="41"/>
  <c r="X20" i="41" s="1"/>
  <c r="W18" i="41"/>
  <c r="V18" i="41"/>
  <c r="V20" i="41" s="1"/>
  <c r="U18" i="41"/>
  <c r="T18" i="41"/>
  <c r="T20" i="41" s="1"/>
  <c r="S18" i="41"/>
  <c r="R18" i="41"/>
  <c r="R20" i="41" s="1"/>
  <c r="Q18" i="41"/>
  <c r="P18" i="41"/>
  <c r="P20" i="41" s="1"/>
  <c r="O18" i="41"/>
  <c r="N18" i="41"/>
  <c r="N20" i="41" s="1"/>
  <c r="M18" i="41"/>
  <c r="L18" i="41"/>
  <c r="K18" i="41"/>
  <c r="J18" i="41"/>
  <c r="J20" i="41" s="1"/>
  <c r="I18" i="41"/>
  <c r="H18" i="41"/>
  <c r="H20" i="41" s="1"/>
  <c r="G18" i="41"/>
  <c r="AJ17" i="41"/>
  <c r="AH17" i="41"/>
  <c r="AI17" i="41" s="1"/>
  <c r="AJ16" i="41"/>
  <c r="AH16" i="41"/>
  <c r="AI16" i="41" s="1"/>
  <c r="AH15" i="41"/>
  <c r="AI15" i="41" s="1"/>
  <c r="AJ15" i="41" s="1"/>
  <c r="AH14" i="41"/>
  <c r="AI14" i="41" s="1"/>
  <c r="AJ14" i="41" s="1"/>
  <c r="AH13" i="41"/>
  <c r="AI13" i="41" s="1"/>
  <c r="AJ13" i="41" s="1"/>
  <c r="AH12" i="41"/>
  <c r="AI12" i="41" s="1"/>
  <c r="AJ12" i="41" s="1"/>
  <c r="AH11" i="41"/>
  <c r="AI11" i="41" s="1"/>
  <c r="AJ11" i="41" s="1"/>
  <c r="AH10" i="41"/>
  <c r="AI10" i="41" s="1"/>
  <c r="AJ10" i="41" s="1"/>
  <c r="AJ9" i="41"/>
  <c r="AH9" i="41"/>
  <c r="AI9" i="41" s="1"/>
  <c r="AJ8" i="41"/>
  <c r="AH8" i="41"/>
  <c r="AI8" i="41" s="1"/>
  <c r="AJ9" i="30"/>
  <c r="AJ17" i="30"/>
  <c r="AJ8" i="30"/>
  <c r="AH19" i="30"/>
  <c r="G18" i="30"/>
  <c r="H18" i="30"/>
  <c r="I18" i="30"/>
  <c r="J18" i="30"/>
  <c r="K18" i="30"/>
  <c r="L18" i="30"/>
  <c r="M18" i="30"/>
  <c r="N18" i="30"/>
  <c r="O18" i="30"/>
  <c r="P18" i="30"/>
  <c r="Q18" i="30"/>
  <c r="R18" i="30"/>
  <c r="S18" i="30"/>
  <c r="T18" i="30"/>
  <c r="U18" i="30"/>
  <c r="V18" i="30"/>
  <c r="W18" i="30"/>
  <c r="X18" i="30"/>
  <c r="Y18" i="30"/>
  <c r="Z18" i="30"/>
  <c r="AA18" i="30"/>
  <c r="AB18" i="30"/>
  <c r="AC18" i="30"/>
  <c r="AD18" i="30"/>
  <c r="AE18" i="30"/>
  <c r="AF18" i="30"/>
  <c r="AG18" i="30"/>
  <c r="F18" i="30"/>
  <c r="Z20" i="30"/>
  <c r="AG20" i="30"/>
  <c r="G23" i="30"/>
  <c r="H23" i="30"/>
  <c r="I23" i="30"/>
  <c r="I20" i="30" s="1"/>
  <c r="J23" i="30"/>
  <c r="K23" i="30"/>
  <c r="L23" i="30"/>
  <c r="L20" i="30" s="1"/>
  <c r="M23" i="30"/>
  <c r="M20" i="30" s="1"/>
  <c r="N23" i="30"/>
  <c r="O23" i="30"/>
  <c r="O20" i="30" s="1"/>
  <c r="P23" i="30"/>
  <c r="Q23" i="30"/>
  <c r="R23" i="30"/>
  <c r="S23" i="30"/>
  <c r="S20" i="30" s="1"/>
  <c r="T23" i="30"/>
  <c r="U23" i="30"/>
  <c r="U20" i="30" s="1"/>
  <c r="V23" i="30"/>
  <c r="W23" i="30"/>
  <c r="W20" i="30" s="1"/>
  <c r="X23" i="30"/>
  <c r="Y23" i="30"/>
  <c r="Z23" i="30"/>
  <c r="AA23" i="30"/>
  <c r="AB23" i="30"/>
  <c r="AC23" i="30"/>
  <c r="AC20" i="30" s="1"/>
  <c r="AD23" i="30"/>
  <c r="AE23" i="30"/>
  <c r="AE20" i="30" s="1"/>
  <c r="AF23" i="30"/>
  <c r="AG23" i="30"/>
  <c r="F23" i="30"/>
  <c r="E24" i="30"/>
  <c r="G20" i="41" l="1"/>
  <c r="I20" i="41"/>
  <c r="K20" i="41"/>
  <c r="M20" i="41"/>
  <c r="O20" i="41"/>
  <c r="Q20" i="41"/>
  <c r="U20" i="41"/>
  <c r="W20" i="41"/>
  <c r="Y20" i="41"/>
  <c r="AA20" i="41"/>
  <c r="AC20" i="41"/>
  <c r="AE20" i="41"/>
  <c r="AJ18" i="41"/>
  <c r="AJ19" i="41"/>
  <c r="AH18" i="41"/>
  <c r="G20" i="30"/>
  <c r="AA20" i="30"/>
  <c r="Y20" i="30"/>
  <c r="Q20" i="30"/>
  <c r="K20" i="30"/>
  <c r="AF20" i="30"/>
  <c r="AD20" i="30"/>
  <c r="AB20" i="30"/>
  <c r="X20" i="30"/>
  <c r="T20" i="30"/>
  <c r="R20" i="30"/>
  <c r="P20" i="30"/>
  <c r="N20" i="30"/>
  <c r="J20" i="30"/>
  <c r="V20" i="30"/>
  <c r="H20" i="30"/>
  <c r="AH18" i="30"/>
  <c r="F20" i="30"/>
  <c r="Q44" i="38"/>
  <c r="D28" i="41" l="1"/>
  <c r="Q28" i="41" s="1"/>
  <c r="D29" i="41"/>
  <c r="Q29" i="41" s="1"/>
  <c r="AJ20" i="41"/>
  <c r="AW39" i="38"/>
  <c r="AW27" i="38"/>
  <c r="AW24" i="38"/>
  <c r="AW21" i="38"/>
  <c r="AW39" i="39"/>
  <c r="AW36" i="39"/>
  <c r="AW33" i="39"/>
  <c r="AW30" i="39"/>
  <c r="AW27" i="39"/>
  <c r="AW24" i="39"/>
  <c r="AW21" i="39"/>
  <c r="AW18" i="39"/>
  <c r="AW15" i="39"/>
  <c r="AW21" i="31"/>
  <c r="AW18" i="31"/>
  <c r="AW39" i="35"/>
  <c r="AW36" i="35"/>
  <c r="AW33" i="35"/>
  <c r="AW30" i="35"/>
  <c r="AW27" i="35"/>
  <c r="AW24" i="35"/>
  <c r="AW21" i="35"/>
  <c r="AW18" i="35"/>
  <c r="AW15" i="35"/>
  <c r="AW41" i="35" l="1"/>
  <c r="H51" i="35" s="1"/>
  <c r="AJ17" i="40"/>
  <c r="AJ16" i="40"/>
  <c r="AJ15" i="40"/>
  <c r="AJ14" i="40"/>
  <c r="AJ13" i="40"/>
  <c r="AJ12" i="40"/>
  <c r="AJ11" i="40"/>
  <c r="AJ10" i="40"/>
  <c r="AJ9" i="40"/>
  <c r="AJ8" i="40"/>
  <c r="AJ17" i="29"/>
  <c r="AJ16" i="29"/>
  <c r="AJ15" i="29"/>
  <c r="AJ14" i="29"/>
  <c r="AJ13" i="29"/>
  <c r="AJ12" i="29"/>
  <c r="AJ11" i="29"/>
  <c r="AJ10" i="29"/>
  <c r="AJ9" i="29"/>
  <c r="AJ8" i="29"/>
  <c r="AG18" i="40" l="1"/>
  <c r="AF18" i="40"/>
  <c r="AE18" i="40"/>
  <c r="AD18" i="40"/>
  <c r="AC18" i="40"/>
  <c r="AB18" i="40"/>
  <c r="AA18" i="40"/>
  <c r="Z18" i="40"/>
  <c r="Y18" i="40"/>
  <c r="X18" i="40"/>
  <c r="W18" i="40"/>
  <c r="V18" i="40"/>
  <c r="U18" i="40"/>
  <c r="T18" i="40"/>
  <c r="S18" i="40"/>
  <c r="R18" i="40"/>
  <c r="Q18" i="40"/>
  <c r="P18" i="40"/>
  <c r="O18" i="40"/>
  <c r="N18" i="40"/>
  <c r="M18" i="40"/>
  <c r="L18" i="40"/>
  <c r="K18" i="40"/>
  <c r="J18" i="40"/>
  <c r="I18" i="40"/>
  <c r="H18" i="40"/>
  <c r="G18" i="40"/>
  <c r="F18" i="40"/>
  <c r="AH17" i="40"/>
  <c r="AI17" i="40" s="1"/>
  <c r="AH16" i="40"/>
  <c r="AI16" i="40" s="1"/>
  <c r="AH15" i="40"/>
  <c r="AI15" i="40" s="1"/>
  <c r="AH14" i="40"/>
  <c r="AI14" i="40" s="1"/>
  <c r="AH13" i="40"/>
  <c r="AI13" i="40" s="1"/>
  <c r="AH12" i="40"/>
  <c r="AI12" i="40" s="1"/>
  <c r="AH11" i="40"/>
  <c r="AI11" i="40" s="1"/>
  <c r="AH10" i="40"/>
  <c r="AI10" i="40" s="1"/>
  <c r="AH9" i="40"/>
  <c r="AI9" i="40" s="1"/>
  <c r="AJ18" i="40"/>
  <c r="AH8" i="40"/>
  <c r="AH18" i="40" s="1"/>
  <c r="AI8" i="40" l="1"/>
  <c r="AI18" i="40" s="1"/>
  <c r="AS80" i="39" l="1"/>
  <c r="AU80" i="39" s="1"/>
  <c r="AS79" i="39"/>
  <c r="AU79" i="39" s="1"/>
  <c r="AR44" i="39"/>
  <c r="AQ44" i="39"/>
  <c r="AP44" i="39"/>
  <c r="AO44" i="39"/>
  <c r="AN44" i="39"/>
  <c r="AM44" i="39"/>
  <c r="AL44" i="39"/>
  <c r="AK44" i="39"/>
  <c r="AJ44" i="39"/>
  <c r="AI44" i="39"/>
  <c r="AH44" i="39"/>
  <c r="AG44" i="39"/>
  <c r="AF44" i="39"/>
  <c r="AE44" i="39"/>
  <c r="AD44" i="39"/>
  <c r="AC44" i="39"/>
  <c r="AB44" i="39"/>
  <c r="AA44" i="39"/>
  <c r="Z44" i="39"/>
  <c r="Y44" i="39"/>
  <c r="X44" i="39"/>
  <c r="W44" i="39"/>
  <c r="V44" i="39"/>
  <c r="U44" i="39"/>
  <c r="T44" i="39"/>
  <c r="S44" i="39"/>
  <c r="R44" i="39"/>
  <c r="Q44" i="39"/>
  <c r="AT41" i="39"/>
  <c r="AS40" i="39"/>
  <c r="AU40" i="39" s="1"/>
  <c r="AS39" i="39"/>
  <c r="AU39" i="39" s="1"/>
  <c r="B39" i="39"/>
  <c r="AS37" i="39"/>
  <c r="AU37" i="39" s="1"/>
  <c r="AS36" i="39"/>
  <c r="AU36" i="39" s="1"/>
  <c r="B36" i="39"/>
  <c r="AS34" i="39"/>
  <c r="AU34" i="39" s="1"/>
  <c r="AS33" i="39"/>
  <c r="AU33" i="39" s="1"/>
  <c r="B33" i="39"/>
  <c r="AS31" i="39"/>
  <c r="AU31" i="39" s="1"/>
  <c r="AS30" i="39"/>
  <c r="AU30" i="39" s="1"/>
  <c r="B30" i="39"/>
  <c r="AS28" i="39"/>
  <c r="AU28" i="39" s="1"/>
  <c r="AS27" i="39"/>
  <c r="AU27" i="39" s="1"/>
  <c r="B27" i="39"/>
  <c r="AS25" i="39"/>
  <c r="AU25" i="39" s="1"/>
  <c r="AS24" i="39"/>
  <c r="AU24" i="39" s="1"/>
  <c r="B24" i="39"/>
  <c r="AS22" i="39"/>
  <c r="AU22" i="39" s="1"/>
  <c r="AS21" i="39"/>
  <c r="AU21" i="39" s="1"/>
  <c r="B21" i="39"/>
  <c r="AS19" i="39"/>
  <c r="AU19" i="39" s="1"/>
  <c r="AS18" i="39"/>
  <c r="AU18" i="39" s="1"/>
  <c r="B18" i="39"/>
  <c r="AS16" i="39"/>
  <c r="AU16" i="39" s="1"/>
  <c r="AS15" i="39"/>
  <c r="B15" i="39"/>
  <c r="AS13" i="39"/>
  <c r="AU13" i="39" s="1"/>
  <c r="AS12" i="39"/>
  <c r="AU12" i="39" s="1"/>
  <c r="AS10" i="39"/>
  <c r="AU10" i="39" s="1"/>
  <c r="AS9" i="39"/>
  <c r="AU9" i="39" s="1"/>
  <c r="AS80" i="38"/>
  <c r="AU80" i="38" s="1"/>
  <c r="AS79" i="38"/>
  <c r="AU79" i="38" s="1"/>
  <c r="AR44" i="38"/>
  <c r="AQ44" i="38"/>
  <c r="AP44" i="38"/>
  <c r="AO44" i="38"/>
  <c r="AN44" i="38"/>
  <c r="AM44" i="38"/>
  <c r="AL44" i="38"/>
  <c r="AK44" i="38"/>
  <c r="AJ44" i="38"/>
  <c r="AI44" i="38"/>
  <c r="AH44" i="38"/>
  <c r="AG44" i="38"/>
  <c r="AF44" i="38"/>
  <c r="AE44" i="38"/>
  <c r="AD44" i="38"/>
  <c r="AC44" i="38"/>
  <c r="AB44" i="38"/>
  <c r="AA44" i="38"/>
  <c r="Z44" i="38"/>
  <c r="Y44" i="38"/>
  <c r="X44" i="38"/>
  <c r="W44" i="38"/>
  <c r="V44" i="38"/>
  <c r="U44" i="38"/>
  <c r="T44" i="38"/>
  <c r="S44" i="38"/>
  <c r="R44" i="38"/>
  <c r="AT41" i="38"/>
  <c r="AS40" i="38"/>
  <c r="AU40" i="38" s="1"/>
  <c r="AS39" i="38"/>
  <c r="AU39" i="38" s="1"/>
  <c r="B39" i="38"/>
  <c r="AS37" i="38"/>
  <c r="AU37" i="38" s="1"/>
  <c r="AS36" i="38"/>
  <c r="AU36" i="38" s="1"/>
  <c r="B36" i="38"/>
  <c r="AS34" i="38"/>
  <c r="AU34" i="38" s="1"/>
  <c r="AS33" i="38"/>
  <c r="AU33" i="38" s="1"/>
  <c r="B33" i="38"/>
  <c r="AS31" i="38"/>
  <c r="AU31" i="38" s="1"/>
  <c r="AS30" i="38"/>
  <c r="AU30" i="38" s="1"/>
  <c r="AW30" i="38" s="1"/>
  <c r="B30" i="38"/>
  <c r="AS28" i="38"/>
  <c r="AU28" i="38" s="1"/>
  <c r="AS27" i="38"/>
  <c r="AU27" i="38" s="1"/>
  <c r="B27" i="38"/>
  <c r="AS25" i="38"/>
  <c r="AU25" i="38" s="1"/>
  <c r="AS24" i="38"/>
  <c r="AU24" i="38" s="1"/>
  <c r="B24" i="38"/>
  <c r="AS22" i="38"/>
  <c r="AU22" i="38" s="1"/>
  <c r="AS21" i="38"/>
  <c r="AU21" i="38" s="1"/>
  <c r="B21" i="38"/>
  <c r="AS19" i="38"/>
  <c r="AU19" i="38" s="1"/>
  <c r="AS18" i="38"/>
  <c r="AU18" i="38" s="1"/>
  <c r="B18" i="38"/>
  <c r="AS16" i="38"/>
  <c r="AU16" i="38" s="1"/>
  <c r="AS15" i="38"/>
  <c r="B15" i="38"/>
  <c r="AS13" i="38"/>
  <c r="AU13" i="38" s="1"/>
  <c r="AS12" i="38"/>
  <c r="AU12" i="38" s="1"/>
  <c r="AS10" i="38"/>
  <c r="AU10" i="38" s="1"/>
  <c r="AS9" i="38"/>
  <c r="AU9" i="38" s="1"/>
  <c r="AW42" i="38" l="1"/>
  <c r="Q41" i="38"/>
  <c r="AG41" i="38"/>
  <c r="AG43" i="38" s="1"/>
  <c r="AW36" i="38"/>
  <c r="AW18" i="38"/>
  <c r="AW33" i="38"/>
  <c r="AS41" i="38"/>
  <c r="AU41" i="38" s="1"/>
  <c r="AU15" i="38"/>
  <c r="AW15" i="38" s="1"/>
  <c r="AW42" i="39"/>
  <c r="AS41" i="39"/>
  <c r="AU41" i="39" s="1"/>
  <c r="R41" i="39"/>
  <c r="R43" i="39" s="1"/>
  <c r="T41" i="39"/>
  <c r="T43" i="39" s="1"/>
  <c r="V41" i="39"/>
  <c r="V43" i="39" s="1"/>
  <c r="X41" i="39"/>
  <c r="X43" i="39" s="1"/>
  <c r="Z41" i="39"/>
  <c r="Z43" i="39" s="1"/>
  <c r="AB41" i="39"/>
  <c r="AB43" i="39" s="1"/>
  <c r="AD41" i="39"/>
  <c r="AD43" i="39" s="1"/>
  <c r="AF41" i="39"/>
  <c r="AF43" i="39" s="1"/>
  <c r="AH41" i="39"/>
  <c r="AH43" i="39" s="1"/>
  <c r="AJ41" i="39"/>
  <c r="AJ43" i="39" s="1"/>
  <c r="AL41" i="39"/>
  <c r="AL43" i="39" s="1"/>
  <c r="AN41" i="39"/>
  <c r="AN43" i="39" s="1"/>
  <c r="AP41" i="39"/>
  <c r="AP43" i="39" s="1"/>
  <c r="AR41" i="39"/>
  <c r="AR43" i="39" s="1"/>
  <c r="AU15" i="39"/>
  <c r="Q41" i="39"/>
  <c r="Q43" i="39" s="1"/>
  <c r="S41" i="39"/>
  <c r="S43" i="39" s="1"/>
  <c r="U41" i="39"/>
  <c r="U43" i="39" s="1"/>
  <c r="W41" i="39"/>
  <c r="W43" i="39" s="1"/>
  <c r="Y41" i="39"/>
  <c r="Y43" i="39" s="1"/>
  <c r="AA41" i="39"/>
  <c r="AA43" i="39" s="1"/>
  <c r="AC41" i="39"/>
  <c r="AC43" i="39" s="1"/>
  <c r="AE41" i="39"/>
  <c r="AE43" i="39" s="1"/>
  <c r="AG41" i="39"/>
  <c r="AG43" i="39" s="1"/>
  <c r="AI41" i="39"/>
  <c r="AI43" i="39" s="1"/>
  <c r="AK41" i="39"/>
  <c r="AK43" i="39" s="1"/>
  <c r="AM41" i="39"/>
  <c r="AM43" i="39" s="1"/>
  <c r="AO41" i="39"/>
  <c r="AO43" i="39" s="1"/>
  <c r="AQ41" i="39"/>
  <c r="AQ43" i="39" s="1"/>
  <c r="R41" i="38"/>
  <c r="R43" i="38" s="1"/>
  <c r="T41" i="38"/>
  <c r="T43" i="38" s="1"/>
  <c r="V41" i="38"/>
  <c r="V43" i="38" s="1"/>
  <c r="X41" i="38"/>
  <c r="X43" i="38" s="1"/>
  <c r="Z41" i="38"/>
  <c r="Z43" i="38" s="1"/>
  <c r="AB41" i="38"/>
  <c r="AB43" i="38" s="1"/>
  <c r="AD41" i="38"/>
  <c r="AD43" i="38" s="1"/>
  <c r="AF41" i="38"/>
  <c r="AF43" i="38" s="1"/>
  <c r="AH41" i="38"/>
  <c r="AH43" i="38" s="1"/>
  <c r="AJ41" i="38"/>
  <c r="AJ43" i="38" s="1"/>
  <c r="AL41" i="38"/>
  <c r="AL43" i="38" s="1"/>
  <c r="AN41" i="38"/>
  <c r="AN43" i="38" s="1"/>
  <c r="AP41" i="38"/>
  <c r="AP43" i="38" s="1"/>
  <c r="AR41" i="38"/>
  <c r="AR43" i="38" s="1"/>
  <c r="Q43" i="38"/>
  <c r="S41" i="38"/>
  <c r="S43" i="38" s="1"/>
  <c r="U41" i="38"/>
  <c r="U43" i="38" s="1"/>
  <c r="W41" i="38"/>
  <c r="W43" i="38" s="1"/>
  <c r="Y41" i="38"/>
  <c r="Y43" i="38" s="1"/>
  <c r="AA41" i="38"/>
  <c r="AA43" i="38" s="1"/>
  <c r="AC41" i="38"/>
  <c r="AC43" i="38" s="1"/>
  <c r="AE41" i="38"/>
  <c r="AE43" i="38" s="1"/>
  <c r="AI41" i="38"/>
  <c r="AI43" i="38" s="1"/>
  <c r="AK41" i="38"/>
  <c r="AK43" i="38" s="1"/>
  <c r="AM41" i="38"/>
  <c r="AM43" i="38" s="1"/>
  <c r="AO41" i="38"/>
  <c r="AO43" i="38" s="1"/>
  <c r="AQ41" i="38"/>
  <c r="AQ43" i="38" s="1"/>
  <c r="W51" i="35"/>
  <c r="W52" i="35"/>
  <c r="W50" i="35"/>
  <c r="B39" i="35"/>
  <c r="B36" i="35"/>
  <c r="B33" i="35"/>
  <c r="B30" i="35"/>
  <c r="B27" i="35"/>
  <c r="B24" i="35"/>
  <c r="B21" i="35"/>
  <c r="B18" i="35"/>
  <c r="B15" i="35"/>
  <c r="B39" i="31"/>
  <c r="B33" i="31"/>
  <c r="B30" i="31"/>
  <c r="B27" i="31"/>
  <c r="B24" i="31"/>
  <c r="B21" i="31"/>
  <c r="B18" i="31"/>
  <c r="AK41" i="31" s="1"/>
  <c r="B15" i="31"/>
  <c r="B36" i="31"/>
  <c r="Y41" i="31"/>
  <c r="AC41" i="31" l="1"/>
  <c r="R41" i="35"/>
  <c r="AW41" i="38"/>
  <c r="H53" i="38" s="1"/>
  <c r="W53" i="38" s="1"/>
  <c r="AW42" i="35"/>
  <c r="H50" i="35" s="1"/>
  <c r="AQ41" i="31"/>
  <c r="AG41" i="31"/>
  <c r="AO41" i="31"/>
  <c r="S41" i="31"/>
  <c r="W41" i="31"/>
  <c r="AA41" i="31"/>
  <c r="AE41" i="31"/>
  <c r="AI41" i="31"/>
  <c r="AM41" i="31"/>
  <c r="Q41" i="31"/>
  <c r="AW41" i="39"/>
  <c r="H52" i="39" s="1"/>
  <c r="W52" i="39" s="1"/>
  <c r="Q41" i="35"/>
  <c r="S41" i="35"/>
  <c r="U41" i="35"/>
  <c r="W41" i="35"/>
  <c r="Y41" i="35"/>
  <c r="AA41" i="35"/>
  <c r="AC41" i="35"/>
  <c r="AE41" i="35"/>
  <c r="AG41" i="35"/>
  <c r="AI41" i="35"/>
  <c r="AK41" i="35"/>
  <c r="AM41" i="35"/>
  <c r="AO41" i="35"/>
  <c r="AQ41" i="35"/>
  <c r="T41" i="35"/>
  <c r="V41" i="35"/>
  <c r="X41" i="35"/>
  <c r="Z41" i="35"/>
  <c r="AB41" i="35"/>
  <c r="AD41" i="35"/>
  <c r="AF41" i="35"/>
  <c r="AH41" i="35"/>
  <c r="AJ41" i="35"/>
  <c r="AL41" i="35"/>
  <c r="AN41" i="35"/>
  <c r="AP41" i="35"/>
  <c r="AR41" i="35"/>
  <c r="AR41" i="31"/>
  <c r="R41" i="31"/>
  <c r="T41" i="31"/>
  <c r="V41" i="31"/>
  <c r="X41" i="31"/>
  <c r="Z41" i="31"/>
  <c r="AB41" i="31"/>
  <c r="AD41" i="31"/>
  <c r="AF41" i="31"/>
  <c r="AH41" i="31"/>
  <c r="AJ41" i="31"/>
  <c r="AL41" i="31"/>
  <c r="AN41" i="31"/>
  <c r="AP41" i="31"/>
  <c r="H53" i="39" l="1"/>
  <c r="W53" i="39" s="1"/>
  <c r="H51" i="38"/>
  <c r="W51" i="38" s="1"/>
  <c r="H52" i="38"/>
  <c r="W52" i="38" s="1"/>
  <c r="H51" i="39"/>
  <c r="W51" i="39" s="1"/>
  <c r="AS84" i="35" l="1"/>
  <c r="AU84" i="35" s="1"/>
  <c r="AS83" i="35"/>
  <c r="AU83" i="35" s="1"/>
  <c r="AT41" i="35"/>
  <c r="AS40" i="35"/>
  <c r="AU40" i="35" s="1"/>
  <c r="AS39" i="35"/>
  <c r="AU39" i="35" s="1"/>
  <c r="AS37" i="35"/>
  <c r="AU37" i="35" s="1"/>
  <c r="AS36" i="35"/>
  <c r="AU36" i="35" s="1"/>
  <c r="AS34" i="35"/>
  <c r="AU34" i="35" s="1"/>
  <c r="AS33" i="35"/>
  <c r="AU33" i="35" s="1"/>
  <c r="AS31" i="35"/>
  <c r="AU31" i="35" s="1"/>
  <c r="AS30" i="35"/>
  <c r="AU30" i="35" s="1"/>
  <c r="AS28" i="35"/>
  <c r="AU28" i="35" s="1"/>
  <c r="AS27" i="35"/>
  <c r="AU27" i="35" s="1"/>
  <c r="AS25" i="35"/>
  <c r="AU25" i="35" s="1"/>
  <c r="AS24" i="35"/>
  <c r="AU24" i="35" s="1"/>
  <c r="AS22" i="35"/>
  <c r="AU22" i="35" s="1"/>
  <c r="AS21" i="35"/>
  <c r="AU21" i="35" s="1"/>
  <c r="AS19" i="35"/>
  <c r="AU19" i="35" s="1"/>
  <c r="AS18" i="35"/>
  <c r="AU18" i="35" s="1"/>
  <c r="AS16" i="35"/>
  <c r="AU16" i="35" s="1"/>
  <c r="AS15" i="35"/>
  <c r="AS13" i="35"/>
  <c r="AU13" i="35" s="1"/>
  <c r="AS12" i="35"/>
  <c r="AU12" i="35" s="1"/>
  <c r="AS10" i="35"/>
  <c r="AU10" i="35" s="1"/>
  <c r="AS9" i="35"/>
  <c r="AU9" i="35" s="1"/>
  <c r="AS41" i="35" l="1"/>
  <c r="AU41" i="35" s="1"/>
  <c r="AR42" i="35"/>
  <c r="AU15" i="35"/>
  <c r="Q42" i="35"/>
  <c r="U42" i="35"/>
  <c r="W42" i="35"/>
  <c r="Y42" i="35"/>
  <c r="AC42" i="35"/>
  <c r="AE42" i="35"/>
  <c r="AG42" i="35"/>
  <c r="AI42" i="35"/>
  <c r="AK42" i="35"/>
  <c r="AM42" i="35"/>
  <c r="AO42" i="35"/>
  <c r="AQ42" i="35"/>
  <c r="T42" i="35"/>
  <c r="V42" i="35"/>
  <c r="X42" i="35"/>
  <c r="Z42" i="35"/>
  <c r="AB42" i="35"/>
  <c r="AD42" i="35"/>
  <c r="AF42" i="35"/>
  <c r="AH42" i="35"/>
  <c r="AJ42" i="35"/>
  <c r="AL42" i="35"/>
  <c r="AN42" i="35"/>
  <c r="AP42" i="35"/>
  <c r="H52" i="35" l="1"/>
  <c r="AS33" i="31"/>
  <c r="AS12" i="31"/>
  <c r="AU12" i="31" s="1"/>
  <c r="AS9" i="31"/>
  <c r="AU9" i="31" s="1"/>
  <c r="AS15" i="31"/>
  <c r="AU15" i="31" s="1"/>
  <c r="AS84" i="31" l="1"/>
  <c r="AU84" i="31" s="1"/>
  <c r="AS83" i="31"/>
  <c r="AU83" i="31" s="1"/>
  <c r="AT41" i="31"/>
  <c r="AS40" i="31"/>
  <c r="AU40" i="31" s="1"/>
  <c r="AS39" i="31"/>
  <c r="AU39" i="31" s="1"/>
  <c r="AS37" i="31"/>
  <c r="AU37" i="31" s="1"/>
  <c r="AS36" i="31"/>
  <c r="AU36" i="31" s="1"/>
  <c r="AS34" i="31"/>
  <c r="AU34" i="31" s="1"/>
  <c r="AU33" i="31"/>
  <c r="AS31" i="31"/>
  <c r="AU31" i="31" s="1"/>
  <c r="AS30" i="31"/>
  <c r="AU30" i="31" s="1"/>
  <c r="AS28" i="31"/>
  <c r="AU28" i="31" s="1"/>
  <c r="AS27" i="31"/>
  <c r="AU27" i="31" s="1"/>
  <c r="AS25" i="31"/>
  <c r="AU25" i="31" s="1"/>
  <c r="AS24" i="31"/>
  <c r="AU24" i="31" s="1"/>
  <c r="AS22" i="31"/>
  <c r="AU22" i="31" s="1"/>
  <c r="AS21" i="31"/>
  <c r="AU21" i="31" s="1"/>
  <c r="AS19" i="31"/>
  <c r="AU19" i="31" s="1"/>
  <c r="AS18" i="31"/>
  <c r="AU18" i="31" s="1"/>
  <c r="AS16" i="31"/>
  <c r="AU16" i="31" s="1"/>
  <c r="AW15" i="31" s="1"/>
  <c r="AS13" i="31"/>
  <c r="AU13" i="31" s="1"/>
  <c r="AS10" i="31"/>
  <c r="AU10" i="31" s="1"/>
  <c r="AW39" i="31" l="1"/>
  <c r="AW24" i="31"/>
  <c r="AW27" i="31"/>
  <c r="AW30" i="31"/>
  <c r="AW33" i="31"/>
  <c r="AW36" i="31"/>
  <c r="AW42" i="31" s="1"/>
  <c r="AS41" i="31"/>
  <c r="AU41" i="31" s="1"/>
  <c r="AR42" i="31"/>
  <c r="Q42" i="31"/>
  <c r="S42" i="31"/>
  <c r="W42" i="31"/>
  <c r="Y42" i="31"/>
  <c r="AA42" i="31"/>
  <c r="AC42" i="31"/>
  <c r="AE42" i="31"/>
  <c r="AG42" i="31"/>
  <c r="AI42" i="31"/>
  <c r="AK42" i="31"/>
  <c r="AM42" i="31"/>
  <c r="AO42" i="31"/>
  <c r="AQ42" i="31"/>
  <c r="R42" i="31"/>
  <c r="T42" i="31"/>
  <c r="V42" i="31"/>
  <c r="X42" i="31"/>
  <c r="Z42" i="31"/>
  <c r="AB42" i="31"/>
  <c r="AD42" i="31"/>
  <c r="AF42" i="31"/>
  <c r="AH42" i="31"/>
  <c r="AJ42" i="31"/>
  <c r="AL42" i="31"/>
  <c r="AN42" i="31"/>
  <c r="AP42" i="31"/>
  <c r="AH17" i="30"/>
  <c r="AI17" i="30" s="1"/>
  <c r="AH16" i="30"/>
  <c r="AI16" i="30" s="1"/>
  <c r="AJ16" i="30" s="1"/>
  <c r="AH15" i="30"/>
  <c r="AI15" i="30" s="1"/>
  <c r="AJ15" i="30" s="1"/>
  <c r="AH14" i="30"/>
  <c r="AI14" i="30" s="1"/>
  <c r="AJ14" i="30" s="1"/>
  <c r="AH13" i="30"/>
  <c r="AI13" i="30" s="1"/>
  <c r="AJ13" i="30" s="1"/>
  <c r="AH12" i="30"/>
  <c r="AI12" i="30" s="1"/>
  <c r="AJ12" i="30" s="1"/>
  <c r="AH11" i="30"/>
  <c r="AI11" i="30" s="1"/>
  <c r="AJ11" i="30" s="1"/>
  <c r="AH10" i="30"/>
  <c r="AI10" i="30" s="1"/>
  <c r="AJ10" i="30" s="1"/>
  <c r="AH9" i="30"/>
  <c r="AI9" i="30" s="1"/>
  <c r="AH8" i="30"/>
  <c r="AJ19" i="30" l="1"/>
  <c r="D28" i="30" s="1"/>
  <c r="Q28" i="30" s="1"/>
  <c r="AJ18" i="30"/>
  <c r="AW41" i="31"/>
  <c r="AI8" i="30"/>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F18" i="29"/>
  <c r="AH9" i="29"/>
  <c r="AI9" i="29" s="1"/>
  <c r="AH10" i="29"/>
  <c r="AI10" i="29" s="1"/>
  <c r="AH11" i="29"/>
  <c r="AH12" i="29"/>
  <c r="AH13" i="29"/>
  <c r="AH14" i="29"/>
  <c r="AH15" i="29"/>
  <c r="AH16" i="29"/>
  <c r="AH17" i="29"/>
  <c r="AH8" i="29"/>
  <c r="AI8" i="29" s="1"/>
  <c r="AI11" i="29"/>
  <c r="AI12" i="29"/>
  <c r="AI13" i="29"/>
  <c r="AI14" i="29"/>
  <c r="AI15" i="29"/>
  <c r="AI16" i="29"/>
  <c r="AI17" i="29"/>
  <c r="AJ20" i="30" l="1"/>
  <c r="D29" i="30"/>
  <c r="Q29" i="30" s="1"/>
  <c r="H51" i="31"/>
  <c r="W51" i="31" s="1"/>
  <c r="H52" i="31"/>
  <c r="W52" i="31" s="1"/>
  <c r="H50" i="31"/>
  <c r="W50" i="31" s="1"/>
  <c r="AJ18" i="29"/>
  <c r="AH18" i="29"/>
  <c r="AI18" i="29"/>
  <c r="U41" i="31" l="1"/>
  <c r="U42"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座間市</author>
  </authors>
  <commentList>
    <comment ref="F8" authorId="0" shapeId="0" xr:uid="{00000000-0006-0000-0000-000001000000}">
      <text>
        <r>
          <rPr>
            <b/>
            <sz val="9"/>
            <color indexed="81"/>
            <rFont val="ＭＳ Ｐゴシック"/>
            <family val="3"/>
            <charset val="128"/>
          </rPr>
          <t>A:常勤で専従
B:常勤で兼務
C:常勤以外で専従
D:常勤以外で兼務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座間市</author>
  </authors>
  <commentList>
    <comment ref="F8" authorId="0" shapeId="0" xr:uid="{00000000-0006-0000-0100-000001000000}">
      <text>
        <r>
          <rPr>
            <b/>
            <sz val="9"/>
            <color indexed="81"/>
            <rFont val="ＭＳ Ｐゴシック"/>
            <family val="3"/>
            <charset val="128"/>
          </rPr>
          <t>A:常勤で専従
B:常勤で兼務
C:常勤以外で専従
D:常勤以外で兼務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座間市</author>
  </authors>
  <commentList>
    <comment ref="F8" authorId="0" shapeId="0" xr:uid="{00000000-0006-0000-0200-000001000000}">
      <text>
        <r>
          <rPr>
            <b/>
            <sz val="9"/>
            <color indexed="81"/>
            <rFont val="ＭＳ Ｐゴシック"/>
            <family val="3"/>
            <charset val="128"/>
          </rPr>
          <t>A:常勤で専従
B:常勤で兼務
C:常勤以外で専従
D:常勤以外で兼務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座間市</author>
  </authors>
  <commentList>
    <comment ref="F8" authorId="0" shapeId="0" xr:uid="{00000000-0006-0000-0300-000001000000}">
      <text>
        <r>
          <rPr>
            <b/>
            <sz val="9"/>
            <color indexed="81"/>
            <rFont val="ＭＳ Ｐゴシック"/>
            <family val="3"/>
            <charset val="128"/>
          </rPr>
          <t>A:常勤で専従
B:常勤で兼務
C:常勤以外で専従
D:常勤以外で兼務</t>
        </r>
      </text>
    </comment>
  </commentList>
</comments>
</file>

<file path=xl/sharedStrings.xml><?xml version="1.0" encoding="utf-8"?>
<sst xmlns="http://schemas.openxmlformats.org/spreadsheetml/2006/main" count="2244" uniqueCount="339">
  <si>
    <t>従業者の勤務の体制及び勤務形態一覧表</t>
  </si>
  <si>
    <t>職　　種</t>
  </si>
  <si>
    <t>氏　　名</t>
  </si>
  <si>
    <t>資　格</t>
    <rPh sb="0" eb="1">
      <t>シ</t>
    </rPh>
    <rPh sb="2" eb="3">
      <t>カク</t>
    </rPh>
    <phoneticPr fontId="2"/>
  </si>
  <si>
    <t>管理者</t>
    <rPh sb="0" eb="3">
      <t>カンリシャ</t>
    </rPh>
    <phoneticPr fontId="2"/>
  </si>
  <si>
    <t>第　　１　　週</t>
    <phoneticPr fontId="2"/>
  </si>
  <si>
    <t>第　　２　　週</t>
    <phoneticPr fontId="2"/>
  </si>
  <si>
    <t>第　　３　　週</t>
    <phoneticPr fontId="2"/>
  </si>
  <si>
    <t>第　　４　　週</t>
    <phoneticPr fontId="2"/>
  </si>
  <si>
    <t>①</t>
  </si>
  <si>
    <t>②</t>
  </si>
  <si>
    <t>時間帯</t>
    <rPh sb="0" eb="3">
      <t>ジカンタイ</t>
    </rPh>
    <phoneticPr fontId="5"/>
  </si>
  <si>
    <t>勤務時間帯</t>
    <rPh sb="0" eb="2">
      <t>キンム</t>
    </rPh>
    <rPh sb="2" eb="5">
      <t>ジカンタイ</t>
    </rPh>
    <phoneticPr fontId="2"/>
  </si>
  <si>
    <t>：</t>
    <phoneticPr fontId="2"/>
  </si>
  <si>
    <t>休憩時間</t>
    <rPh sb="0" eb="4">
      <t>キュウケイジカン</t>
    </rPh>
    <phoneticPr fontId="2"/>
  </si>
  <si>
    <t>実働時間</t>
    <rPh sb="0" eb="2">
      <t>ジツドウ</t>
    </rPh>
    <rPh sb="2" eb="4">
      <t>ジカン</t>
    </rPh>
    <phoneticPr fontId="2"/>
  </si>
  <si>
    <t>Ｂ</t>
  </si>
  <si>
    <t>Ａ</t>
  </si>
  <si>
    <t>●介護従業者の夜勤における勤務開始時間及び終了時間：</t>
    <rPh sb="1" eb="3">
      <t>カイゴ</t>
    </rPh>
    <rPh sb="3" eb="6">
      <t>ジュウギョウシャ</t>
    </rPh>
    <rPh sb="7" eb="9">
      <t>ヤキン</t>
    </rPh>
    <rPh sb="13" eb="15">
      <t>キンム</t>
    </rPh>
    <rPh sb="15" eb="17">
      <t>カイシ</t>
    </rPh>
    <rPh sb="17" eb="19">
      <t>ジカン</t>
    </rPh>
    <rPh sb="19" eb="20">
      <t>オヨ</t>
    </rPh>
    <rPh sb="21" eb="23">
      <t>シュウリョウ</t>
    </rPh>
    <rPh sb="23" eb="25">
      <t>ジカン</t>
    </rPh>
    <phoneticPr fontId="2"/>
  </si>
  <si>
    <t>当日</t>
    <rPh sb="0" eb="2">
      <t>トウジツ</t>
    </rPh>
    <phoneticPr fontId="2"/>
  </si>
  <si>
    <t>分から明朝</t>
    <rPh sb="0" eb="1">
      <t>フン</t>
    </rPh>
    <rPh sb="3" eb="5">
      <t>ミョウチョウ</t>
    </rPh>
    <phoneticPr fontId="1"/>
  </si>
  <si>
    <t>分まで</t>
    <rPh sb="0" eb="1">
      <t>フン</t>
    </rPh>
    <phoneticPr fontId="1"/>
  </si>
  <si>
    <t>●利用者の生活時間：</t>
    <rPh sb="1" eb="4">
      <t>リヨウシャ</t>
    </rPh>
    <rPh sb="5" eb="7">
      <t>セイカツ</t>
    </rPh>
    <rPh sb="7" eb="9">
      <t>ジカン</t>
    </rPh>
    <phoneticPr fontId="5"/>
  </si>
  <si>
    <t>朝の</t>
    <rPh sb="0" eb="1">
      <t>アサ</t>
    </rPh>
    <phoneticPr fontId="2"/>
  </si>
  <si>
    <t>分から夕方の</t>
    <rPh sb="0" eb="1">
      <t>フン</t>
    </rPh>
    <rPh sb="3" eb="5">
      <t>ユウガタ</t>
    </rPh>
    <phoneticPr fontId="1"/>
  </si>
  <si>
    <t>休</t>
    <rPh sb="0" eb="1">
      <t>ヤス</t>
    </rPh>
    <phoneticPr fontId="2"/>
  </si>
  <si>
    <t>夜勤者の勤務時間帯 →</t>
    <rPh sb="0" eb="2">
      <t>ヤキン</t>
    </rPh>
    <rPh sb="2" eb="3">
      <t>シャ</t>
    </rPh>
    <rPh sb="4" eb="6">
      <t>キンム</t>
    </rPh>
    <rPh sb="6" eb="8">
      <t>ジカン</t>
    </rPh>
    <rPh sb="8" eb="9">
      <t>タイ</t>
    </rPh>
    <phoneticPr fontId="5"/>
  </si>
  <si>
    <t>生活時間</t>
    <rPh sb="0" eb="2">
      <t>セイカツ</t>
    </rPh>
    <rPh sb="2" eb="4">
      <t>ジカン</t>
    </rPh>
    <phoneticPr fontId="5"/>
  </si>
  <si>
    <t>夜間及び深夜の時間帯</t>
    <rPh sb="0" eb="2">
      <t>ヤカン</t>
    </rPh>
    <rPh sb="2" eb="3">
      <t>オヨ</t>
    </rPh>
    <rPh sb="4" eb="6">
      <t>シンヤ</t>
    </rPh>
    <rPh sb="7" eb="10">
      <t>ジカンタイ</t>
    </rPh>
    <phoneticPr fontId="5"/>
  </si>
  <si>
    <t>介護従業者</t>
    <rPh sb="0" eb="2">
      <t>カイゴ</t>
    </rPh>
    <rPh sb="2" eb="5">
      <t>ジュウギョウシャ</t>
    </rPh>
    <phoneticPr fontId="5"/>
  </si>
  <si>
    <t>日勤</t>
    <rPh sb="0" eb="2">
      <t>ニッキン</t>
    </rPh>
    <phoneticPr fontId="2"/>
  </si>
  <si>
    <t>夜勤</t>
    <rPh sb="0" eb="2">
      <t>ヤキン</t>
    </rPh>
    <phoneticPr fontId="2"/>
  </si>
  <si>
    <t>４週の合計</t>
    <rPh sb="1" eb="2">
      <t>シュウ</t>
    </rPh>
    <rPh sb="3" eb="5">
      <t>ゴウケイ</t>
    </rPh>
    <phoneticPr fontId="1"/>
  </si>
  <si>
    <t>週平均の勤務時間</t>
    <rPh sb="4" eb="8">
      <t>キンムジカン</t>
    </rPh>
    <phoneticPr fontId="1"/>
  </si>
  <si>
    <t>常勤換算後の人数</t>
    <rPh sb="2" eb="5">
      <t>カンサンゴ</t>
    </rPh>
    <rPh sb="6" eb="8">
      <t>ニンズウ</t>
    </rPh>
    <phoneticPr fontId="1"/>
  </si>
  <si>
    <t>～</t>
    <phoneticPr fontId="2"/>
  </si>
  <si>
    <t>H</t>
    <phoneticPr fontId="2"/>
  </si>
  <si>
    <t>Ｃ</t>
  </si>
  <si>
    <t>（参考様式１）</t>
    <rPh sb="1" eb="3">
      <t>サンコウ</t>
    </rPh>
    <rPh sb="3" eb="5">
      <t>ヨウシキ</t>
    </rPh>
    <phoneticPr fontId="1"/>
  </si>
  <si>
    <t>年</t>
  </si>
  <si>
    <t>月分）</t>
  </si>
  <si>
    <t>サービス種類　 （　　　　　　　　　　　　　　　　　　　　　　　　　　　　　　　　　</t>
    <phoneticPr fontId="4"/>
  </si>
  <si>
    <t>）</t>
  </si>
  <si>
    <t>勤務
形態</t>
    <phoneticPr fontId="1"/>
  </si>
  <si>
    <t>－</t>
    <phoneticPr fontId="2"/>
  </si>
  <si>
    <t>時</t>
    <phoneticPr fontId="1"/>
  </si>
  <si>
    <t>№</t>
    <phoneticPr fontId="2"/>
  </si>
  <si>
    <t>①</t>
    <phoneticPr fontId="2"/>
  </si>
  <si>
    <t>②</t>
    <phoneticPr fontId="2"/>
  </si>
  <si>
    <t>⑦</t>
    <phoneticPr fontId="2"/>
  </si>
  <si>
    <t>③</t>
    <phoneticPr fontId="2"/>
  </si>
  <si>
    <t>⑧</t>
    <phoneticPr fontId="2"/>
  </si>
  <si>
    <t>④</t>
    <phoneticPr fontId="2"/>
  </si>
  <si>
    <t>【備  考】</t>
    <phoneticPr fontId="1"/>
  </si>
  <si>
    <t>A</t>
    <phoneticPr fontId="2"/>
  </si>
  <si>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4"/>
  </si>
  <si>
    <t>計画作成担当者</t>
    <rPh sb="0" eb="7">
      <t>ケイカクサクセイタントウシャ</t>
    </rPh>
    <phoneticPr fontId="2"/>
  </si>
  <si>
    <t>介護従業者</t>
    <rPh sb="0" eb="5">
      <t>カイゴジュウギョウシャ</t>
    </rPh>
    <phoneticPr fontId="2"/>
  </si>
  <si>
    <t>⑥</t>
    <phoneticPr fontId="2"/>
  </si>
  <si>
    <t>⑤</t>
    <phoneticPr fontId="2"/>
  </si>
  <si>
    <t>時</t>
    <rPh sb="0" eb="1">
      <t>トキ</t>
    </rPh>
    <phoneticPr fontId="2"/>
  </si>
  <si>
    <t>時間</t>
    <rPh sb="0" eb="2">
      <t>ジカン</t>
    </rPh>
    <phoneticPr fontId="2"/>
  </si>
  <si>
    <t>１６～２１時(５時間)</t>
    <rPh sb="5" eb="6">
      <t>ジ</t>
    </rPh>
    <rPh sb="8" eb="10">
      <t>ジカン</t>
    </rPh>
    <phoneticPr fontId="5"/>
  </si>
  <si>
    <t>６～９時(３時間)</t>
    <rPh sb="3" eb="4">
      <t>ジ</t>
    </rPh>
    <rPh sb="6" eb="8">
      <t>ジカン</t>
    </rPh>
    <phoneticPr fontId="5"/>
  </si>
  <si>
    <t>●利用者の定員</t>
    <rPh sb="1" eb="4">
      <t>リヨウシャ</t>
    </rPh>
    <rPh sb="5" eb="7">
      <t>テイイン</t>
    </rPh>
    <phoneticPr fontId="1"/>
  </si>
  <si>
    <t>名</t>
    <rPh sb="0" eb="1">
      <t>メイ</t>
    </rPh>
    <phoneticPr fontId="2"/>
  </si>
  <si>
    <t>（参考様式１）</t>
    <phoneticPr fontId="2"/>
  </si>
  <si>
    <t>（</t>
    <phoneticPr fontId="2"/>
  </si>
  <si>
    <t>）</t>
    <phoneticPr fontId="2"/>
  </si>
  <si>
    <t>事業所番号</t>
    <rPh sb="3" eb="5">
      <t>バンゴウ</t>
    </rPh>
    <phoneticPr fontId="2"/>
  </si>
  <si>
    <t>ユニット名</t>
    <rPh sb="4" eb="5">
      <t>メイ</t>
    </rPh>
    <phoneticPr fontId="2"/>
  </si>
  <si>
    <t>事業所名</t>
    <phoneticPr fontId="4"/>
  </si>
  <si>
    <t>入り</t>
    <rPh sb="0" eb="1">
      <t>イ</t>
    </rPh>
    <phoneticPr fontId="2"/>
  </si>
  <si>
    <t>明け</t>
    <rPh sb="0" eb="1">
      <t>ア</t>
    </rPh>
    <phoneticPr fontId="2"/>
  </si>
  <si>
    <t>●夜勤職員の日中勤務算入時間：</t>
    <rPh sb="1" eb="3">
      <t>ヤキン</t>
    </rPh>
    <rPh sb="3" eb="5">
      <t>ショクイン</t>
    </rPh>
    <rPh sb="6" eb="8">
      <t>ニッチュウ</t>
    </rPh>
    <rPh sb="8" eb="10">
      <t>キンム</t>
    </rPh>
    <rPh sb="10" eb="12">
      <t>サンニュウ</t>
    </rPh>
    <rPh sb="12" eb="14">
      <t>ジカン</t>
    </rPh>
    <phoneticPr fontId="2"/>
  </si>
  <si>
    <t>●勤務時間帯</t>
    <rPh sb="3" eb="6">
      <t>ジカンタイ</t>
    </rPh>
    <phoneticPr fontId="2"/>
  </si>
  <si>
    <t>●常勤職員が勤務すべき１日あたりの勤務時間(就業規則等で定められた１日あたりの勤務時間)：</t>
    <rPh sb="12" eb="13">
      <t>ヒ</t>
    </rPh>
    <rPh sb="34" eb="35">
      <t>ヒ</t>
    </rPh>
    <phoneticPr fontId="1"/>
  </si>
  <si>
    <t>介護従業者における日勤勤務時間の計</t>
    <rPh sb="4" eb="5">
      <t>シャ</t>
    </rPh>
    <phoneticPr fontId="2"/>
  </si>
  <si>
    <t>介護従業者の１日当たり（夜間及び深夜時間帯以外）の人員基準達成判定</t>
    <rPh sb="0" eb="5">
      <t>カイゴジュウギョウシャ</t>
    </rPh>
    <rPh sb="7" eb="8">
      <t>ヒ</t>
    </rPh>
    <rPh sb="8" eb="9">
      <t>ア</t>
    </rPh>
    <rPh sb="12" eb="14">
      <t>ヤカン</t>
    </rPh>
    <rPh sb="14" eb="15">
      <t>オヨ</t>
    </rPh>
    <rPh sb="16" eb="18">
      <t>シンヤ</t>
    </rPh>
    <rPh sb="18" eb="21">
      <t>ジカンタイ</t>
    </rPh>
    <rPh sb="21" eb="23">
      <t>イガイ</t>
    </rPh>
    <rPh sb="25" eb="27">
      <t>ジンイン</t>
    </rPh>
    <rPh sb="27" eb="29">
      <t>キジュン</t>
    </rPh>
    <rPh sb="29" eb="31">
      <t>タッセイ</t>
    </rPh>
    <rPh sb="31" eb="33">
      <t>ハンテイ</t>
    </rPh>
    <phoneticPr fontId="2"/>
  </si>
  <si>
    <t>弘前　花子</t>
    <rPh sb="0" eb="2">
      <t>ヒロサキ</t>
    </rPh>
    <rPh sb="3" eb="5">
      <t>ハナコ</t>
    </rPh>
    <phoneticPr fontId="2"/>
  </si>
  <si>
    <t>休</t>
    <rPh sb="0" eb="1">
      <t>キュウ</t>
    </rPh>
    <phoneticPr fontId="2"/>
  </si>
  <si>
    <t>小規模多機能型居宅介護</t>
    <rPh sb="0" eb="3">
      <t>ショウキボ</t>
    </rPh>
    <rPh sb="3" eb="7">
      <t>タキノウガタ</t>
    </rPh>
    <rPh sb="7" eb="9">
      <t>キョタク</t>
    </rPh>
    <rPh sb="9" eb="11">
      <t>カイゴ</t>
    </rPh>
    <phoneticPr fontId="4"/>
  </si>
  <si>
    <t>７  ＊欄には、当該月の曜日を記入してください。</t>
    <phoneticPr fontId="4"/>
  </si>
  <si>
    <t>１日単位の通いサービス利用者</t>
    <rPh sb="1" eb="2">
      <t>ヒ</t>
    </rPh>
    <rPh sb="2" eb="4">
      <t>タンイ</t>
    </rPh>
    <rPh sb="5" eb="6">
      <t>カヨ</t>
    </rPh>
    <rPh sb="11" eb="14">
      <t>リヨウシャ</t>
    </rPh>
    <phoneticPr fontId="2"/>
  </si>
  <si>
    <t>看護師免許</t>
    <rPh sb="0" eb="3">
      <t>カンゴシ</t>
    </rPh>
    <rPh sb="3" eb="5">
      <t>メンキョ</t>
    </rPh>
    <phoneticPr fontId="2"/>
  </si>
  <si>
    <t>研</t>
    <rPh sb="0" eb="1">
      <t>ケン</t>
    </rPh>
    <phoneticPr fontId="2"/>
  </si>
  <si>
    <t>居宅介護支援</t>
    <rPh sb="0" eb="2">
      <t>キョタク</t>
    </rPh>
    <rPh sb="2" eb="4">
      <t>カイゴ</t>
    </rPh>
    <rPh sb="4" eb="6">
      <t>シエン</t>
    </rPh>
    <phoneticPr fontId="4"/>
  </si>
  <si>
    <t>職種</t>
    <rPh sb="0" eb="2">
      <t>ショクシュ</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</si>
  <si>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</si>
  <si>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</si>
  <si>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</si>
  <si>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</si>
  <si>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</si>
  <si>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phoneticPr fontId="2"/>
  </si>
  <si>
    <t>週平均の勤務時間</t>
    <phoneticPr fontId="2"/>
  </si>
  <si>
    <t>常勤換算後の人数</t>
    <phoneticPr fontId="2"/>
  </si>
  <si>
    <t>＊</t>
    <phoneticPr fontId="2"/>
  </si>
  <si>
    <t>事業所名</t>
    <rPh sb="0" eb="2">
      <t>ジギョウ</t>
    </rPh>
    <rPh sb="2" eb="3">
      <t>ショ</t>
    </rPh>
    <rPh sb="3" eb="4">
      <t>メイ</t>
    </rPh>
    <phoneticPr fontId="2"/>
  </si>
  <si>
    <t>資格</t>
    <rPh sb="0" eb="2">
      <t>シカク</t>
    </rPh>
    <phoneticPr fontId="2"/>
  </si>
  <si>
    <t>勤務形態</t>
    <rPh sb="0" eb="2">
      <t>キンム</t>
    </rPh>
    <rPh sb="2" eb="4">
      <t>ケイタイ</t>
    </rPh>
    <phoneticPr fontId="2"/>
  </si>
  <si>
    <t>A</t>
    <phoneticPr fontId="2"/>
  </si>
  <si>
    <t>管理者兼介護支援専門員</t>
    <rPh sb="0" eb="3">
      <t>カンリシャ</t>
    </rPh>
    <rPh sb="3" eb="4">
      <t>ケン</t>
    </rPh>
    <rPh sb="4" eb="6">
      <t>カイゴ</t>
    </rPh>
    <rPh sb="6" eb="8">
      <t>シエン</t>
    </rPh>
    <rPh sb="8" eb="11">
      <t>センモンイン</t>
    </rPh>
    <phoneticPr fontId="2"/>
  </si>
  <si>
    <t>B</t>
    <phoneticPr fontId="2"/>
  </si>
  <si>
    <t>介護支援専門員</t>
    <rPh sb="0" eb="2">
      <t>カイゴ</t>
    </rPh>
    <rPh sb="2" eb="4">
      <t>シエン</t>
    </rPh>
    <rPh sb="4" eb="7">
      <t>センモンイン</t>
    </rPh>
    <phoneticPr fontId="2"/>
  </si>
  <si>
    <t>C</t>
    <phoneticPr fontId="2"/>
  </si>
  <si>
    <t>事務員</t>
    <rPh sb="0" eb="3">
      <t>ジムイン</t>
    </rPh>
    <phoneticPr fontId="2"/>
  </si>
  <si>
    <t>A</t>
  </si>
  <si>
    <t>主任介護支援専門員</t>
    <rPh sb="0" eb="2">
      <t>シュニン</t>
    </rPh>
    <rPh sb="2" eb="4">
      <t>カイゴ</t>
    </rPh>
    <rPh sb="4" eb="6">
      <t>シエン</t>
    </rPh>
    <rPh sb="6" eb="9">
      <t>センモンイン</t>
    </rPh>
    <phoneticPr fontId="2"/>
  </si>
  <si>
    <t>１　黄色で網掛けされたセルのみ入力してください。</t>
    <rPh sb="2" eb="4">
      <t>キイロ</t>
    </rPh>
    <rPh sb="5" eb="7">
      <t>アミカ</t>
    </rPh>
    <rPh sb="15" eb="17">
      <t>ニュウリョク</t>
    </rPh>
    <phoneticPr fontId="4"/>
  </si>
  <si>
    <t>●常勤職員が勤務すべき１週あたりの勤務日数、勤務時間：</t>
    <rPh sb="6" eb="8">
      <t>キンム</t>
    </rPh>
    <rPh sb="12" eb="13">
      <t>シュウ</t>
    </rPh>
    <rPh sb="17" eb="19">
      <t>キンム</t>
    </rPh>
    <rPh sb="19" eb="21">
      <t>ニッスウ</t>
    </rPh>
    <rPh sb="22" eb="24">
      <t>キンム</t>
    </rPh>
    <rPh sb="24" eb="26">
      <t>ジカン</t>
    </rPh>
    <phoneticPr fontId="1"/>
  </si>
  <si>
    <t>日</t>
    <rPh sb="0" eb="1">
      <t>ヒ</t>
    </rPh>
    <phoneticPr fontId="2"/>
  </si>
  <si>
    <t>週</t>
    <rPh sb="0" eb="1">
      <t>シュウ</t>
    </rPh>
    <phoneticPr fontId="2"/>
  </si>
  <si>
    <t>【備考】</t>
    <rPh sb="1" eb="3">
      <t>ビコウ</t>
    </rPh>
    <phoneticPr fontId="2"/>
  </si>
  <si>
    <r>
      <t>２　事業に係る従業者全員（管理者を含む。）について、勤務すべき</t>
    </r>
    <r>
      <rPr>
        <b/>
        <sz val="10"/>
        <rFont val="ＭＳ Ｐゴシック"/>
        <family val="3"/>
        <charset val="128"/>
      </rPr>
      <t>時間数</t>
    </r>
    <r>
      <rPr>
        <sz val="10"/>
        <rFont val="ＭＳ Ｐゴシック"/>
        <family val="3"/>
        <charset val="128"/>
      </rPr>
      <t>を記入してください。(休憩時間は含まない。)</t>
    </r>
    <phoneticPr fontId="4"/>
  </si>
  <si>
    <t>３　職種は、管理者、管理者兼介護支援専門員、介護支援専門員、事務員のうちいずれかを選択してください。</t>
    <rPh sb="6" eb="9">
      <t>カンリシャ</t>
    </rPh>
    <rPh sb="10" eb="13">
      <t>カンリシャ</t>
    </rPh>
    <rPh sb="13" eb="14">
      <t>ケン</t>
    </rPh>
    <rPh sb="14" eb="16">
      <t>カイゴ</t>
    </rPh>
    <rPh sb="16" eb="18">
      <t>シエン</t>
    </rPh>
    <rPh sb="18" eb="21">
      <t>センモンイン</t>
    </rPh>
    <rPh sb="22" eb="24">
      <t>カイゴ</t>
    </rPh>
    <rPh sb="24" eb="26">
      <t>シエン</t>
    </rPh>
    <rPh sb="26" eb="29">
      <t>センモンイン</t>
    </rPh>
    <rPh sb="30" eb="33">
      <t>ジムイン</t>
    </rPh>
    <rPh sb="41" eb="43">
      <t>センタク</t>
    </rPh>
    <phoneticPr fontId="4"/>
  </si>
  <si>
    <t>４　職種ごとに下記の勤務形態の区分の順にまとめて記載してください。</t>
    <phoneticPr fontId="4"/>
  </si>
  <si>
    <t>　　　勤務形態の区分　Ａ：常勤で専従　Ｂ：常勤で兼務　Ｃ：常勤以外で専従　Ｄ：常勤以外で兼務</t>
    <phoneticPr fontId="2"/>
  </si>
  <si>
    <t>　　　※常勤・非常勤の区分は、雇用形態に関係なく、当該事業所における勤務が、常勤職員が勤務すべき時間に達しているかで判断してください。</t>
    <rPh sb="4" eb="6">
      <t>ジョウキン</t>
    </rPh>
    <rPh sb="7" eb="10">
      <t>ヒジョウキン</t>
    </rPh>
    <rPh sb="11" eb="13">
      <t>クブン</t>
    </rPh>
    <rPh sb="15" eb="17">
      <t>コヨウ</t>
    </rPh>
    <rPh sb="17" eb="19">
      <t>ケイタイ</t>
    </rPh>
    <rPh sb="20" eb="22">
      <t>カンケイ</t>
    </rPh>
    <rPh sb="25" eb="27">
      <t>トウガイ</t>
    </rPh>
    <rPh sb="27" eb="29">
      <t>ジギョウ</t>
    </rPh>
    <rPh sb="29" eb="30">
      <t>ショ</t>
    </rPh>
    <rPh sb="34" eb="36">
      <t>キンム</t>
    </rPh>
    <rPh sb="38" eb="40">
      <t>ジョウキン</t>
    </rPh>
    <rPh sb="40" eb="42">
      <t>ショクイン</t>
    </rPh>
    <rPh sb="43" eb="45">
      <t>キンム</t>
    </rPh>
    <rPh sb="48" eb="50">
      <t>ジカン</t>
    </rPh>
    <rPh sb="51" eb="52">
      <t>タッ</t>
    </rPh>
    <rPh sb="58" eb="60">
      <t>ハンダン</t>
    </rPh>
    <phoneticPr fontId="2"/>
  </si>
  <si>
    <t>●常勤職員が勤務すべき１日あたりの勤務時間、１週あたりの勤務時間：</t>
    <rPh sb="12" eb="13">
      <t>ヒ</t>
    </rPh>
    <rPh sb="23" eb="24">
      <t>シュウ</t>
    </rPh>
    <rPh sb="28" eb="30">
      <t>キンム</t>
    </rPh>
    <rPh sb="30" eb="32">
      <t>ジカン</t>
    </rPh>
    <phoneticPr fontId="1"/>
  </si>
  <si>
    <t>１日</t>
    <rPh sb="1" eb="2">
      <t>ヒ</t>
    </rPh>
    <phoneticPr fontId="2"/>
  </si>
  <si>
    <t>時間、</t>
    <rPh sb="0" eb="2">
      <t>ジカン</t>
    </rPh>
    <phoneticPr fontId="2"/>
  </si>
  <si>
    <t>１週</t>
    <rPh sb="1" eb="2">
      <t>シュウ</t>
    </rPh>
    <phoneticPr fontId="2"/>
  </si>
  <si>
    <t>計</t>
    <rPh sb="0" eb="1">
      <t>ケイ</t>
    </rPh>
    <phoneticPr fontId="2"/>
  </si>
  <si>
    <t>５　職種が「管理者」又は「事務員」の場合は、常勤換算後の人数を出す必要はありません（自動で空欄になります）。</t>
    <rPh sb="2" eb="4">
      <t>ショクシュ</t>
    </rPh>
    <rPh sb="6" eb="9">
      <t>カンリシャ</t>
    </rPh>
    <rPh sb="10" eb="11">
      <t>マタ</t>
    </rPh>
    <rPh sb="13" eb="16">
      <t>ジムイン</t>
    </rPh>
    <rPh sb="18" eb="20">
      <t>バアイ</t>
    </rPh>
    <rPh sb="22" eb="24">
      <t>ジョウキン</t>
    </rPh>
    <rPh sb="24" eb="26">
      <t>カンサン</t>
    </rPh>
    <rPh sb="26" eb="27">
      <t>ゴ</t>
    </rPh>
    <rPh sb="28" eb="30">
      <t>ニンズウ</t>
    </rPh>
    <rPh sb="31" eb="32">
      <t>ダ</t>
    </rPh>
    <rPh sb="33" eb="35">
      <t>ヒツヨウ</t>
    </rPh>
    <rPh sb="42" eb="44">
      <t>ジドウ</t>
    </rPh>
    <rPh sb="45" eb="47">
      <t>クウラン</t>
    </rPh>
    <phoneticPr fontId="4"/>
  </si>
  <si>
    <t>６　算出にあたっては、少数点以下第２位を切り捨てています。</t>
    <rPh sb="2" eb="4">
      <t>サンシュツ</t>
    </rPh>
    <rPh sb="11" eb="13">
      <t>ショウスウ</t>
    </rPh>
    <rPh sb="13" eb="14">
      <t>テン</t>
    </rPh>
    <rPh sb="14" eb="16">
      <t>イカ</t>
    </rPh>
    <rPh sb="16" eb="17">
      <t>ダイ</t>
    </rPh>
    <rPh sb="18" eb="19">
      <t>イ</t>
    </rPh>
    <rPh sb="20" eb="21">
      <t>キ</t>
    </rPh>
    <rPh sb="22" eb="23">
      <t>ス</t>
    </rPh>
    <phoneticPr fontId="2"/>
  </si>
  <si>
    <r>
      <rPr>
        <sz val="10"/>
        <rFont val="ＭＳ Ｐゴシック"/>
        <family val="3"/>
        <charset val="128"/>
      </rPr>
      <t xml:space="preserve">   </t>
    </r>
    <r>
      <rPr>
        <u/>
        <sz val="10"/>
        <rFont val="ＭＳ Ｐゴシック"/>
        <family val="3"/>
        <charset val="128"/>
      </rPr>
      <t>※例：日勤帯における勤務時間は８時～１７時（休憩１時間）、夜勤者の勤務時間帯は１６時～９時（休憩２時間）、利用者の生活時間を６時～２１時とした場合</t>
    </r>
    <rPh sb="4" eb="5">
      <t>レイ</t>
    </rPh>
    <rPh sb="6" eb="9">
      <t>ニッキンタイ</t>
    </rPh>
    <rPh sb="13" eb="15">
      <t>キンム</t>
    </rPh>
    <rPh sb="15" eb="17">
      <t>ジカン</t>
    </rPh>
    <rPh sb="19" eb="20">
      <t>ジ</t>
    </rPh>
    <rPh sb="23" eb="24">
      <t>ジ</t>
    </rPh>
    <rPh sb="25" eb="27">
      <t>キュウケイ</t>
    </rPh>
    <rPh sb="28" eb="30">
      <t>ジカン</t>
    </rPh>
    <rPh sb="32" eb="34">
      <t>ヤキン</t>
    </rPh>
    <rPh sb="34" eb="35">
      <t>シャ</t>
    </rPh>
    <rPh sb="36" eb="38">
      <t>キンム</t>
    </rPh>
    <rPh sb="38" eb="41">
      <t>ジカンタイ</t>
    </rPh>
    <rPh sb="44" eb="45">
      <t>ジ</t>
    </rPh>
    <rPh sb="47" eb="48">
      <t>ジ</t>
    </rPh>
    <rPh sb="49" eb="51">
      <t>キュウケイ</t>
    </rPh>
    <rPh sb="52" eb="53">
      <t>ジ</t>
    </rPh>
    <rPh sb="53" eb="54">
      <t>カン</t>
    </rPh>
    <rPh sb="56" eb="59">
      <t>リヨウシャ</t>
    </rPh>
    <rPh sb="60" eb="62">
      <t>セイカツ</t>
    </rPh>
    <rPh sb="62" eb="64">
      <t>ジカン</t>
    </rPh>
    <rPh sb="66" eb="67">
      <t>ジ</t>
    </rPh>
    <rPh sb="70" eb="71">
      <t>ジ</t>
    </rPh>
    <rPh sb="74" eb="76">
      <t>バアイ</t>
    </rPh>
    <phoneticPr fontId="2"/>
  </si>
  <si>
    <t>２１～６時（休憩２時間、実働７時間）</t>
    <rPh sb="4" eb="5">
      <t>ジ</t>
    </rPh>
    <rPh sb="6" eb="8">
      <t>キュウケイ</t>
    </rPh>
    <rPh sb="9" eb="10">
      <t>ジ</t>
    </rPh>
    <rPh sb="10" eb="11">
      <t>カン</t>
    </rPh>
    <rPh sb="12" eb="14">
      <t>ジツドウ</t>
    </rPh>
    <rPh sb="15" eb="17">
      <t>ジカン</t>
    </rPh>
    <phoneticPr fontId="5"/>
  </si>
  <si>
    <t>日勤・夜勤の区分</t>
    <rPh sb="0" eb="2">
      <t>ニッキン</t>
    </rPh>
    <rPh sb="3" eb="5">
      <t>ヤキン</t>
    </rPh>
    <phoneticPr fontId="5"/>
  </si>
  <si>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</si>
  <si>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</si>
  <si>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</si>
  <si>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</si>
  <si>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</si>
  <si>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ド</t>
    </rPh>
    <phoneticPr fontId="2"/>
  </si>
  <si>
    <t>弘前　太郎</t>
    <rPh sb="0" eb="2">
      <t>ヒロサキ</t>
    </rPh>
    <rPh sb="3" eb="5">
      <t>タロウ</t>
    </rPh>
    <phoneticPr fontId="2"/>
  </si>
  <si>
    <t>弘前　二郎</t>
    <rPh sb="0" eb="2">
      <t>ヒロサキ</t>
    </rPh>
    <rPh sb="3" eb="5">
      <t>ジロウ</t>
    </rPh>
    <phoneticPr fontId="2"/>
  </si>
  <si>
    <t>C</t>
  </si>
  <si>
    <t>介護支援専門員兼その他業務</t>
    <rPh sb="0" eb="2">
      <t>カイゴ</t>
    </rPh>
    <rPh sb="2" eb="4">
      <t>シエン</t>
    </rPh>
    <rPh sb="4" eb="7">
      <t>センモンイン</t>
    </rPh>
    <rPh sb="7" eb="8">
      <t>ケン</t>
    </rPh>
    <rPh sb="10" eb="11">
      <t>タ</t>
    </rPh>
    <rPh sb="11" eb="13">
      <t>ギョウム</t>
    </rPh>
    <phoneticPr fontId="2"/>
  </si>
  <si>
    <t>D</t>
    <phoneticPr fontId="2"/>
  </si>
  <si>
    <t>Ｄ</t>
    <phoneticPr fontId="2"/>
  </si>
  <si>
    <t>Ｅ</t>
    <phoneticPr fontId="2"/>
  </si>
  <si>
    <t>有</t>
    <rPh sb="0" eb="1">
      <t>アリ</t>
    </rPh>
    <phoneticPr fontId="2"/>
  </si>
  <si>
    <t>計画作成担当者</t>
    <rPh sb="0" eb="2">
      <t>ケイカク</t>
    </rPh>
    <rPh sb="2" eb="4">
      <t>サクセイ</t>
    </rPh>
    <rPh sb="4" eb="7">
      <t>タントウシャ</t>
    </rPh>
    <phoneticPr fontId="2"/>
  </si>
  <si>
    <t>１２  ＊欄には、当該月の曜日を入力してください。</t>
    <rPh sb="16" eb="18">
      <t>ニュウリョク</t>
    </rPh>
    <phoneticPr fontId="4"/>
  </si>
  <si>
    <t>１３　介護従業者は下記例を参考に、各事業所の日勤帯における勤務時間と夜勤帯における勤務時間とを区分して入力してください。</t>
    <rPh sb="3" eb="5">
      <t>カイゴ</t>
    </rPh>
    <rPh sb="5" eb="8">
      <t>ジュウギョウシャ</t>
    </rPh>
    <rPh sb="9" eb="11">
      <t>カキ</t>
    </rPh>
    <rPh sb="11" eb="12">
      <t>レイ</t>
    </rPh>
    <rPh sb="13" eb="15">
      <t>サンコウ</t>
    </rPh>
    <rPh sb="17" eb="21">
      <t>カクジギョウショ</t>
    </rPh>
    <rPh sb="22" eb="25">
      <t>ニッキンタイ</t>
    </rPh>
    <rPh sb="29" eb="31">
      <t>キンム</t>
    </rPh>
    <rPh sb="31" eb="33">
      <t>ジカン</t>
    </rPh>
    <rPh sb="34" eb="36">
      <t>ヤキン</t>
    </rPh>
    <rPh sb="36" eb="37">
      <t>タイ</t>
    </rPh>
    <rPh sb="41" eb="43">
      <t>キンム</t>
    </rPh>
    <rPh sb="43" eb="45">
      <t>ジカン</t>
    </rPh>
    <rPh sb="47" eb="49">
      <t>クブン</t>
    </rPh>
    <rPh sb="51" eb="53">
      <t>ニュウリョク</t>
    </rPh>
    <phoneticPr fontId="2"/>
  </si>
  <si>
    <t>介護従業者</t>
    <rPh sb="0" eb="2">
      <t>カイゴ</t>
    </rPh>
    <rPh sb="2" eb="5">
      <t>ジュウギョウシャ</t>
    </rPh>
    <phoneticPr fontId="2"/>
  </si>
  <si>
    <t>介護従業者（医療連携）</t>
    <rPh sb="0" eb="2">
      <t>カイゴ</t>
    </rPh>
    <rPh sb="2" eb="5">
      <t>ジュウギョウシャ</t>
    </rPh>
    <rPh sb="6" eb="8">
      <t>イリョウ</t>
    </rPh>
    <rPh sb="8" eb="10">
      <t>レンケイ</t>
    </rPh>
    <phoneticPr fontId="2"/>
  </si>
  <si>
    <t>グループホーム　弘前</t>
    <rPh sb="8" eb="10">
      <t>ヒロサキ</t>
    </rPh>
    <phoneticPr fontId="2"/>
  </si>
  <si>
    <t>土</t>
    <rPh sb="0" eb="1">
      <t>ツチ</t>
    </rPh>
    <phoneticPr fontId="2"/>
  </si>
  <si>
    <t>介護福祉士</t>
    <rPh sb="0" eb="2">
      <t>カイゴ</t>
    </rPh>
    <rPh sb="2" eb="5">
      <t>フクシシ</t>
    </rPh>
    <phoneticPr fontId="2"/>
  </si>
  <si>
    <t>勤務形態の区分　　Ａ：常勤で専従　　Ｂ：常勤で兼務　　Ｃ：常勤以外で専従　　Ｄ：常勤以外で兼務</t>
    <phoneticPr fontId="2"/>
  </si>
  <si>
    <r>
      <t>※常勤・非常勤の区分は、雇用形態（正職員やパートなど）に関係なく、</t>
    </r>
    <r>
      <rPr>
        <b/>
        <u/>
        <sz val="10"/>
        <rFont val="ＭＳ Ｐゴシック"/>
        <family val="3"/>
        <charset val="128"/>
      </rPr>
      <t>当該事業所における勤務が、常勤職員が勤務すべき時間に達しているか</t>
    </r>
    <r>
      <rPr>
        <sz val="10"/>
        <rFont val="ＭＳ Ｐゴシック"/>
        <family val="3"/>
        <charset val="128"/>
      </rPr>
      <t>で判断してください。</t>
    </r>
    <rPh sb="1" eb="3">
      <t>ジョウキン</t>
    </rPh>
    <rPh sb="4" eb="7">
      <t>ヒジョウキン</t>
    </rPh>
    <rPh sb="8" eb="10">
      <t>クブン</t>
    </rPh>
    <rPh sb="12" eb="14">
      <t>コヨウ</t>
    </rPh>
    <rPh sb="14" eb="16">
      <t>ケイタイ</t>
    </rPh>
    <rPh sb="17" eb="20">
      <t>セイショクイン</t>
    </rPh>
    <rPh sb="28" eb="30">
      <t>カンケイ</t>
    </rPh>
    <rPh sb="33" eb="35">
      <t>トウガイ</t>
    </rPh>
    <rPh sb="35" eb="37">
      <t>ジギョウ</t>
    </rPh>
    <rPh sb="37" eb="38">
      <t>ショ</t>
    </rPh>
    <rPh sb="42" eb="44">
      <t>キンム</t>
    </rPh>
    <rPh sb="46" eb="48">
      <t>ジョウキン</t>
    </rPh>
    <rPh sb="48" eb="50">
      <t>ショクイン</t>
    </rPh>
    <rPh sb="51" eb="53">
      <t>キンム</t>
    </rPh>
    <rPh sb="56" eb="58">
      <t>ジカン</t>
    </rPh>
    <rPh sb="59" eb="60">
      <t>タッ</t>
    </rPh>
    <rPh sb="66" eb="68">
      <t>ハンダン</t>
    </rPh>
    <phoneticPr fontId="2"/>
  </si>
  <si>
    <r>
      <t xml:space="preserve"> 　同一敷地内の事業所と業務を兼務している場合は、その勤務時間の合計が常勤職員が勤務すべき時間に達していても、常勤以外（Ｃ又はＤ）で入力</t>
    </r>
    <r>
      <rPr>
        <sz val="10"/>
        <rFont val="ＭＳ Ｐゴシック"/>
        <family val="3"/>
        <charset val="128"/>
      </rPr>
      <t>してください。</t>
    </r>
    <rPh sb="12" eb="14">
      <t>ギョウム</t>
    </rPh>
    <rPh sb="32" eb="34">
      <t>ゴウケイ</t>
    </rPh>
    <rPh sb="35" eb="37">
      <t>ジョウキン</t>
    </rPh>
    <rPh sb="37" eb="39">
      <t>ショクイン</t>
    </rPh>
    <rPh sb="40" eb="42">
      <t>キンム</t>
    </rPh>
    <rPh sb="45" eb="47">
      <t>ジカン</t>
    </rPh>
    <rPh sb="48" eb="49">
      <t>タッ</t>
    </rPh>
    <phoneticPr fontId="2"/>
  </si>
  <si>
    <t>日勤</t>
    <rPh sb="0" eb="2">
      <t>ニッキン</t>
    </rPh>
    <phoneticPr fontId="2"/>
  </si>
  <si>
    <t>日勤</t>
    <rPh sb="0" eb="1">
      <t>ヒ</t>
    </rPh>
    <rPh sb="1" eb="2">
      <t>ツトム</t>
    </rPh>
    <phoneticPr fontId="2"/>
  </si>
  <si>
    <t>弘前　看護</t>
    <rPh sb="0" eb="2">
      <t>ヒロサキ</t>
    </rPh>
    <rPh sb="3" eb="5">
      <t>カンゴ</t>
    </rPh>
    <phoneticPr fontId="2"/>
  </si>
  <si>
    <r>
      <t>９　　時間帯については、①、②のように</t>
    </r>
    <r>
      <rPr>
        <b/>
        <sz val="10"/>
        <color rgb="FFFF0000"/>
        <rFont val="ＭＳ Ｐゴシック"/>
        <family val="3"/>
        <charset val="128"/>
      </rPr>
      <t>「文字列」</t>
    </r>
    <r>
      <rPr>
        <sz val="10"/>
        <rFont val="ＭＳ Ｐゴシック"/>
        <family val="3"/>
        <charset val="128"/>
      </rPr>
      <t>で入力してください。</t>
    </r>
    <rPh sb="3" eb="6">
      <t>ジカンタイ</t>
    </rPh>
    <rPh sb="20" eb="23">
      <t>モジレツ</t>
    </rPh>
    <rPh sb="25" eb="27">
      <t>ニュウリョク</t>
    </rPh>
    <phoneticPr fontId="2"/>
  </si>
  <si>
    <r>
      <rPr>
        <sz val="10"/>
        <rFont val="ＭＳ Ｐゴシック"/>
        <family val="3"/>
        <charset val="128"/>
      </rPr>
      <t>８  　</t>
    </r>
    <r>
      <rPr>
        <b/>
        <sz val="10"/>
        <rFont val="ＭＳ Ｐゴシック"/>
        <family val="3"/>
        <charset val="128"/>
      </rPr>
      <t>医療連携体制加算Ⅱ又はⅢを算定するために配置している看護職員の入力について（※ここでは介護従業業者としても勤務（兼務）することを前提として記載しております）</t>
    </r>
    <rPh sb="4" eb="6">
      <t>イリョウ</t>
    </rPh>
    <rPh sb="6" eb="8">
      <t>レンケイ</t>
    </rPh>
    <rPh sb="8" eb="10">
      <t>タイセイ</t>
    </rPh>
    <rPh sb="10" eb="12">
      <t>カサン</t>
    </rPh>
    <rPh sb="13" eb="14">
      <t>マタ</t>
    </rPh>
    <rPh sb="17" eb="19">
      <t>サンテイ</t>
    </rPh>
    <rPh sb="24" eb="26">
      <t>ハイチ</t>
    </rPh>
    <rPh sb="30" eb="32">
      <t>カンゴ</t>
    </rPh>
    <rPh sb="32" eb="34">
      <t>ショクイン</t>
    </rPh>
    <rPh sb="35" eb="37">
      <t>ニュウリョク</t>
    </rPh>
    <rPh sb="47" eb="49">
      <t>カイゴ</t>
    </rPh>
    <rPh sb="49" eb="51">
      <t>ジュウギョウ</t>
    </rPh>
    <rPh sb="51" eb="53">
      <t>ギョウシャ</t>
    </rPh>
    <rPh sb="57" eb="59">
      <t>キンム</t>
    </rPh>
    <rPh sb="60" eb="62">
      <t>ケンム</t>
    </rPh>
    <rPh sb="68" eb="70">
      <t>ゼンテイ</t>
    </rPh>
    <rPh sb="73" eb="75">
      <t>キサイ</t>
    </rPh>
    <phoneticPr fontId="4"/>
  </si>
  <si>
    <t>６　　介護従業者の欄が足りないときは、欄を増やして（別の職種の余分な行を削除してその分の行を増やす、２ページにする等）入力してください。</t>
    <rPh sb="3" eb="5">
      <t>カイゴ</t>
    </rPh>
    <rPh sb="5" eb="8">
      <t>ジュウギョウシャ</t>
    </rPh>
    <rPh sb="9" eb="10">
      <t>ラン</t>
    </rPh>
    <rPh sb="11" eb="12">
      <t>タ</t>
    </rPh>
    <rPh sb="19" eb="20">
      <t>ラン</t>
    </rPh>
    <rPh sb="21" eb="22">
      <t>フ</t>
    </rPh>
    <rPh sb="26" eb="27">
      <t>ベツ</t>
    </rPh>
    <rPh sb="28" eb="30">
      <t>ショクシュ</t>
    </rPh>
    <rPh sb="31" eb="33">
      <t>ヨブン</t>
    </rPh>
    <rPh sb="34" eb="35">
      <t>ギョウ</t>
    </rPh>
    <rPh sb="36" eb="38">
      <t>サクジョ</t>
    </rPh>
    <rPh sb="42" eb="43">
      <t>ブン</t>
    </rPh>
    <rPh sb="44" eb="45">
      <t>ギョウ</t>
    </rPh>
    <rPh sb="46" eb="47">
      <t>フ</t>
    </rPh>
    <rPh sb="57" eb="58">
      <t>トウ</t>
    </rPh>
    <rPh sb="59" eb="61">
      <t>ニュウリョク</t>
    </rPh>
    <phoneticPr fontId="4"/>
  </si>
  <si>
    <t>２　　職種欄及び勤務形態欄は、リストから選択して入力してください。</t>
    <rPh sb="3" eb="5">
      <t>ショクシュ</t>
    </rPh>
    <rPh sb="5" eb="6">
      <t>ラン</t>
    </rPh>
    <rPh sb="6" eb="7">
      <t>オヨ</t>
    </rPh>
    <rPh sb="8" eb="10">
      <t>キンム</t>
    </rPh>
    <rPh sb="10" eb="12">
      <t>ケイタイ</t>
    </rPh>
    <rPh sb="12" eb="13">
      <t>ラン</t>
    </rPh>
    <rPh sb="20" eb="22">
      <t>センタク</t>
    </rPh>
    <rPh sb="24" eb="26">
      <t>ニュウリョク</t>
    </rPh>
    <phoneticPr fontId="2"/>
  </si>
  <si>
    <t>３　　事業に係る従業者全員（管理者を含む。）について、勤務すべき時間数を入力してください。(休憩時間は含まない。)</t>
    <rPh sb="36" eb="38">
      <t>ニュウリョク</t>
    </rPh>
    <phoneticPr fontId="4"/>
  </si>
  <si>
    <t>４　　職種ごとに下記の勤務形態の区分の順にまとめて入力してください。</t>
    <rPh sb="25" eb="27">
      <t>ニュウリョク</t>
    </rPh>
    <phoneticPr fontId="4"/>
  </si>
  <si>
    <t>　※職種欄は「介護従業者【医療連携】」、勤務形態は「Ｄ］、資格欄は「看護師免許」と入力し、実勤務時間数を入力する。</t>
    <rPh sb="2" eb="4">
      <t>ショクシュ</t>
    </rPh>
    <rPh sb="4" eb="5">
      <t>ラン</t>
    </rPh>
    <rPh sb="7" eb="9">
      <t>カイゴ</t>
    </rPh>
    <rPh sb="9" eb="12">
      <t>ジュウギョウシャ</t>
    </rPh>
    <rPh sb="13" eb="15">
      <t>イリョウ</t>
    </rPh>
    <rPh sb="15" eb="17">
      <t>レンケイ</t>
    </rPh>
    <rPh sb="20" eb="22">
      <t>キンム</t>
    </rPh>
    <rPh sb="22" eb="24">
      <t>ケイタイ</t>
    </rPh>
    <rPh sb="29" eb="31">
      <t>シカク</t>
    </rPh>
    <rPh sb="31" eb="32">
      <t>ラン</t>
    </rPh>
    <rPh sb="34" eb="37">
      <t>カンゴシ</t>
    </rPh>
    <rPh sb="37" eb="39">
      <t>メンキョ</t>
    </rPh>
    <rPh sb="41" eb="43">
      <t>ニュウリョク</t>
    </rPh>
    <rPh sb="45" eb="46">
      <t>ジツ</t>
    </rPh>
    <rPh sb="46" eb="48">
      <t>キンム</t>
    </rPh>
    <rPh sb="48" eb="50">
      <t>ジカン</t>
    </rPh>
    <rPh sb="50" eb="51">
      <t>スウ</t>
    </rPh>
    <rPh sb="52" eb="54">
      <t>ニュウリョク</t>
    </rPh>
    <phoneticPr fontId="2"/>
  </si>
  <si>
    <t>　①「看護職員として勤務する時間」と「介護従業者として勤務する時間」を分けて（二段で）入力してください。</t>
    <rPh sb="3" eb="5">
      <t>カンゴ</t>
    </rPh>
    <rPh sb="5" eb="7">
      <t>ショクイン</t>
    </rPh>
    <rPh sb="10" eb="12">
      <t>キンム</t>
    </rPh>
    <rPh sb="14" eb="16">
      <t>ジカン</t>
    </rPh>
    <rPh sb="19" eb="21">
      <t>カイゴ</t>
    </rPh>
    <rPh sb="21" eb="24">
      <t>ジュウギョウシャ</t>
    </rPh>
    <rPh sb="27" eb="29">
      <t>キンム</t>
    </rPh>
    <rPh sb="31" eb="33">
      <t>ジカン</t>
    </rPh>
    <rPh sb="35" eb="36">
      <t>ワ</t>
    </rPh>
    <rPh sb="39" eb="41">
      <t>ニダン</t>
    </rPh>
    <rPh sb="43" eb="45">
      <t>ニュウリョク</t>
    </rPh>
    <phoneticPr fontId="2"/>
  </si>
  <si>
    <t>有</t>
    <rPh sb="0" eb="1">
      <t>ユウ</t>
    </rPh>
    <phoneticPr fontId="2"/>
  </si>
  <si>
    <t>弘前　三朗</t>
    <rPh sb="0" eb="2">
      <t>ヒロサキ</t>
    </rPh>
    <rPh sb="3" eb="4">
      <t>サン</t>
    </rPh>
    <rPh sb="4" eb="5">
      <t>ロウ</t>
    </rPh>
    <phoneticPr fontId="2"/>
  </si>
  <si>
    <t>弘前ハウスⅡ</t>
    <rPh sb="0" eb="2">
      <t>ヒロサキ</t>
    </rPh>
    <phoneticPr fontId="2"/>
  </si>
  <si>
    <t>小規模多機能ホーム　弘前</t>
    <rPh sb="0" eb="3">
      <t>ショウキボ</t>
    </rPh>
    <rPh sb="3" eb="6">
      <t>タキノウ</t>
    </rPh>
    <rPh sb="10" eb="12">
      <t>ヒロサキ</t>
    </rPh>
    <phoneticPr fontId="2"/>
  </si>
  <si>
    <t>●利用者の登録定員</t>
    <rPh sb="1" eb="4">
      <t>リヨウシャ</t>
    </rPh>
    <rPh sb="5" eb="7">
      <t>トウロク</t>
    </rPh>
    <rPh sb="7" eb="9">
      <t>テイイン</t>
    </rPh>
    <phoneticPr fontId="1"/>
  </si>
  <si>
    <t>●利用定員（通い）</t>
    <rPh sb="1" eb="3">
      <t>リヨウ</t>
    </rPh>
    <rPh sb="3" eb="5">
      <t>テイイン</t>
    </rPh>
    <rPh sb="6" eb="7">
      <t>カヨ</t>
    </rPh>
    <phoneticPr fontId="1"/>
  </si>
  <si>
    <t>●利用定員（泊まり）</t>
    <rPh sb="1" eb="3">
      <t>リヨウ</t>
    </rPh>
    <rPh sb="3" eb="5">
      <t>テイイン</t>
    </rPh>
    <rPh sb="6" eb="7">
      <t>ト</t>
    </rPh>
    <phoneticPr fontId="1"/>
  </si>
  <si>
    <r>
      <t>８　　時間帯については、①、②のように</t>
    </r>
    <r>
      <rPr>
        <b/>
        <sz val="10"/>
        <color rgb="FFFF0000"/>
        <rFont val="ＭＳ Ｐゴシック"/>
        <family val="3"/>
        <charset val="128"/>
      </rPr>
      <t>「文字列」</t>
    </r>
    <r>
      <rPr>
        <sz val="10"/>
        <rFont val="ＭＳ Ｐゴシック"/>
        <family val="3"/>
        <charset val="128"/>
      </rPr>
      <t>で入力してください。</t>
    </r>
    <rPh sb="3" eb="6">
      <t>ジカンタイ</t>
    </rPh>
    <rPh sb="20" eb="23">
      <t>モジレツ</t>
    </rPh>
    <rPh sb="25" eb="27">
      <t>ニュウリョク</t>
    </rPh>
    <phoneticPr fontId="2"/>
  </si>
  <si>
    <t>弘前　五郎</t>
    <rPh sb="0" eb="2">
      <t>ヒロサキ</t>
    </rPh>
    <rPh sb="3" eb="5">
      <t>ゴロウ</t>
    </rPh>
    <phoneticPr fontId="2"/>
  </si>
  <si>
    <t>弘前　りんご</t>
    <rPh sb="0" eb="2">
      <t>ヒロサキ</t>
    </rPh>
    <phoneticPr fontId="2"/>
  </si>
  <si>
    <r>
      <rPr>
        <sz val="10"/>
        <rFont val="ＭＳ Ｐゴシック"/>
        <family val="3"/>
        <charset val="128"/>
      </rPr>
      <t>１</t>
    </r>
    <r>
      <rPr>
        <b/>
        <sz val="10"/>
        <color rgb="FFFF0000"/>
        <rFont val="ＭＳ Ｐゴシック"/>
        <family val="3"/>
        <charset val="128"/>
      </rPr>
      <t>　　黄色で網掛けされたセルのみ入力してください。</t>
    </r>
    <rPh sb="3" eb="5">
      <t>キイロ</t>
    </rPh>
    <rPh sb="6" eb="8">
      <t>アミカ</t>
    </rPh>
    <rPh sb="16" eb="18">
      <t>ニュウリョク</t>
    </rPh>
    <phoneticPr fontId="2"/>
  </si>
  <si>
    <t>→</t>
    <phoneticPr fontId="2"/>
  </si>
  <si>
    <t>介護従業者総数（看護含）</t>
    <rPh sb="0" eb="2">
      <t>カイゴ</t>
    </rPh>
    <rPh sb="2" eb="5">
      <t>ジュウギョウシャ</t>
    </rPh>
    <rPh sb="5" eb="7">
      <t>ソウスウ</t>
    </rPh>
    <rPh sb="8" eb="10">
      <t>カンゴ</t>
    </rPh>
    <rPh sb="10" eb="11">
      <t>フク</t>
    </rPh>
    <phoneticPr fontId="2"/>
  </si>
  <si>
    <t>左記のうち介護福祉士の総数</t>
    <rPh sb="0" eb="1">
      <t>ヒダリ</t>
    </rPh>
    <rPh sb="1" eb="2">
      <t>シル</t>
    </rPh>
    <rPh sb="5" eb="7">
      <t>カイゴ</t>
    </rPh>
    <rPh sb="7" eb="10">
      <t>フクシシ</t>
    </rPh>
    <rPh sb="11" eb="13">
      <t>ソウスウ</t>
    </rPh>
    <phoneticPr fontId="2"/>
  </si>
  <si>
    <t>左記のうち常勤職員の総数</t>
    <rPh sb="0" eb="1">
      <t>ヒダリ</t>
    </rPh>
    <rPh sb="1" eb="2">
      <t>シル</t>
    </rPh>
    <rPh sb="5" eb="7">
      <t>ジョウキン</t>
    </rPh>
    <rPh sb="7" eb="9">
      <t>ショクイン</t>
    </rPh>
    <rPh sb="10" eb="12">
      <t>ソウスウ</t>
    </rPh>
    <phoneticPr fontId="2"/>
  </si>
  <si>
    <t>左記のうち３年以上職員の総数</t>
    <rPh sb="0" eb="1">
      <t>ヒダリ</t>
    </rPh>
    <rPh sb="1" eb="2">
      <t>シル</t>
    </rPh>
    <rPh sb="6" eb="7">
      <t>ネン</t>
    </rPh>
    <rPh sb="7" eb="9">
      <t>イジョウ</t>
    </rPh>
    <rPh sb="9" eb="11">
      <t>ショクイン</t>
    </rPh>
    <rPh sb="12" eb="14">
      <t>ソウスウ</t>
    </rPh>
    <phoneticPr fontId="2"/>
  </si>
  <si>
    <t>割合</t>
    <rPh sb="0" eb="2">
      <t>ワリアイ</t>
    </rPh>
    <phoneticPr fontId="2"/>
  </si>
  <si>
    <t>%</t>
    <phoneticPr fontId="2"/>
  </si>
  <si>
    <t>介護従業者総数（看護除）</t>
    <rPh sb="0" eb="2">
      <t>カイゴ</t>
    </rPh>
    <rPh sb="2" eb="5">
      <t>ジュウギョウシャ</t>
    </rPh>
    <rPh sb="5" eb="7">
      <t>ソウスウ</t>
    </rPh>
    <rPh sb="8" eb="10">
      <t>カンゴ</t>
    </rPh>
    <rPh sb="10" eb="11">
      <t>ノゾ</t>
    </rPh>
    <phoneticPr fontId="2"/>
  </si>
  <si>
    <t>●サービス提供体制強化加算関係</t>
    <rPh sb="5" eb="7">
      <t>テイキョウ</t>
    </rPh>
    <rPh sb="7" eb="9">
      <t>タイセイ</t>
    </rPh>
    <rPh sb="9" eb="11">
      <t>キョウカ</t>
    </rPh>
    <rPh sb="11" eb="13">
      <t>カサン</t>
    </rPh>
    <rPh sb="13" eb="15">
      <t>カンケイ</t>
    </rPh>
    <phoneticPr fontId="2"/>
  </si>
  <si>
    <r>
      <rPr>
        <sz val="10"/>
        <rFont val="ＭＳ Ｐゴシック"/>
        <family val="3"/>
        <charset val="128"/>
      </rPr>
      <t>７  　</t>
    </r>
    <r>
      <rPr>
        <b/>
        <sz val="10"/>
        <rFont val="ＭＳ Ｐゴシック"/>
        <family val="3"/>
        <charset val="128"/>
      </rPr>
      <t>看護職員の場合は、職業欄は「介護従業者（看護職員）」を入力してください。</t>
    </r>
    <rPh sb="4" eb="6">
      <t>カンゴ</t>
    </rPh>
    <rPh sb="6" eb="8">
      <t>ショクイン</t>
    </rPh>
    <rPh sb="9" eb="11">
      <t>バアイ</t>
    </rPh>
    <rPh sb="13" eb="15">
      <t>ショクギョウ</t>
    </rPh>
    <rPh sb="15" eb="16">
      <t>ラン</t>
    </rPh>
    <rPh sb="18" eb="20">
      <t>カイゴ</t>
    </rPh>
    <rPh sb="20" eb="23">
      <t>ジュウギョウシャ</t>
    </rPh>
    <rPh sb="31" eb="33">
      <t>ニュウリョク</t>
    </rPh>
    <phoneticPr fontId="4"/>
  </si>
  <si>
    <t>介護従業者（看護職員）</t>
    <rPh sb="0" eb="2">
      <t>カイゴ</t>
    </rPh>
    <rPh sb="2" eb="5">
      <t>ジュウギョウシャ</t>
    </rPh>
    <rPh sb="6" eb="8">
      <t>カンゴ</t>
    </rPh>
    <rPh sb="8" eb="10">
      <t>ショクイン</t>
    </rPh>
    <phoneticPr fontId="2"/>
  </si>
  <si>
    <t>介護福祉士</t>
    <rPh sb="0" eb="2">
      <t>カイゴ</t>
    </rPh>
    <rPh sb="2" eb="5">
      <t>フクシシ</t>
    </rPh>
    <phoneticPr fontId="2"/>
  </si>
  <si>
    <t>介護福祉士</t>
    <rPh sb="0" eb="2">
      <t>カイゴ</t>
    </rPh>
    <rPh sb="2" eb="5">
      <t>フクシシ</t>
    </rPh>
    <phoneticPr fontId="2"/>
  </si>
  <si>
    <t>弘前　四郎</t>
    <rPh sb="0" eb="2">
      <t>ヒロサキ</t>
    </rPh>
    <rPh sb="3" eb="5">
      <t>シロウ</t>
    </rPh>
    <phoneticPr fontId="2"/>
  </si>
  <si>
    <t>１日単位の通いサービス利用者</t>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</si>
  <si>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</si>
  <si>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</si>
  <si>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</si>
  <si>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</si>
  <si>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（参考様式１）</t>
    <phoneticPr fontId="2"/>
  </si>
  <si>
    <t>サービス種類　 （　　　　　　　　　　　　　　　　　　　　　　　　　　　　　　　　　</t>
    <phoneticPr fontId="4"/>
  </si>
  <si>
    <t>（</t>
    <phoneticPr fontId="2"/>
  </si>
  <si>
    <t>）</t>
    <phoneticPr fontId="2"/>
  </si>
  <si>
    <t>4週の合計</t>
    <phoneticPr fontId="2"/>
  </si>
  <si>
    <t>週平均の勤務時間</t>
    <phoneticPr fontId="2"/>
  </si>
  <si>
    <t>常勤換算後の人数</t>
    <phoneticPr fontId="2"/>
  </si>
  <si>
    <t>＊</t>
    <phoneticPr fontId="2"/>
  </si>
  <si>
    <t>余白</t>
    <rPh sb="0" eb="2">
      <t>ヨハク</t>
    </rPh>
    <phoneticPr fontId="2"/>
  </si>
  <si>
    <r>
      <t>２　事業に係る従業者全員（管理者を含む。）について、勤務すべき</t>
    </r>
    <r>
      <rPr>
        <b/>
        <sz val="10"/>
        <rFont val="ＭＳ Ｐゴシック"/>
        <family val="3"/>
        <charset val="128"/>
      </rPr>
      <t>時間数</t>
    </r>
    <r>
      <rPr>
        <sz val="10"/>
        <rFont val="ＭＳ Ｐゴシック"/>
        <family val="3"/>
        <charset val="128"/>
      </rPr>
      <t>を記入してください。(休憩時間は含まない。)</t>
    </r>
    <phoneticPr fontId="4"/>
  </si>
  <si>
    <t>４　職種ごとに下記の勤務形態の区分の順にまとめて記載してください。</t>
    <phoneticPr fontId="4"/>
  </si>
  <si>
    <t>　　　勤務形態の区分　Ａ：常勤で専従　Ｂ：常勤で兼務　Ｃ：常勤以外で専従　Ｄ：常勤以外で兼務</t>
    <phoneticPr fontId="2"/>
  </si>
  <si>
    <t>７  ＊欄には、当該月の曜日を記入してください。</t>
    <phoneticPr fontId="4"/>
  </si>
  <si>
    <r>
      <t>　※同一事業所の職種を兼務する場合は、勤務形態を</t>
    </r>
    <r>
      <rPr>
        <b/>
        <sz val="10"/>
        <rFont val="ＭＳ Ｐゴシック"/>
        <family val="3"/>
        <charset val="128"/>
      </rPr>
      <t>「Ｂ」（常勤兼務）</t>
    </r>
    <r>
      <rPr>
        <sz val="10"/>
        <rFont val="ＭＳ Ｐゴシック"/>
        <family val="3"/>
        <charset val="128"/>
      </rPr>
      <t>で入力してください。</t>
    </r>
    <rPh sb="2" eb="4">
      <t>ドウイツ</t>
    </rPh>
    <rPh sb="4" eb="7">
      <t>ジギョウショ</t>
    </rPh>
    <rPh sb="8" eb="10">
      <t>ショクシュ</t>
    </rPh>
    <rPh sb="11" eb="13">
      <t>ケンム</t>
    </rPh>
    <rPh sb="15" eb="17">
      <t>バアイ</t>
    </rPh>
    <rPh sb="19" eb="21">
      <t>キンム</t>
    </rPh>
    <rPh sb="21" eb="23">
      <t>ケイタイ</t>
    </rPh>
    <rPh sb="28" eb="30">
      <t>ジョウキン</t>
    </rPh>
    <rPh sb="30" eb="32">
      <t>ケンム</t>
    </rPh>
    <rPh sb="34" eb="36">
      <t>ニュウリョク</t>
    </rPh>
    <phoneticPr fontId="2"/>
  </si>
  <si>
    <t>看護時間</t>
    <rPh sb="0" eb="2">
      <t>カンゴ</t>
    </rPh>
    <rPh sb="2" eb="4">
      <t>ジカン</t>
    </rPh>
    <phoneticPr fontId="2"/>
  </si>
  <si>
    <r>
      <t>５　　職員が複数の職種を兼務する場合は、</t>
    </r>
    <r>
      <rPr>
        <b/>
        <sz val="10"/>
        <rFont val="ＭＳ Ｐゴシック"/>
        <family val="3"/>
        <charset val="128"/>
      </rPr>
      <t>兼務する職種毎に氏名を入力（同一人物が複数行入力されることとなります）し、勤務時間も職種毎に分けて入力してください。</t>
    </r>
    <rPh sb="3" eb="5">
      <t>ショクイン</t>
    </rPh>
    <rPh sb="6" eb="8">
      <t>フクスウ</t>
    </rPh>
    <rPh sb="9" eb="11">
      <t>ショクシュ</t>
    </rPh>
    <rPh sb="12" eb="14">
      <t>ケンム</t>
    </rPh>
    <rPh sb="16" eb="18">
      <t>バアイ</t>
    </rPh>
    <rPh sb="20" eb="22">
      <t>ケンム</t>
    </rPh>
    <rPh sb="24" eb="26">
      <t>ショクシュ</t>
    </rPh>
    <rPh sb="26" eb="27">
      <t>ゴト</t>
    </rPh>
    <rPh sb="28" eb="30">
      <t>シメイ</t>
    </rPh>
    <rPh sb="31" eb="33">
      <t>ニュウリョク</t>
    </rPh>
    <rPh sb="57" eb="59">
      <t>キンム</t>
    </rPh>
    <rPh sb="59" eb="61">
      <t>ジカン</t>
    </rPh>
    <rPh sb="62" eb="64">
      <t>ショクシュ</t>
    </rPh>
    <rPh sb="64" eb="65">
      <t>マイ</t>
    </rPh>
    <rPh sb="66" eb="67">
      <t>ワ</t>
    </rPh>
    <rPh sb="69" eb="71">
      <t>ニュウリョク</t>
    </rPh>
    <phoneticPr fontId="4"/>
  </si>
  <si>
    <r>
      <t>５　　職員が複数の職種を兼務する場合は、</t>
    </r>
    <r>
      <rPr>
        <b/>
        <sz val="10"/>
        <rFont val="ＭＳ Ｐゴシック"/>
        <family val="3"/>
        <charset val="128"/>
      </rPr>
      <t>兼務する職種毎に氏名（同一人物が複数行入力されることとなります）し、勤務時間も職種毎に分けて入力してください。</t>
    </r>
    <rPh sb="3" eb="5">
      <t>ショクイン</t>
    </rPh>
    <rPh sb="6" eb="8">
      <t>フクスウ</t>
    </rPh>
    <rPh sb="9" eb="11">
      <t>ショクシュ</t>
    </rPh>
    <rPh sb="12" eb="14">
      <t>ケンム</t>
    </rPh>
    <rPh sb="16" eb="18">
      <t>バアイ</t>
    </rPh>
    <rPh sb="20" eb="22">
      <t>ケンム</t>
    </rPh>
    <rPh sb="24" eb="26">
      <t>ショクシュ</t>
    </rPh>
    <rPh sb="26" eb="27">
      <t>ゴト</t>
    </rPh>
    <rPh sb="28" eb="30">
      <t>シメイ</t>
    </rPh>
    <rPh sb="31" eb="32">
      <t>ドウ</t>
    </rPh>
    <rPh sb="32" eb="33">
      <t>イチ</t>
    </rPh>
    <rPh sb="33" eb="35">
      <t>ジンブツ</t>
    </rPh>
    <rPh sb="36" eb="39">
      <t>フクスウギョウ</t>
    </rPh>
    <rPh sb="39" eb="41">
      <t>ニュウリョク</t>
    </rPh>
    <rPh sb="54" eb="56">
      <t>キンム</t>
    </rPh>
    <rPh sb="56" eb="58">
      <t>ジカン</t>
    </rPh>
    <rPh sb="59" eb="61">
      <t>ショクシュ</t>
    </rPh>
    <rPh sb="61" eb="62">
      <t>マイ</t>
    </rPh>
    <rPh sb="63" eb="64">
      <t>ワ</t>
    </rPh>
    <rPh sb="66" eb="68">
      <t>ニュウリョク</t>
    </rPh>
    <phoneticPr fontId="4"/>
  </si>
  <si>
    <r>
      <t>　※同一事業所の職種を兼務する場合は、勤務形態を</t>
    </r>
    <r>
      <rPr>
        <b/>
        <sz val="10"/>
        <rFont val="ＭＳ Ｐゴシック"/>
        <family val="3"/>
        <charset val="128"/>
      </rPr>
      <t>「B」（常勤兼務）</t>
    </r>
    <r>
      <rPr>
        <sz val="10"/>
        <rFont val="ＭＳ Ｐゴシック"/>
        <family val="3"/>
        <charset val="128"/>
      </rPr>
      <t>で入力してください。</t>
    </r>
    <rPh sb="2" eb="4">
      <t>ドウイツ</t>
    </rPh>
    <rPh sb="4" eb="7">
      <t>ジギョウショ</t>
    </rPh>
    <rPh sb="8" eb="10">
      <t>ショクシュ</t>
    </rPh>
    <rPh sb="11" eb="13">
      <t>ケンム</t>
    </rPh>
    <rPh sb="15" eb="17">
      <t>バアイ</t>
    </rPh>
    <rPh sb="19" eb="21">
      <t>キンム</t>
    </rPh>
    <rPh sb="21" eb="23">
      <t>ケイタイ</t>
    </rPh>
    <rPh sb="28" eb="30">
      <t>ジョウキン</t>
    </rPh>
    <rPh sb="30" eb="32">
      <t>ケンム</t>
    </rPh>
    <rPh sb="34" eb="36">
      <t>ニュウリョク</t>
    </rPh>
    <phoneticPr fontId="2"/>
  </si>
  <si>
    <t>１０　研修の場合は、時間帯に「研」と入力し、日勤の欄に常勤職員が勤務すべき１日あたりの勤務時間数を入力してください。</t>
    <rPh sb="3" eb="5">
      <t>ケンシュウ</t>
    </rPh>
    <rPh sb="22" eb="24">
      <t>ニッキン</t>
    </rPh>
    <rPh sb="25" eb="26">
      <t>ラン</t>
    </rPh>
    <rPh sb="27" eb="29">
      <t>ジョウキン</t>
    </rPh>
    <rPh sb="29" eb="31">
      <t>ショクイン</t>
    </rPh>
    <rPh sb="32" eb="34">
      <t>キンム</t>
    </rPh>
    <rPh sb="38" eb="39">
      <t>ニチ</t>
    </rPh>
    <rPh sb="43" eb="45">
      <t>キンム</t>
    </rPh>
    <rPh sb="45" eb="47">
      <t>ジカン</t>
    </rPh>
    <rPh sb="47" eb="48">
      <t>スウ</t>
    </rPh>
    <rPh sb="49" eb="51">
      <t>ニュウリョク</t>
    </rPh>
    <phoneticPr fontId="2"/>
  </si>
  <si>
    <t>１３  ＊欄には、当該月の曜日を入力してください。</t>
    <rPh sb="16" eb="18">
      <t>ニュウリョク</t>
    </rPh>
    <phoneticPr fontId="4"/>
  </si>
  <si>
    <t>１４　介護従業者は下記例を参考に、各事業所の日勤帯における勤務時間と夜勤帯における勤務時間とを区分して入力してください。</t>
    <rPh sb="3" eb="5">
      <t>カイゴ</t>
    </rPh>
    <rPh sb="5" eb="8">
      <t>ジュウギョウシャ</t>
    </rPh>
    <rPh sb="9" eb="11">
      <t>カキ</t>
    </rPh>
    <rPh sb="11" eb="12">
      <t>レイ</t>
    </rPh>
    <rPh sb="13" eb="15">
      <t>サンコウ</t>
    </rPh>
    <rPh sb="17" eb="21">
      <t>カクジギョウショ</t>
    </rPh>
    <rPh sb="22" eb="25">
      <t>ニッキンタイ</t>
    </rPh>
    <rPh sb="29" eb="31">
      <t>キンム</t>
    </rPh>
    <rPh sb="31" eb="33">
      <t>ジカン</t>
    </rPh>
    <rPh sb="34" eb="36">
      <t>ヤキン</t>
    </rPh>
    <rPh sb="36" eb="37">
      <t>タイ</t>
    </rPh>
    <rPh sb="41" eb="43">
      <t>キンム</t>
    </rPh>
    <rPh sb="43" eb="45">
      <t>ジカン</t>
    </rPh>
    <rPh sb="47" eb="49">
      <t>クブン</t>
    </rPh>
    <rPh sb="51" eb="53">
      <t>ニュウリョク</t>
    </rPh>
    <phoneticPr fontId="2"/>
  </si>
  <si>
    <t>９　　研修の場合は、時間帯に「研」と入力し、日勤の欄に常勤職員が勤務すべき１日あたりの勤務時間数を入力してください。</t>
    <rPh sb="22" eb="24">
      <t>ニッキン</t>
    </rPh>
    <rPh sb="25" eb="26">
      <t>ラン</t>
    </rPh>
    <rPh sb="27" eb="29">
      <t>ジョウキン</t>
    </rPh>
    <rPh sb="29" eb="31">
      <t>ショクイン</t>
    </rPh>
    <rPh sb="32" eb="34">
      <t>キンム</t>
    </rPh>
    <rPh sb="38" eb="39">
      <t>ニチ</t>
    </rPh>
    <rPh sb="43" eb="45">
      <t>キンム</t>
    </rPh>
    <rPh sb="45" eb="47">
      <t>ジカン</t>
    </rPh>
    <rPh sb="47" eb="48">
      <t>スウ</t>
    </rPh>
    <rPh sb="49" eb="51">
      <t>ニュウリョク</t>
    </rPh>
    <phoneticPr fontId="2"/>
  </si>
  <si>
    <t>　　例）○○○○　4/1　〇〇〇研修</t>
    <rPh sb="2" eb="3">
      <t>レイ</t>
    </rPh>
    <rPh sb="16" eb="18">
      <t>ケンシュウ</t>
    </rPh>
    <phoneticPr fontId="2"/>
  </si>
  <si>
    <t>８　常勤職員が有休や研修の場合は、常勤職員が勤務すべき１日あたりの勤務時間数を入力し、余白部分に誰が、いつ、研修等に参加したか分かるように記載してください。</t>
    <rPh sb="2" eb="4">
      <t>ジョウキン</t>
    </rPh>
    <rPh sb="4" eb="6">
      <t>ショクイン</t>
    </rPh>
    <rPh sb="43" eb="45">
      <t>ヨハク</t>
    </rPh>
    <rPh sb="45" eb="47">
      <t>ブブン</t>
    </rPh>
    <rPh sb="48" eb="49">
      <t>ダレ</t>
    </rPh>
    <rPh sb="54" eb="56">
      <t>ケンシュウ</t>
    </rPh>
    <rPh sb="56" eb="57">
      <t>トウ</t>
    </rPh>
    <rPh sb="58" eb="60">
      <t>サンカ</t>
    </rPh>
    <rPh sb="63" eb="64">
      <t>ワ</t>
    </rPh>
    <rPh sb="69" eb="71">
      <t>キサイ</t>
    </rPh>
    <phoneticPr fontId="2"/>
  </si>
  <si>
    <t>　　　　　　　　　　　4/15　有給</t>
    <rPh sb="16" eb="18">
      <t>ユウキュウ</t>
    </rPh>
    <phoneticPr fontId="2"/>
  </si>
  <si>
    <t>　②看護職員としての勤務を入力する行については、職業欄は「介護従業者【医療連携】」、勤務形態は「B」、資格欄は「看護師免許」又は「准看護師免許」と入力してください。</t>
    <rPh sb="2" eb="4">
      <t>カンゴ</t>
    </rPh>
    <rPh sb="4" eb="6">
      <t>ショクイン</t>
    </rPh>
    <rPh sb="10" eb="12">
      <t>キンム</t>
    </rPh>
    <rPh sb="13" eb="15">
      <t>ニュウリョク</t>
    </rPh>
    <rPh sb="17" eb="18">
      <t>ギョウ</t>
    </rPh>
    <rPh sb="24" eb="26">
      <t>ショクギョウ</t>
    </rPh>
    <rPh sb="26" eb="27">
      <t>ラン</t>
    </rPh>
    <rPh sb="35" eb="37">
      <t>イリョウ</t>
    </rPh>
    <rPh sb="37" eb="39">
      <t>レンケイ</t>
    </rPh>
    <rPh sb="42" eb="44">
      <t>キンム</t>
    </rPh>
    <rPh sb="44" eb="46">
      <t>ケイタイ</t>
    </rPh>
    <phoneticPr fontId="2"/>
  </si>
  <si>
    <t>　③介護従業者としての勤務を入力する行については、職業欄は「介護従業者」、勤務形態は「B」、資格欄は「（准）看護師免許」以外で取得している資格があれば入力してください。</t>
    <rPh sb="2" eb="4">
      <t>カイゴ</t>
    </rPh>
    <rPh sb="4" eb="7">
      <t>ジュウギョウシャ</t>
    </rPh>
    <rPh sb="5" eb="7">
      <t>ギョウシャ</t>
    </rPh>
    <rPh sb="11" eb="13">
      <t>キンム</t>
    </rPh>
    <rPh sb="14" eb="16">
      <t>ニュウリョク</t>
    </rPh>
    <rPh sb="18" eb="19">
      <t>ギョウ</t>
    </rPh>
    <rPh sb="52" eb="53">
      <t>ジュン</t>
    </rPh>
    <rPh sb="60" eb="62">
      <t>イガイ</t>
    </rPh>
    <rPh sb="63" eb="65">
      <t>シュトク</t>
    </rPh>
    <rPh sb="69" eb="71">
      <t>シカク</t>
    </rPh>
    <rPh sb="75" eb="77">
      <t>ニュウリョク</t>
    </rPh>
    <phoneticPr fontId="2"/>
  </si>
  <si>
    <t>休</t>
  </si>
  <si>
    <t>④</t>
    <phoneticPr fontId="2"/>
  </si>
  <si>
    <t>①</t>
    <phoneticPr fontId="2"/>
  </si>
  <si>
    <t>④</t>
    <phoneticPr fontId="2"/>
  </si>
  <si>
    <t>④</t>
    <phoneticPr fontId="2"/>
  </si>
  <si>
    <t>④</t>
    <phoneticPr fontId="2"/>
  </si>
  <si>
    <t>④</t>
    <phoneticPr fontId="2"/>
  </si>
  <si>
    <t>弘前　看護</t>
    <rPh sb="0" eb="2">
      <t>ヒロサキ</t>
    </rPh>
    <rPh sb="3" eb="5">
      <t>カンゴ</t>
    </rPh>
    <phoneticPr fontId="2"/>
  </si>
  <si>
    <t>弘前　桜</t>
    <rPh sb="0" eb="2">
      <t>ヒロサキ</t>
    </rPh>
    <rPh sb="3" eb="4">
      <t>サクラ</t>
    </rPh>
    <phoneticPr fontId="2"/>
  </si>
  <si>
    <t>休</t>
    <rPh sb="0" eb="1">
      <t>ヤス</t>
    </rPh>
    <phoneticPr fontId="2"/>
  </si>
  <si>
    <t>休</t>
    <phoneticPr fontId="2"/>
  </si>
  <si>
    <t>①</t>
    <phoneticPr fontId="2"/>
  </si>
  <si>
    <t>①</t>
    <phoneticPr fontId="2"/>
  </si>
  <si>
    <t>②</t>
    <phoneticPr fontId="2"/>
  </si>
  <si>
    <t>②</t>
    <phoneticPr fontId="2"/>
  </si>
  <si>
    <t>①</t>
    <phoneticPr fontId="2"/>
  </si>
  <si>
    <t>②</t>
    <phoneticPr fontId="2"/>
  </si>
  <si>
    <t>①</t>
    <phoneticPr fontId="2"/>
  </si>
  <si>
    <t>②</t>
    <phoneticPr fontId="2"/>
  </si>
  <si>
    <t>①</t>
    <phoneticPr fontId="2"/>
  </si>
  <si>
    <t>②</t>
    <phoneticPr fontId="2"/>
  </si>
  <si>
    <t>①</t>
    <phoneticPr fontId="2"/>
  </si>
  <si>
    <t>①</t>
    <phoneticPr fontId="2"/>
  </si>
  <si>
    <t>①</t>
    <phoneticPr fontId="2"/>
  </si>
  <si>
    <t>③</t>
    <phoneticPr fontId="2"/>
  </si>
  <si>
    <t>③</t>
    <phoneticPr fontId="2"/>
  </si>
  <si>
    <t>③</t>
    <phoneticPr fontId="2"/>
  </si>
  <si>
    <t>③</t>
    <phoneticPr fontId="2"/>
  </si>
  <si>
    <t>③</t>
    <phoneticPr fontId="2"/>
  </si>
  <si>
    <t>介護福祉士</t>
    <rPh sb="0" eb="2">
      <t>カイゴ</t>
    </rPh>
    <rPh sb="2" eb="5">
      <t>フクシシ</t>
    </rPh>
    <phoneticPr fontId="2"/>
  </si>
  <si>
    <t>休</t>
    <rPh sb="0" eb="1">
      <t>ヤス</t>
    </rPh>
    <phoneticPr fontId="2"/>
  </si>
  <si>
    <t>①</t>
    <phoneticPr fontId="2"/>
  </si>
  <si>
    <t>①</t>
    <phoneticPr fontId="2"/>
  </si>
  <si>
    <t>①</t>
    <phoneticPr fontId="2"/>
  </si>
  <si>
    <t>①</t>
    <phoneticPr fontId="2"/>
  </si>
  <si>
    <t>④</t>
    <phoneticPr fontId="2"/>
  </si>
  <si>
    <t>弘前　桜</t>
    <rPh sb="0" eb="2">
      <t>ヒロサキ</t>
    </rPh>
    <rPh sb="3" eb="4">
      <t>サクラ</t>
    </rPh>
    <phoneticPr fontId="2"/>
  </si>
  <si>
    <t>④</t>
    <phoneticPr fontId="2"/>
  </si>
  <si>
    <t>④</t>
    <phoneticPr fontId="2"/>
  </si>
  <si>
    <t>②</t>
    <phoneticPr fontId="2"/>
  </si>
  <si>
    <t>②</t>
    <phoneticPr fontId="2"/>
  </si>
  <si>
    <t>④</t>
    <phoneticPr fontId="2"/>
  </si>
  <si>
    <t>②</t>
    <phoneticPr fontId="2"/>
  </si>
  <si>
    <t>②</t>
    <phoneticPr fontId="2"/>
  </si>
  <si>
    <t>①</t>
    <phoneticPr fontId="2"/>
  </si>
  <si>
    <t>①</t>
    <phoneticPr fontId="2"/>
  </si>
  <si>
    <t>①</t>
    <phoneticPr fontId="2"/>
  </si>
  <si>
    <t>①</t>
    <phoneticPr fontId="2"/>
  </si>
  <si>
    <t>①</t>
    <phoneticPr fontId="2"/>
  </si>
  <si>
    <t>①</t>
    <phoneticPr fontId="2"/>
  </si>
  <si>
    <t>①</t>
    <phoneticPr fontId="2"/>
  </si>
  <si>
    <t>①</t>
    <phoneticPr fontId="2"/>
  </si>
  <si>
    <t>①</t>
    <phoneticPr fontId="2"/>
  </si>
  <si>
    <t>①</t>
    <phoneticPr fontId="2"/>
  </si>
  <si>
    <t>③</t>
    <phoneticPr fontId="2"/>
  </si>
  <si>
    <t>③</t>
    <phoneticPr fontId="2"/>
  </si>
  <si>
    <t>③</t>
    <phoneticPr fontId="2"/>
  </si>
  <si>
    <t>③</t>
    <phoneticPr fontId="2"/>
  </si>
  <si>
    <t>③</t>
    <phoneticPr fontId="2"/>
  </si>
  <si>
    <t>③</t>
    <phoneticPr fontId="2"/>
  </si>
  <si>
    <t>９　非常勤職員が有給の場合は、「有」と入力してください。</t>
    <rPh sb="2" eb="5">
      <t>ヒジョウキン</t>
    </rPh>
    <rPh sb="5" eb="7">
      <t>ショクイン</t>
    </rPh>
    <rPh sb="8" eb="10">
      <t>ユウキュウ</t>
    </rPh>
    <rPh sb="11" eb="13">
      <t>バアイ</t>
    </rPh>
    <rPh sb="16" eb="17">
      <t>ユウ</t>
    </rPh>
    <rPh sb="19" eb="21">
      <t>ニュウリョク</t>
    </rPh>
    <phoneticPr fontId="2"/>
  </si>
  <si>
    <t>デイサービスセンター〇〇</t>
    <phoneticPr fontId="2"/>
  </si>
  <si>
    <t>地域密着型通所介護</t>
    <rPh sb="0" eb="2">
      <t>チイキ</t>
    </rPh>
    <rPh sb="2" eb="5">
      <t>ミッチャクガタ</t>
    </rPh>
    <rPh sb="5" eb="7">
      <t>ツウショ</t>
    </rPh>
    <rPh sb="7" eb="9">
      <t>カイゴ</t>
    </rPh>
    <phoneticPr fontId="4"/>
  </si>
  <si>
    <t>２　職種欄及び勤務形態欄は、リストから選択して入力してください。</t>
    <phoneticPr fontId="4"/>
  </si>
  <si>
    <r>
      <t>３　事業に係る従業者全員（管理者を含む。）について、勤務すべき</t>
    </r>
    <r>
      <rPr>
        <b/>
        <sz val="10"/>
        <rFont val="ＭＳ Ｐゴシック"/>
        <family val="3"/>
        <charset val="128"/>
      </rPr>
      <t>時間数</t>
    </r>
    <r>
      <rPr>
        <sz val="10"/>
        <rFont val="ＭＳ Ｐゴシック"/>
        <family val="3"/>
        <charset val="128"/>
      </rPr>
      <t>を記入してください。(休憩時間は含まない。)</t>
    </r>
    <phoneticPr fontId="4"/>
  </si>
  <si>
    <r>
      <t>　　　</t>
    </r>
    <r>
      <rPr>
        <sz val="10"/>
        <rFont val="ＭＳ Ｐゴシック"/>
        <family val="3"/>
        <charset val="128"/>
      </rPr>
      <t>※常勤・非常勤の区分は、雇用形態に関係なく、</t>
    </r>
    <r>
      <rPr>
        <b/>
        <sz val="10"/>
        <rFont val="ＭＳ Ｐゴシック"/>
        <family val="3"/>
        <charset val="128"/>
      </rPr>
      <t>当該事業所における勤務が、常勤職員が勤務すべき時間に達しているかで判断してください。</t>
    </r>
    <rPh sb="4" eb="6">
      <t>ジョウキン</t>
    </rPh>
    <rPh sb="7" eb="10">
      <t>ヒジョウキン</t>
    </rPh>
    <rPh sb="11" eb="13">
      <t>クブン</t>
    </rPh>
    <rPh sb="15" eb="17">
      <t>コヨウ</t>
    </rPh>
    <rPh sb="17" eb="19">
      <t>ケイタイ</t>
    </rPh>
    <rPh sb="20" eb="22">
      <t>カンケイ</t>
    </rPh>
    <rPh sb="25" eb="27">
      <t>トウガイ</t>
    </rPh>
    <rPh sb="27" eb="29">
      <t>ジギョウ</t>
    </rPh>
    <rPh sb="29" eb="30">
      <t>ショ</t>
    </rPh>
    <rPh sb="34" eb="36">
      <t>キンム</t>
    </rPh>
    <rPh sb="38" eb="40">
      <t>ジョウキン</t>
    </rPh>
    <rPh sb="40" eb="42">
      <t>ショクイン</t>
    </rPh>
    <rPh sb="43" eb="45">
      <t>キンム</t>
    </rPh>
    <rPh sb="48" eb="50">
      <t>ジカン</t>
    </rPh>
    <rPh sb="51" eb="52">
      <t>タッ</t>
    </rPh>
    <rPh sb="58" eb="60">
      <t>ハンダン</t>
    </rPh>
    <phoneticPr fontId="2"/>
  </si>
  <si>
    <r>
      <t xml:space="preserve"> 　　　同一敷地内の事業所と業務を兼務している場合は、その勤務時間の合計が常勤職員が勤務すべき時間に達していても、常勤以外（Ｃ又はＤ）で入力</t>
    </r>
    <r>
      <rPr>
        <sz val="10"/>
        <rFont val="ＭＳ Ｐゴシック"/>
        <family val="3"/>
        <charset val="128"/>
      </rPr>
      <t>してください。</t>
    </r>
    <rPh sb="14" eb="16">
      <t>ギョウム</t>
    </rPh>
    <rPh sb="34" eb="36">
      <t>ゴウケイ</t>
    </rPh>
    <rPh sb="37" eb="39">
      <t>ジョウキン</t>
    </rPh>
    <rPh sb="39" eb="41">
      <t>ショクイン</t>
    </rPh>
    <rPh sb="42" eb="44">
      <t>キンム</t>
    </rPh>
    <rPh sb="47" eb="49">
      <t>ジカン</t>
    </rPh>
    <rPh sb="50" eb="51">
      <t>タッ</t>
    </rPh>
    <phoneticPr fontId="2"/>
  </si>
  <si>
    <r>
      <t>　　　※同一事業所の職種を兼務する場合は、勤務形態を</t>
    </r>
    <r>
      <rPr>
        <b/>
        <sz val="10"/>
        <rFont val="ＭＳ Ｐゴシック"/>
        <family val="3"/>
        <charset val="128"/>
      </rPr>
      <t>「B」（常勤兼務）</t>
    </r>
    <r>
      <rPr>
        <sz val="10"/>
        <rFont val="ＭＳ Ｐゴシック"/>
        <family val="3"/>
        <charset val="128"/>
      </rPr>
      <t>で入力してください。</t>
    </r>
    <rPh sb="4" eb="6">
      <t>ドウイツ</t>
    </rPh>
    <rPh sb="6" eb="9">
      <t>ジギョウショ</t>
    </rPh>
    <rPh sb="10" eb="12">
      <t>ショクシュ</t>
    </rPh>
    <rPh sb="13" eb="15">
      <t>ケンム</t>
    </rPh>
    <rPh sb="17" eb="19">
      <t>バアイ</t>
    </rPh>
    <rPh sb="21" eb="23">
      <t>キンム</t>
    </rPh>
    <rPh sb="23" eb="25">
      <t>ケイタイ</t>
    </rPh>
    <rPh sb="30" eb="32">
      <t>ジョウキン</t>
    </rPh>
    <rPh sb="32" eb="34">
      <t>ケンム</t>
    </rPh>
    <rPh sb="36" eb="38">
      <t>ニュウリョク</t>
    </rPh>
    <phoneticPr fontId="2"/>
  </si>
  <si>
    <t>６　職種が「管理者」又は「事務員」の場合は、常勤換算後の人数を出す必要はありません（自動で空欄になります）。</t>
    <rPh sb="2" eb="4">
      <t>ショクシュ</t>
    </rPh>
    <rPh sb="6" eb="9">
      <t>カンリシャ</t>
    </rPh>
    <rPh sb="10" eb="11">
      <t>マタ</t>
    </rPh>
    <rPh sb="13" eb="16">
      <t>ジムイン</t>
    </rPh>
    <rPh sb="18" eb="20">
      <t>バアイ</t>
    </rPh>
    <rPh sb="22" eb="24">
      <t>ジョウキン</t>
    </rPh>
    <rPh sb="24" eb="26">
      <t>カンサン</t>
    </rPh>
    <rPh sb="26" eb="27">
      <t>ゴ</t>
    </rPh>
    <rPh sb="28" eb="30">
      <t>ニンズウ</t>
    </rPh>
    <rPh sb="31" eb="32">
      <t>ダ</t>
    </rPh>
    <rPh sb="33" eb="35">
      <t>ヒツヨウ</t>
    </rPh>
    <rPh sb="42" eb="44">
      <t>ジドウ</t>
    </rPh>
    <rPh sb="45" eb="47">
      <t>クウラン</t>
    </rPh>
    <phoneticPr fontId="4"/>
  </si>
  <si>
    <t>７　算出にあたっては、少数点以下第２位を切り捨てています。</t>
    <rPh sb="2" eb="4">
      <t>サンシュツ</t>
    </rPh>
    <rPh sb="11" eb="13">
      <t>ショウスウ</t>
    </rPh>
    <rPh sb="13" eb="14">
      <t>テン</t>
    </rPh>
    <rPh sb="14" eb="16">
      <t>イカ</t>
    </rPh>
    <rPh sb="16" eb="17">
      <t>ダイ</t>
    </rPh>
    <rPh sb="18" eb="19">
      <t>イ</t>
    </rPh>
    <rPh sb="20" eb="21">
      <t>キ</t>
    </rPh>
    <rPh sb="22" eb="23">
      <t>ス</t>
    </rPh>
    <phoneticPr fontId="2"/>
  </si>
  <si>
    <t>８  ＊欄には、当該月の曜日を記入してください。</t>
    <phoneticPr fontId="4"/>
  </si>
  <si>
    <t>９　常勤職員が有休や研修の場合は、常勤職員が勤務すべき１日あたりの勤務時間数を入力し、余白部分に誰が、いつ、研修等に参加したか分かるように記載してください。</t>
    <rPh sb="2" eb="4">
      <t>ジョウキン</t>
    </rPh>
    <rPh sb="4" eb="6">
      <t>ショクイン</t>
    </rPh>
    <rPh sb="43" eb="45">
      <t>ヨハク</t>
    </rPh>
    <rPh sb="45" eb="47">
      <t>ブブン</t>
    </rPh>
    <rPh sb="48" eb="49">
      <t>ダレ</t>
    </rPh>
    <rPh sb="54" eb="56">
      <t>ケンシュウ</t>
    </rPh>
    <rPh sb="56" eb="57">
      <t>トウ</t>
    </rPh>
    <rPh sb="58" eb="60">
      <t>サンカ</t>
    </rPh>
    <rPh sb="63" eb="64">
      <t>ワ</t>
    </rPh>
    <rPh sb="69" eb="71">
      <t>キサイ</t>
    </rPh>
    <phoneticPr fontId="2"/>
  </si>
  <si>
    <t>１０　非常勤職員が有給の場合は、「有」と入力してください。</t>
    <rPh sb="3" eb="6">
      <t>ヒジョウキン</t>
    </rPh>
    <rPh sb="6" eb="8">
      <t>ショクイン</t>
    </rPh>
    <rPh sb="9" eb="11">
      <t>ユウキュウ</t>
    </rPh>
    <rPh sb="12" eb="14">
      <t>バアイ</t>
    </rPh>
    <rPh sb="17" eb="18">
      <t>ユウ</t>
    </rPh>
    <rPh sb="20" eb="22">
      <t>ニュウリョク</t>
    </rPh>
    <phoneticPr fontId="2"/>
  </si>
  <si>
    <t>B</t>
  </si>
  <si>
    <t>弘前　三郎</t>
    <rPh sb="0" eb="2">
      <t>ヒロサキ</t>
    </rPh>
    <rPh sb="3" eb="5">
      <t>サブロウ</t>
    </rPh>
    <phoneticPr fontId="2"/>
  </si>
  <si>
    <t>D</t>
  </si>
  <si>
    <t>●常勤職員が勤務すべき１日あたりの勤務時間、１週あたりの勤務時間：</t>
    <phoneticPr fontId="1"/>
  </si>
  <si>
    <t>名</t>
    <rPh sb="0" eb="1">
      <t>メイ</t>
    </rPh>
    <phoneticPr fontId="2"/>
  </si>
  <si>
    <t>時間（休憩時間除く）</t>
    <rPh sb="0" eb="2">
      <t>ジカン</t>
    </rPh>
    <rPh sb="3" eb="5">
      <t>キュウケイ</t>
    </rPh>
    <rPh sb="5" eb="7">
      <t>ジカン</t>
    </rPh>
    <rPh sb="7" eb="8">
      <t>ノゾ</t>
    </rPh>
    <phoneticPr fontId="2"/>
  </si>
  <si>
    <t>介護福祉士</t>
    <rPh sb="0" eb="2">
      <t>カイゴ</t>
    </rPh>
    <rPh sb="2" eb="5">
      <t>フクシシ</t>
    </rPh>
    <phoneticPr fontId="2"/>
  </si>
  <si>
    <t>看護師</t>
    <rPh sb="0" eb="3">
      <t>カンゴシ</t>
    </rPh>
    <phoneticPr fontId="2"/>
  </si>
  <si>
    <t>事務員</t>
    <rPh sb="0" eb="3">
      <t>ジムイン</t>
    </rPh>
    <phoneticPr fontId="2"/>
  </si>
  <si>
    <t>　　　介護職員総数</t>
    <rPh sb="3" eb="5">
      <t>カイゴ</t>
    </rPh>
    <rPh sb="5" eb="7">
      <t>ショクイン</t>
    </rPh>
    <rPh sb="7" eb="9">
      <t>ソウスウ</t>
    </rPh>
    <phoneticPr fontId="2"/>
  </si>
  <si>
    <t>　　　直接提供職員総数</t>
    <rPh sb="3" eb="5">
      <t>チョクセツ</t>
    </rPh>
    <rPh sb="5" eb="7">
      <t>テイキョウ</t>
    </rPh>
    <rPh sb="7" eb="9">
      <t>ショクイン</t>
    </rPh>
    <rPh sb="9" eb="11">
      <t>ソウスウ</t>
    </rPh>
    <phoneticPr fontId="2"/>
  </si>
  <si>
    <t>割合</t>
    <rPh sb="0" eb="2">
      <t>ワリアイ</t>
    </rPh>
    <phoneticPr fontId="2"/>
  </si>
  <si>
    <t>％</t>
    <phoneticPr fontId="2"/>
  </si>
  <si>
    <t>％</t>
    <phoneticPr fontId="2"/>
  </si>
  <si>
    <t>介護職員以外</t>
    <rPh sb="0" eb="2">
      <t>カイゴ</t>
    </rPh>
    <rPh sb="2" eb="4">
      <t>ショクイン</t>
    </rPh>
    <rPh sb="4" eb="6">
      <t>イガイ</t>
    </rPh>
    <phoneticPr fontId="2"/>
  </si>
  <si>
    <t>介護職員のみ</t>
    <rPh sb="0" eb="2">
      <t>カイゴ</t>
    </rPh>
    <rPh sb="2" eb="4">
      <t>ショクイン</t>
    </rPh>
    <phoneticPr fontId="2"/>
  </si>
  <si>
    <t>介護職員における勤務時間の計</t>
    <rPh sb="2" eb="4">
      <t>ショクイン</t>
    </rPh>
    <phoneticPr fontId="2"/>
  </si>
  <si>
    <t>介護職員の１日当たりの人員基準達成判定</t>
    <rPh sb="2" eb="4">
      <t>ショクイン</t>
    </rPh>
    <phoneticPr fontId="2"/>
  </si>
  <si>
    <t>休</t>
    <rPh sb="0" eb="1">
      <t>ヤス</t>
    </rPh>
    <phoneticPr fontId="2"/>
  </si>
  <si>
    <t>社会福祉士</t>
    <rPh sb="0" eb="2">
      <t>シャカイ</t>
    </rPh>
    <rPh sb="2" eb="4">
      <t>フクシ</t>
    </rPh>
    <rPh sb="4" eb="5">
      <t>シ</t>
    </rPh>
    <phoneticPr fontId="2"/>
  </si>
  <si>
    <t>弘前　りんご</t>
    <rPh sb="0" eb="2">
      <t>ヒロサキ</t>
    </rPh>
    <phoneticPr fontId="2"/>
  </si>
  <si>
    <t>有</t>
    <rPh sb="0" eb="1">
      <t>ユウ</t>
    </rPh>
    <phoneticPr fontId="2"/>
  </si>
  <si>
    <t>→左記のうち介護福祉士の総数</t>
    <phoneticPr fontId="2"/>
  </si>
  <si>
    <t>→左記のうち勤続３年以上</t>
    <phoneticPr fontId="2"/>
  </si>
  <si>
    <t>⑤</t>
    <phoneticPr fontId="2"/>
  </si>
  <si>
    <t>余白</t>
    <rPh sb="0" eb="2">
      <t>ヨハク</t>
    </rPh>
    <phoneticPr fontId="2"/>
  </si>
  <si>
    <t>時</t>
    <rPh sb="0" eb="1">
      <t>ジ</t>
    </rPh>
    <phoneticPr fontId="2"/>
  </si>
  <si>
    <t>分</t>
    <rPh sb="0" eb="1">
      <t>フン</t>
    </rPh>
    <phoneticPr fontId="2"/>
  </si>
  <si>
    <t>～</t>
    <phoneticPr fontId="2"/>
  </si>
  <si>
    <t>●サービス提供時間：</t>
    <rPh sb="5" eb="7">
      <t>テイキョウ</t>
    </rPh>
    <rPh sb="7" eb="9">
      <t>ジカン</t>
    </rPh>
    <phoneticPr fontId="2"/>
  </si>
  <si>
    <t>弘前　太郎　　4/9　〇〇研修
弘前　二郎　　4/1　〇〇研修</t>
    <phoneticPr fontId="2"/>
  </si>
  <si>
    <t>３　職種は、管理者、管理者兼予防支援担当職員、予防支援担当職員、事務員のうちいずれかを選択してください。</t>
    <rPh sb="6" eb="9">
      <t>カンリシャ</t>
    </rPh>
    <rPh sb="10" eb="13">
      <t>カンリシャ</t>
    </rPh>
    <rPh sb="13" eb="14">
      <t>ケン</t>
    </rPh>
    <rPh sb="14" eb="16">
      <t>ヨボウ</t>
    </rPh>
    <rPh sb="16" eb="18">
      <t>シエン</t>
    </rPh>
    <rPh sb="18" eb="20">
      <t>タントウ</t>
    </rPh>
    <rPh sb="20" eb="22">
      <t>ショクイン</t>
    </rPh>
    <rPh sb="23" eb="25">
      <t>ヨボウ</t>
    </rPh>
    <rPh sb="25" eb="27">
      <t>シエン</t>
    </rPh>
    <rPh sb="27" eb="29">
      <t>タントウ</t>
    </rPh>
    <rPh sb="29" eb="31">
      <t>ショクイン</t>
    </rPh>
    <rPh sb="32" eb="35">
      <t>ジムイン</t>
    </rPh>
    <rPh sb="43" eb="45">
      <t>センタク</t>
    </rPh>
    <phoneticPr fontId="4"/>
  </si>
  <si>
    <t>管理者兼予防支援担当職員</t>
    <rPh sb="0" eb="3">
      <t>カンリシャ</t>
    </rPh>
    <rPh sb="3" eb="4">
      <t>ケン</t>
    </rPh>
    <rPh sb="4" eb="6">
      <t>ヨボウ</t>
    </rPh>
    <rPh sb="6" eb="8">
      <t>シエン</t>
    </rPh>
    <rPh sb="8" eb="10">
      <t>タントウ</t>
    </rPh>
    <rPh sb="10" eb="12">
      <t>ショクイン</t>
    </rPh>
    <phoneticPr fontId="2"/>
  </si>
  <si>
    <t>予防支援担当職員</t>
    <rPh sb="0" eb="2">
      <t>ヨボウ</t>
    </rPh>
    <rPh sb="2" eb="4">
      <t>シエン</t>
    </rPh>
    <rPh sb="4" eb="6">
      <t>タントウ</t>
    </rPh>
    <rPh sb="6" eb="8">
      <t>ショクイン</t>
    </rPh>
    <phoneticPr fontId="2"/>
  </si>
  <si>
    <t>介護予防支援</t>
    <rPh sb="0" eb="2">
      <t>カイゴ</t>
    </rPh>
    <rPh sb="2" eb="4">
      <t>ヨボウ</t>
    </rPh>
    <rPh sb="4" eb="6">
      <t>シエン</t>
    </rPh>
    <phoneticPr fontId="4"/>
  </si>
  <si>
    <r>
      <t>７　　</t>
    </r>
    <r>
      <rPr>
        <b/>
        <sz val="10"/>
        <rFont val="ＭＳ Ｐゴシック"/>
        <family val="3"/>
        <charset val="128"/>
      </rPr>
      <t>医療連携体制加算Ⅰの算定のために確保している看護師の入力について（１週間に１回以上勤務することを想定）</t>
    </r>
    <rPh sb="3" eb="5">
      <t>イリョウ</t>
    </rPh>
    <rPh sb="5" eb="7">
      <t>レンケイ</t>
    </rPh>
    <rPh sb="7" eb="9">
      <t>タイセイ</t>
    </rPh>
    <rPh sb="9" eb="11">
      <t>カサン</t>
    </rPh>
    <rPh sb="13" eb="15">
      <t>サンテイ</t>
    </rPh>
    <rPh sb="19" eb="21">
      <t>カクホ</t>
    </rPh>
    <rPh sb="25" eb="27">
      <t>カンゴ</t>
    </rPh>
    <rPh sb="27" eb="28">
      <t>シ</t>
    </rPh>
    <rPh sb="29" eb="31">
      <t>ニュウリョク</t>
    </rPh>
    <rPh sb="37" eb="39">
      <t>シュウカン</t>
    </rPh>
    <rPh sb="41" eb="42">
      <t>カイ</t>
    </rPh>
    <rPh sb="42" eb="44">
      <t>イジョウ</t>
    </rPh>
    <rPh sb="44" eb="46">
      <t>キンム</t>
    </rPh>
    <rPh sb="51" eb="53">
      <t>ソウテイ</t>
    </rPh>
    <phoneticPr fontId="2"/>
  </si>
  <si>
    <r>
      <t>７　　</t>
    </r>
    <r>
      <rPr>
        <b/>
        <sz val="10"/>
        <rFont val="ＭＳ Ｐゴシック"/>
        <family val="3"/>
        <charset val="128"/>
      </rPr>
      <t>医療連携体制加算Ⅰの算定のために確保している看護師の入力について（１週間に１回以上勤務することを想定）</t>
    </r>
    <rPh sb="3" eb="5">
      <t>イリョウ</t>
    </rPh>
    <rPh sb="5" eb="7">
      <t>レンケイ</t>
    </rPh>
    <rPh sb="7" eb="9">
      <t>タイセイ</t>
    </rPh>
    <rPh sb="9" eb="11">
      <t>カサン</t>
    </rPh>
    <rPh sb="13" eb="15">
      <t>サンテイ</t>
    </rPh>
    <rPh sb="19" eb="21">
      <t>カクホ</t>
    </rPh>
    <rPh sb="25" eb="27">
      <t>カンゴ</t>
    </rPh>
    <rPh sb="27" eb="28">
      <t>シ</t>
    </rPh>
    <rPh sb="29" eb="31">
      <t>ニュウリョク</t>
    </rPh>
    <phoneticPr fontId="2"/>
  </si>
  <si>
    <t>生活相談員の１日当たりの人員基準達成判定</t>
    <rPh sb="0" eb="2">
      <t>セイカツ</t>
    </rPh>
    <rPh sb="2" eb="5">
      <t>ソウダンイン</t>
    </rPh>
    <phoneticPr fontId="2"/>
  </si>
  <si>
    <t>生活相談員における勤務時間の計</t>
    <rPh sb="0" eb="2">
      <t>セイカツ</t>
    </rPh>
    <rPh sb="2" eb="4">
      <t>ソウダン</t>
    </rPh>
    <rPh sb="4" eb="5">
      <t>イン</t>
    </rPh>
    <phoneticPr fontId="2"/>
  </si>
  <si>
    <t>１１　常勤職員が有休の場合は、時間帯に「有」と入力し、日勤の欄に常勤職員が勤務すべき１日あたりの勤務時間数を入力してください。</t>
    <rPh sb="3" eb="5">
      <t>ジョウキン</t>
    </rPh>
    <rPh sb="5" eb="7">
      <t>ショクイン</t>
    </rPh>
    <rPh sb="27" eb="29">
      <t>ニッキン</t>
    </rPh>
    <rPh sb="30" eb="31">
      <t>ラン</t>
    </rPh>
    <rPh sb="32" eb="34">
      <t>ジョウキン</t>
    </rPh>
    <rPh sb="34" eb="36">
      <t>ショクイン</t>
    </rPh>
    <rPh sb="37" eb="39">
      <t>キンム</t>
    </rPh>
    <rPh sb="43" eb="44">
      <t>ニチ</t>
    </rPh>
    <rPh sb="48" eb="50">
      <t>キンム</t>
    </rPh>
    <rPh sb="50" eb="52">
      <t>ジカン</t>
    </rPh>
    <rPh sb="52" eb="53">
      <t>スウ</t>
    </rPh>
    <rPh sb="54" eb="56">
      <t>ニュウリョク</t>
    </rPh>
    <phoneticPr fontId="2"/>
  </si>
  <si>
    <t>１０　常勤職員が有休の場合は、時間帯に「有」と入力し、日勤の欄に常勤職員が勤務すべき１日あたりの勤務時間数を入力してください。</t>
    <rPh sb="3" eb="5">
      <t>ジョウキン</t>
    </rPh>
    <rPh sb="5" eb="7">
      <t>ショクイン</t>
    </rPh>
    <rPh sb="27" eb="29">
      <t>ニッキン</t>
    </rPh>
    <rPh sb="30" eb="31">
      <t>ラン</t>
    </rPh>
    <rPh sb="32" eb="34">
      <t>ジョウキン</t>
    </rPh>
    <rPh sb="34" eb="36">
      <t>ショクイン</t>
    </rPh>
    <rPh sb="37" eb="39">
      <t>キンム</t>
    </rPh>
    <rPh sb="43" eb="44">
      <t>ニチ</t>
    </rPh>
    <rPh sb="48" eb="50">
      <t>キンム</t>
    </rPh>
    <rPh sb="50" eb="52">
      <t>ジカン</t>
    </rPh>
    <rPh sb="52" eb="53">
      <t>スウ</t>
    </rPh>
    <rPh sb="54" eb="56">
      <t>ニュウリョク</t>
    </rPh>
    <phoneticPr fontId="2"/>
  </si>
  <si>
    <t>(令和</t>
    <phoneticPr fontId="2"/>
  </si>
  <si>
    <t>〇</t>
    <phoneticPr fontId="2"/>
  </si>
  <si>
    <t>１２　常勤換算の算出にあたっては、少数点以下第２位を切り捨てています。</t>
    <rPh sb="3" eb="5">
      <t>ジョウキン</t>
    </rPh>
    <rPh sb="5" eb="7">
      <t>カンサン</t>
    </rPh>
    <phoneticPr fontId="2"/>
  </si>
  <si>
    <t>１１　常勤換算の算出にあたっては、少数点以下第２位を切り捨てています。</t>
    <rPh sb="3" eb="5">
      <t>ジョウキン</t>
    </rPh>
    <rPh sb="5" eb="7">
      <t>カンサン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</si>
</sst>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
    <numFmt numFmtId="178" formatCode="0.0_ "/>
    <numFmt numFmtId="179" formatCode="0.0_);[Red]\(0.0\)"/>
    <numFmt numFmtId="180" formatCode="#,##0.0_ "/>
    <numFmt numFmtId="181" formatCode="0.00_);[Red]\(0.00\)"/>
    <numFmt numFmtId="182" formatCode="0.00_ "/>
  </numFmts>
  <fonts count="30" x14ac:knownFonts="1">
    <font>
      <sz val="12"/>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u/>
      <sz val="10"/>
      <name val="ＭＳ Ｐゴシック"/>
      <family val="3"/>
      <charset val="128"/>
    </font>
    <font>
      <sz val="10"/>
      <name val="ＭＳ 明朝"/>
      <family val="1"/>
      <charset val="128"/>
    </font>
    <font>
      <b/>
      <sz val="10"/>
      <name val="ＭＳ 明朝"/>
      <family val="1"/>
      <charset val="128"/>
    </font>
    <font>
      <sz val="12"/>
      <name val="ＭＳ 明朝"/>
      <family val="1"/>
      <charset val="128"/>
    </font>
    <font>
      <b/>
      <sz val="11"/>
      <name val="ＭＳ Ｐゴシック"/>
      <family val="3"/>
      <charset val="128"/>
    </font>
    <font>
      <sz val="10"/>
      <color theme="0"/>
      <name val="ＭＳ Ｐゴシック"/>
      <family val="3"/>
      <charset val="128"/>
    </font>
    <font>
      <b/>
      <sz val="9"/>
      <color indexed="81"/>
      <name val="ＭＳ Ｐゴシック"/>
      <family val="3"/>
      <charset val="128"/>
    </font>
    <font>
      <b/>
      <sz val="10"/>
      <color rgb="FF0000FF"/>
      <name val="ＭＳ Ｐゴシック"/>
      <family val="3"/>
      <charset val="128"/>
    </font>
    <font>
      <sz val="11"/>
      <name val="ＭＳ Ｐゴシック"/>
      <family val="3"/>
      <charset val="128"/>
    </font>
    <font>
      <b/>
      <sz val="11"/>
      <name val="ＭＳ Ｐ明朝"/>
      <family val="1"/>
      <charset val="128"/>
    </font>
    <font>
      <b/>
      <sz val="12"/>
      <name val="ＭＳ Ｐゴシック"/>
      <family val="3"/>
      <charset val="128"/>
      <scheme val="minor"/>
    </font>
    <font>
      <b/>
      <sz val="10"/>
      <color rgb="FFFF0000"/>
      <name val="ＭＳ Ｐゴシック"/>
      <family val="3"/>
      <charset val="128"/>
    </font>
    <font>
      <b/>
      <sz val="10"/>
      <name val="ＭＳ Ｐゴシック"/>
      <family val="3"/>
      <charset val="128"/>
    </font>
    <font>
      <sz val="11"/>
      <name val="ＭＳ 明朝"/>
      <family val="1"/>
      <charset val="128"/>
    </font>
    <font>
      <b/>
      <sz val="11"/>
      <name val="ＭＳ Ｐゴシック"/>
      <family val="3"/>
      <charset val="128"/>
      <scheme val="minor"/>
    </font>
    <font>
      <sz val="11"/>
      <name val="ＭＳ Ｐ明朝"/>
      <family val="1"/>
      <charset val="128"/>
    </font>
    <font>
      <sz val="11"/>
      <name val="HGPｺﾞｼｯｸM"/>
      <family val="3"/>
      <charset val="128"/>
    </font>
    <font>
      <b/>
      <u/>
      <sz val="10"/>
      <name val="ＭＳ Ｐゴシック"/>
      <family val="3"/>
      <charset val="128"/>
    </font>
    <font>
      <sz val="10"/>
      <color theme="0"/>
      <name val="ＭＳ 明朝"/>
      <family val="1"/>
      <charset val="128"/>
    </font>
    <font>
      <sz val="11"/>
      <name val="HGSｺﾞｼｯｸM"/>
      <family val="3"/>
      <charset val="128"/>
    </font>
    <font>
      <sz val="6"/>
      <name val="ＭＳ 明朝"/>
      <family val="1"/>
      <charset val="128"/>
    </font>
    <font>
      <sz val="6"/>
      <color theme="0"/>
      <name val="ＭＳ 明朝"/>
      <family val="1"/>
      <charset val="128"/>
    </font>
    <font>
      <sz val="11"/>
      <name val="HGｺﾞｼｯｸM"/>
      <family val="3"/>
      <charset val="128"/>
    </font>
    <font>
      <b/>
      <sz val="12"/>
      <name val="ＭＳ Ｐゴシック"/>
      <family val="3"/>
      <charset val="128"/>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indexed="45"/>
        <bgColor indexed="64"/>
      </patternFill>
    </fill>
    <fill>
      <patternFill patternType="solid">
        <fgColor indexed="43"/>
        <bgColor indexed="64"/>
      </patternFill>
    </fill>
    <fill>
      <patternFill patternType="solid">
        <fgColor rgb="FFFF99CC"/>
        <bgColor indexed="64"/>
      </patternFill>
    </fill>
    <fill>
      <patternFill patternType="solid">
        <fgColor rgb="FFFFFF99"/>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double">
        <color indexed="64"/>
      </right>
      <top/>
      <bottom style="hair">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hair">
        <color indexed="64"/>
      </bottom>
      <diagonal/>
    </border>
    <border diagonalUp="1">
      <left style="double">
        <color indexed="64"/>
      </left>
      <right/>
      <top style="medium">
        <color indexed="64"/>
      </top>
      <bottom style="hair">
        <color indexed="64"/>
      </bottom>
      <diagonal style="thin">
        <color indexed="64"/>
      </diagonal>
    </border>
    <border diagonalUp="1">
      <left/>
      <right style="medium">
        <color indexed="64"/>
      </right>
      <top style="medium">
        <color indexed="64"/>
      </top>
      <bottom style="hair">
        <color indexed="64"/>
      </bottom>
      <diagonal style="thin">
        <color indexed="64"/>
      </diagonal>
    </border>
    <border diagonalUp="1">
      <left style="medium">
        <color indexed="64"/>
      </left>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medium">
        <color indexed="64"/>
      </left>
      <right/>
      <top style="thin">
        <color indexed="64"/>
      </top>
      <bottom style="hair">
        <color indexed="64"/>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diagonalUp="1">
      <left style="double">
        <color indexed="64"/>
      </left>
      <right/>
      <top/>
      <bottom style="hair">
        <color indexed="64"/>
      </bottom>
      <diagonal style="thin">
        <color indexed="64"/>
      </diagonal>
    </border>
    <border diagonalUp="1">
      <left/>
      <right style="medium">
        <color indexed="64"/>
      </right>
      <top/>
      <bottom style="hair">
        <color indexed="64"/>
      </bottom>
      <diagonal style="thin">
        <color indexed="64"/>
      </diagonal>
    </border>
    <border diagonalUp="1">
      <left style="medium">
        <color indexed="64"/>
      </left>
      <right/>
      <top/>
      <bottom style="hair">
        <color indexed="64"/>
      </bottom>
      <diagonal style="thin">
        <color indexed="64"/>
      </diagonal>
    </border>
    <border>
      <left style="thin">
        <color indexed="64"/>
      </left>
      <right style="double">
        <color indexed="64"/>
      </right>
      <top style="thin">
        <color indexed="64"/>
      </top>
      <bottom style="medium">
        <color indexed="64"/>
      </bottom>
      <diagonal/>
    </border>
    <border>
      <left style="double">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medium">
        <color indexed="64"/>
      </top>
      <bottom style="hair">
        <color indexed="64"/>
      </bottom>
      <diagonal/>
    </border>
    <border>
      <left/>
      <right style="double">
        <color indexed="64"/>
      </right>
      <top/>
      <bottom/>
      <diagonal/>
    </border>
    <border>
      <left/>
      <right style="double">
        <color indexed="64"/>
      </right>
      <top style="hair">
        <color indexed="64"/>
      </top>
      <bottom style="thin">
        <color indexed="64"/>
      </bottom>
      <diagonal/>
    </border>
    <border>
      <left/>
      <right style="double">
        <color indexed="64"/>
      </right>
      <top style="hair">
        <color indexed="64"/>
      </top>
      <bottom/>
      <diagonal/>
    </border>
    <border>
      <left/>
      <right style="double">
        <color indexed="64"/>
      </right>
      <top style="thin">
        <color indexed="64"/>
      </top>
      <bottom style="hair">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diagonalUp="1">
      <left style="double">
        <color indexed="64"/>
      </left>
      <right style="medium">
        <color indexed="64"/>
      </right>
      <top style="medium">
        <color indexed="64"/>
      </top>
      <bottom style="medium">
        <color indexed="64"/>
      </bottom>
      <diagonal style="thin">
        <color indexed="64"/>
      </diagonal>
    </border>
    <border diagonalUp="1">
      <left style="double">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s>
  <cellStyleXfs count="4">
    <xf numFmtId="0" fontId="0" fillId="0" borderId="0" applyBorder="0"/>
    <xf numFmtId="0" fontId="14" fillId="0" borderId="0"/>
    <xf numFmtId="0" fontId="14" fillId="0" borderId="0"/>
    <xf numFmtId="0" fontId="14" fillId="0" borderId="0"/>
  </cellStyleXfs>
  <cellXfs count="683">
    <xf numFmtId="0" fontId="0" fillId="0" borderId="0" xfId="0"/>
    <xf numFmtId="0" fontId="3" fillId="0" borderId="0" xfId="0" applyFont="1" applyBorder="1" applyAlignment="1">
      <alignment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shrinkToFit="1"/>
    </xf>
    <xf numFmtId="0" fontId="7" fillId="0" borderId="0" xfId="0" applyFont="1" applyBorder="1" applyAlignment="1">
      <alignment vertical="center" shrinkToFit="1"/>
    </xf>
    <xf numFmtId="0" fontId="3" fillId="0" borderId="0" xfId="0" applyFont="1" applyAlignment="1">
      <alignment vertical="center" shrinkToFit="1"/>
    </xf>
    <xf numFmtId="0" fontId="7" fillId="0" borderId="0" xfId="0" applyFont="1" applyAlignment="1">
      <alignment vertical="center" shrinkToFit="1"/>
    </xf>
    <xf numFmtId="0" fontId="0" fillId="0" borderId="0" xfId="0" applyFont="1" applyAlignment="1">
      <alignment vertical="center"/>
    </xf>
    <xf numFmtId="0" fontId="3" fillId="0" borderId="0" xfId="0" applyFont="1" applyFill="1" applyBorder="1" applyAlignment="1">
      <alignment vertical="center" wrapText="1"/>
    </xf>
    <xf numFmtId="0" fontId="10" fillId="0" borderId="0" xfId="0" applyFont="1" applyBorder="1" applyAlignment="1">
      <alignment vertical="center"/>
    </xf>
    <xf numFmtId="177" fontId="3" fillId="0" borderId="0"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Alignment="1">
      <alignment vertical="center"/>
    </xf>
    <xf numFmtId="0" fontId="6" fillId="0" borderId="0" xfId="0" applyFont="1" applyBorder="1" applyAlignment="1">
      <alignment vertical="center"/>
    </xf>
    <xf numFmtId="0" fontId="3" fillId="0" borderId="0" xfId="0" applyFont="1" applyAlignment="1">
      <alignment horizontal="right" vertical="center"/>
    </xf>
    <xf numFmtId="0" fontId="3" fillId="0" borderId="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6" borderId="87" xfId="0" applyFont="1" applyFill="1" applyBorder="1" applyAlignment="1">
      <alignment horizontal="center"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7" borderId="16" xfId="0" applyFont="1" applyFill="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0" xfId="0" applyFont="1" applyFill="1" applyBorder="1" applyAlignment="1">
      <alignment horizontal="right" vertical="center"/>
    </xf>
    <xf numFmtId="0" fontId="9" fillId="0" borderId="0" xfId="0" applyFont="1" applyAlignment="1">
      <alignment horizontal="center" vertical="center"/>
    </xf>
    <xf numFmtId="0" fontId="3" fillId="0" borderId="0" xfId="0" applyFont="1" applyBorder="1" applyAlignment="1">
      <alignment vertical="center" shrinkToFit="1"/>
    </xf>
    <xf numFmtId="0" fontId="16" fillId="0" borderId="0" xfId="0" applyFont="1" applyBorder="1" applyAlignment="1">
      <alignment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18" fillId="0" borderId="0" xfId="0" applyFont="1" applyBorder="1" applyAlignment="1">
      <alignment horizontal="center" vertical="center"/>
    </xf>
    <xf numFmtId="0" fontId="0" fillId="0" borderId="0" xfId="0" applyFont="1" applyFill="1" applyBorder="1" applyAlignment="1">
      <alignment vertical="center"/>
    </xf>
    <xf numFmtId="0" fontId="4" fillId="0" borderId="0" xfId="0" applyFont="1" applyFill="1" applyBorder="1" applyAlignment="1">
      <alignment vertical="center" shrinkToFit="1"/>
    </xf>
    <xf numFmtId="0" fontId="3" fillId="2" borderId="4" xfId="0" applyFont="1" applyFill="1" applyBorder="1" applyAlignment="1" applyProtection="1">
      <alignment horizontal="center" vertical="center"/>
      <protection locked="0"/>
    </xf>
    <xf numFmtId="177" fontId="3" fillId="2" borderId="65" xfId="0" applyNumberFormat="1" applyFont="1" applyFill="1" applyBorder="1" applyAlignment="1" applyProtection="1">
      <alignment horizontal="center" vertical="center"/>
      <protection locked="0"/>
    </xf>
    <xf numFmtId="0" fontId="3" fillId="2" borderId="65" xfId="0" applyFont="1" applyFill="1" applyBorder="1" applyAlignment="1" applyProtection="1">
      <alignment horizontal="center" vertical="center"/>
      <protection locked="0"/>
    </xf>
    <xf numFmtId="177" fontId="3" fillId="2" borderId="10" xfId="0" applyNumberFormat="1" applyFont="1" applyFill="1" applyBorder="1" applyAlignment="1" applyProtection="1">
      <alignment horizontal="center" vertical="center"/>
      <protection locked="0"/>
    </xf>
    <xf numFmtId="0" fontId="3" fillId="2" borderId="56"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108"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protection locked="0"/>
    </xf>
    <xf numFmtId="0" fontId="3" fillId="2" borderId="6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48"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71" xfId="0" applyFont="1" applyFill="1" applyBorder="1" applyAlignment="1" applyProtection="1">
      <alignment horizontal="center" vertical="center" shrinkToFit="1"/>
      <protection locked="0"/>
    </xf>
    <xf numFmtId="0" fontId="3" fillId="2" borderId="72" xfId="0" applyFont="1" applyFill="1" applyBorder="1" applyAlignment="1" applyProtection="1">
      <alignment horizontal="center" vertical="center" shrinkToFit="1"/>
      <protection locked="0"/>
    </xf>
    <xf numFmtId="0" fontId="3" fillId="2" borderId="73" xfId="0" applyFont="1" applyFill="1" applyBorder="1" applyAlignment="1" applyProtection="1">
      <alignment horizontal="center" vertical="center" shrinkToFit="1"/>
      <protection locked="0"/>
    </xf>
    <xf numFmtId="0" fontId="3" fillId="2" borderId="74" xfId="0" applyFont="1" applyFill="1" applyBorder="1" applyAlignment="1" applyProtection="1">
      <alignment horizontal="center" vertical="center" shrinkToFit="1"/>
      <protection locked="0"/>
    </xf>
    <xf numFmtId="0" fontId="3" fillId="2" borderId="86" xfId="0" applyFont="1" applyFill="1" applyBorder="1" applyAlignment="1" applyProtection="1">
      <alignment horizontal="center" vertical="center" shrinkToFit="1"/>
      <protection locked="0"/>
    </xf>
    <xf numFmtId="0" fontId="3" fillId="2" borderId="87" xfId="0" applyFont="1" applyFill="1" applyBorder="1" applyAlignment="1" applyProtection="1">
      <alignment horizontal="center" vertical="center" shrinkToFit="1"/>
      <protection locked="0"/>
    </xf>
    <xf numFmtId="0" fontId="3" fillId="2" borderId="88" xfId="0" applyFont="1" applyFill="1" applyBorder="1" applyAlignment="1" applyProtection="1">
      <alignment horizontal="center" vertical="center" shrinkToFit="1"/>
      <protection locked="0"/>
    </xf>
    <xf numFmtId="0" fontId="3" fillId="2" borderId="89" xfId="0" applyFont="1" applyFill="1" applyBorder="1" applyAlignment="1" applyProtection="1">
      <alignment horizontal="center" vertical="center" shrinkToFit="1"/>
      <protection locked="0"/>
    </xf>
    <xf numFmtId="0" fontId="3" fillId="2" borderId="91" xfId="0" applyFont="1" applyFill="1" applyBorder="1" applyAlignment="1" applyProtection="1">
      <alignment horizontal="center" vertical="center" shrinkToFit="1"/>
      <protection locked="0"/>
    </xf>
    <xf numFmtId="0" fontId="3" fillId="2" borderId="53"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3" fillId="2" borderId="26" xfId="0" applyFont="1" applyFill="1" applyBorder="1" applyAlignment="1" applyProtection="1">
      <alignment horizontal="center" vertical="center" shrinkToFit="1"/>
      <protection locked="0"/>
    </xf>
    <xf numFmtId="0" fontId="3" fillId="2" borderId="27" xfId="0" applyFont="1" applyFill="1" applyBorder="1" applyAlignment="1" applyProtection="1">
      <alignment horizontal="center" vertical="center" shrinkToFit="1"/>
      <protection locked="0"/>
    </xf>
    <xf numFmtId="0" fontId="3" fillId="2" borderId="28" xfId="0"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shrinkToFit="1"/>
      <protection locked="0"/>
    </xf>
    <xf numFmtId="0" fontId="3" fillId="2" borderId="30" xfId="0" applyFont="1" applyFill="1" applyBorder="1" applyAlignment="1" applyProtection="1">
      <alignment horizontal="center" vertical="center" shrinkToFit="1"/>
      <protection locked="0"/>
    </xf>
    <xf numFmtId="0" fontId="3" fillId="2" borderId="51" xfId="0" applyFont="1" applyFill="1" applyBorder="1" applyAlignment="1" applyProtection="1">
      <alignment horizontal="center" vertical="center" shrinkToFit="1"/>
      <protection locked="0"/>
    </xf>
    <xf numFmtId="0" fontId="3" fillId="2" borderId="52" xfId="0" applyFont="1" applyFill="1" applyBorder="1" applyAlignment="1" applyProtection="1">
      <alignment horizontal="center" vertical="center" shrinkToFit="1"/>
      <protection locked="0"/>
    </xf>
    <xf numFmtId="0" fontId="3" fillId="2" borderId="50"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shrinkToFit="1"/>
      <protection locked="0"/>
    </xf>
    <xf numFmtId="0" fontId="15" fillId="0" borderId="0" xfId="1" applyFont="1" applyAlignment="1">
      <alignment vertical="center"/>
    </xf>
    <xf numFmtId="0" fontId="0" fillId="0" borderId="0" xfId="0" applyAlignment="1">
      <alignment vertical="center"/>
    </xf>
    <xf numFmtId="0" fontId="10" fillId="0" borderId="0" xfId="2" applyFont="1" applyBorder="1" applyAlignment="1">
      <alignment vertical="center"/>
    </xf>
    <xf numFmtId="0" fontId="14" fillId="0" borderId="0" xfId="2" applyAlignment="1">
      <alignment vertical="center"/>
    </xf>
    <xf numFmtId="0" fontId="14" fillId="0" borderId="0" xfId="2" applyBorder="1" applyAlignment="1">
      <alignment vertical="center"/>
    </xf>
    <xf numFmtId="0" fontId="17" fillId="0" borderId="0" xfId="2" applyFont="1" applyBorder="1" applyAlignment="1">
      <alignment vertical="center"/>
    </xf>
    <xf numFmtId="0" fontId="10" fillId="0" borderId="0" xfId="2" applyFont="1" applyBorder="1" applyAlignment="1">
      <alignment horizontal="right" vertical="center"/>
    </xf>
    <xf numFmtId="0" fontId="0" fillId="0" borderId="0" xfId="0" applyFont="1" applyFill="1" applyBorder="1" applyAlignment="1">
      <alignment horizontal="center" vertical="center"/>
    </xf>
    <xf numFmtId="0" fontId="14" fillId="0" borderId="0" xfId="2" applyFont="1" applyBorder="1" applyAlignment="1">
      <alignment vertical="center"/>
    </xf>
    <xf numFmtId="0" fontId="18" fillId="0" borderId="0" xfId="2" applyFont="1" applyBorder="1" applyAlignment="1">
      <alignment vertical="center"/>
    </xf>
    <xf numFmtId="0" fontId="14" fillId="0" borderId="0" xfId="2" applyFont="1" applyAlignment="1">
      <alignment vertical="center"/>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 fillId="0" borderId="0" xfId="0" applyFont="1" applyFill="1" applyBorder="1" applyAlignment="1">
      <alignment vertical="center"/>
    </xf>
    <xf numFmtId="178" fontId="0" fillId="0" borderId="0" xfId="0" applyNumberFormat="1" applyAlignment="1">
      <alignment vertical="center"/>
    </xf>
    <xf numFmtId="0" fontId="3" fillId="0" borderId="0" xfId="0" applyFont="1" applyFill="1" applyBorder="1" applyAlignment="1" applyProtection="1">
      <alignment horizontal="center" vertical="center"/>
      <protection locked="0"/>
    </xf>
    <xf numFmtId="0" fontId="0" fillId="2" borderId="56" xfId="0" applyFont="1" applyFill="1" applyBorder="1" applyAlignment="1" applyProtection="1">
      <alignment horizontal="center" vertical="center"/>
      <protection locked="0"/>
    </xf>
    <xf numFmtId="177" fontId="0" fillId="2" borderId="56" xfId="0" applyNumberFormat="1" applyFont="1" applyFill="1" applyBorder="1" applyAlignment="1" applyProtection="1">
      <alignment horizontal="center" vertical="center"/>
      <protection locked="0"/>
    </xf>
    <xf numFmtId="0" fontId="0" fillId="2" borderId="56" xfId="0" applyNumberFormat="1" applyFont="1" applyFill="1" applyBorder="1" applyAlignment="1" applyProtection="1">
      <alignment horizontal="center" vertical="center"/>
      <protection locked="0"/>
    </xf>
    <xf numFmtId="0" fontId="3" fillId="0" borderId="12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2" borderId="112" xfId="0" applyFont="1" applyFill="1" applyBorder="1" applyAlignment="1">
      <alignment horizontal="center" vertical="center"/>
    </xf>
    <xf numFmtId="0" fontId="3" fillId="2" borderId="116" xfId="0" applyFont="1" applyFill="1" applyBorder="1" applyAlignment="1">
      <alignment horizontal="center" vertical="center"/>
    </xf>
    <xf numFmtId="0" fontId="3" fillId="2" borderId="118" xfId="0" applyFont="1" applyFill="1" applyBorder="1" applyAlignment="1">
      <alignment horizontal="center" vertical="center"/>
    </xf>
    <xf numFmtId="0" fontId="11" fillId="0" borderId="0" xfId="0" applyFont="1" applyBorder="1" applyAlignment="1">
      <alignment horizontal="center" vertical="center"/>
    </xf>
    <xf numFmtId="0" fontId="7" fillId="0" borderId="0" xfId="3" applyFont="1"/>
    <xf numFmtId="0" fontId="3" fillId="0" borderId="0" xfId="3" applyFont="1"/>
    <xf numFmtId="0" fontId="19" fillId="0" borderId="0" xfId="3" applyFont="1"/>
    <xf numFmtId="0" fontId="7" fillId="0" borderId="0" xfId="3" applyFont="1" applyAlignment="1">
      <alignment horizontal="center" wrapText="1"/>
    </xf>
    <xf numFmtId="0" fontId="7" fillId="0" borderId="0" xfId="3" applyFont="1" applyAlignment="1">
      <alignment horizontal="right"/>
    </xf>
    <xf numFmtId="0" fontId="10" fillId="0" borderId="0" xfId="2" applyFont="1" applyFill="1" applyBorder="1" applyAlignment="1" applyProtection="1">
      <alignment vertical="center"/>
      <protection locked="0"/>
    </xf>
    <xf numFmtId="0" fontId="20" fillId="0" borderId="0" xfId="0" applyFont="1" applyBorder="1" applyAlignment="1">
      <alignment vertical="center"/>
    </xf>
    <xf numFmtId="0" fontId="8" fillId="0" borderId="0" xfId="3" applyFont="1" applyAlignment="1">
      <alignment vertical="center"/>
    </xf>
    <xf numFmtId="0" fontId="7" fillId="0" borderId="0" xfId="3" applyFont="1" applyAlignment="1">
      <alignment horizontal="right" vertical="center"/>
    </xf>
    <xf numFmtId="0" fontId="22" fillId="0" borderId="0" xfId="3" applyFont="1" applyAlignment="1">
      <alignment vertical="center"/>
    </xf>
    <xf numFmtId="0" fontId="7" fillId="0" borderId="142" xfId="3" applyFont="1" applyBorder="1" applyAlignment="1">
      <alignment vertical="center"/>
    </xf>
    <xf numFmtId="0" fontId="7" fillId="0" borderId="120" xfId="3" applyFont="1" applyBorder="1" applyAlignment="1">
      <alignment vertical="center"/>
    </xf>
    <xf numFmtId="0" fontId="7" fillId="2" borderId="136" xfId="3" applyFont="1" applyFill="1" applyBorder="1" applyAlignment="1">
      <alignment horizontal="center" vertical="center"/>
    </xf>
    <xf numFmtId="0" fontId="7" fillId="2" borderId="103" xfId="3" applyFont="1" applyFill="1" applyBorder="1" applyAlignment="1">
      <alignment vertical="center"/>
    </xf>
    <xf numFmtId="0" fontId="7" fillId="2" borderId="137" xfId="3" applyFont="1" applyFill="1" applyBorder="1" applyAlignment="1">
      <alignment vertical="center"/>
    </xf>
    <xf numFmtId="0" fontId="7" fillId="2" borderId="81" xfId="3" applyFont="1" applyFill="1" applyBorder="1" applyAlignment="1">
      <alignment vertical="center"/>
    </xf>
    <xf numFmtId="0" fontId="7" fillId="2" borderId="140" xfId="3" applyFont="1" applyFill="1" applyBorder="1" applyAlignment="1">
      <alignment horizontal="center" vertical="center"/>
    </xf>
    <xf numFmtId="0" fontId="7" fillId="2" borderId="11" xfId="3" applyFont="1" applyFill="1" applyBorder="1" applyAlignment="1">
      <alignment horizontal="center" vertical="center"/>
    </xf>
    <xf numFmtId="0" fontId="7" fillId="2" borderId="141" xfId="3" applyFont="1" applyFill="1" applyBorder="1" applyAlignment="1">
      <alignment horizontal="center" vertical="center"/>
    </xf>
    <xf numFmtId="0" fontId="7" fillId="2" borderId="66" xfId="3" applyFont="1" applyFill="1" applyBorder="1" applyAlignment="1">
      <alignment horizontal="center" vertical="center"/>
    </xf>
    <xf numFmtId="0" fontId="7" fillId="2" borderId="11" xfId="3" applyNumberFormat="1" applyFont="1" applyFill="1" applyBorder="1" applyAlignment="1">
      <alignment horizontal="center" vertical="center" shrinkToFit="1"/>
    </xf>
    <xf numFmtId="0" fontId="7" fillId="2" borderId="57" xfId="3" applyFont="1" applyFill="1" applyBorder="1" applyAlignment="1">
      <alignment horizontal="center" vertical="center"/>
    </xf>
    <xf numFmtId="0" fontId="7" fillId="2" borderId="8" xfId="3" applyFont="1" applyFill="1" applyBorder="1" applyAlignment="1">
      <alignment horizontal="center" vertical="center"/>
    </xf>
    <xf numFmtId="0" fontId="7" fillId="2" borderId="1" xfId="3" applyFont="1" applyFill="1" applyBorder="1" applyAlignment="1">
      <alignment horizontal="center" vertical="center"/>
    </xf>
    <xf numFmtId="0" fontId="7" fillId="2" borderId="9" xfId="3" applyFont="1" applyFill="1" applyBorder="1" applyAlignment="1">
      <alignment horizontal="center" vertical="center"/>
    </xf>
    <xf numFmtId="0" fontId="7" fillId="2" borderId="10"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4" xfId="3" applyFont="1" applyFill="1" applyBorder="1" applyAlignment="1">
      <alignment vertical="center"/>
    </xf>
    <xf numFmtId="0" fontId="7" fillId="2" borderId="60" xfId="3" applyFont="1" applyFill="1" applyBorder="1" applyAlignment="1">
      <alignment vertical="center"/>
    </xf>
    <xf numFmtId="0" fontId="21" fillId="2" borderId="144" xfId="3" applyFont="1" applyFill="1" applyBorder="1" applyAlignment="1">
      <alignment horizontal="center" vertical="center" shrinkToFit="1"/>
    </xf>
    <xf numFmtId="0" fontId="21" fillId="2" borderId="69" xfId="3" applyFont="1" applyFill="1" applyBorder="1" applyAlignment="1">
      <alignment horizontal="center" vertical="center" shrinkToFit="1"/>
    </xf>
    <xf numFmtId="0" fontId="21" fillId="2" borderId="8" xfId="3" applyFont="1" applyFill="1" applyBorder="1" applyAlignment="1">
      <alignment horizontal="center" vertical="center" shrinkToFit="1"/>
    </xf>
    <xf numFmtId="0" fontId="21" fillId="2" borderId="1" xfId="3" applyFont="1" applyFill="1" applyBorder="1" applyAlignment="1">
      <alignment horizontal="center" vertical="center" shrinkToFit="1"/>
    </xf>
    <xf numFmtId="0" fontId="21" fillId="2" borderId="146" xfId="3" applyFont="1" applyFill="1" applyBorder="1" applyAlignment="1">
      <alignment horizontal="center" vertical="center" shrinkToFit="1"/>
    </xf>
    <xf numFmtId="178" fontId="7" fillId="0" borderId="143" xfId="3" applyNumberFormat="1" applyFont="1" applyBorder="1" applyAlignment="1">
      <alignment vertical="center"/>
    </xf>
    <xf numFmtId="178" fontId="7" fillId="0" borderId="148" xfId="3" applyNumberFormat="1" applyFont="1" applyBorder="1" applyAlignment="1">
      <alignment vertical="center"/>
    </xf>
    <xf numFmtId="178" fontId="7" fillId="0" borderId="126" xfId="3" applyNumberFormat="1" applyFont="1" applyBorder="1" applyAlignment="1">
      <alignment vertical="center"/>
    </xf>
    <xf numFmtId="178" fontId="7" fillId="0" borderId="118" xfId="3" applyNumberFormat="1" applyFont="1" applyBorder="1" applyAlignment="1">
      <alignment vertical="center"/>
    </xf>
    <xf numFmtId="0" fontId="7" fillId="0" borderId="0" xfId="3" applyFont="1" applyAlignment="1">
      <alignment vertical="top" wrapText="1"/>
    </xf>
    <xf numFmtId="0" fontId="3" fillId="0" borderId="0" xfId="0" applyFont="1" applyFill="1" applyAlignment="1">
      <alignment vertical="center"/>
    </xf>
    <xf numFmtId="0" fontId="3" fillId="0" borderId="0" xfId="0" applyFont="1" applyFill="1" applyBorder="1" applyAlignment="1">
      <alignment vertical="center" shrinkToFit="1"/>
    </xf>
    <xf numFmtId="177" fontId="3" fillId="0" borderId="0" xfId="0" applyNumberFormat="1" applyFont="1" applyFill="1" applyBorder="1" applyAlignment="1" applyProtection="1">
      <alignment horizontal="center" vertical="center"/>
      <protection locked="0"/>
    </xf>
    <xf numFmtId="0" fontId="3" fillId="2" borderId="56" xfId="0" applyFont="1" applyFill="1" applyBorder="1" applyAlignment="1">
      <alignment vertical="center"/>
    </xf>
    <xf numFmtId="0" fontId="0" fillId="0" borderId="0" xfId="0" applyFont="1" applyBorder="1" applyAlignment="1">
      <alignment vertical="center"/>
    </xf>
    <xf numFmtId="0" fontId="0" fillId="2" borderId="0" xfId="0" applyFont="1" applyFill="1" applyBorder="1" applyAlignment="1" applyProtection="1">
      <alignment horizontal="center" vertical="center"/>
      <protection locked="0"/>
    </xf>
    <xf numFmtId="177" fontId="0" fillId="2" borderId="0" xfId="0" applyNumberFormat="1" applyFont="1" applyFill="1" applyBorder="1" applyAlignment="1" applyProtection="1">
      <alignment horizontal="center" vertical="center"/>
      <protection locked="0"/>
    </xf>
    <xf numFmtId="0" fontId="3" fillId="0" borderId="0" xfId="3" applyFont="1" applyBorder="1"/>
    <xf numFmtId="0" fontId="0" fillId="2" borderId="56"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3" fillId="0" borderId="0" xfId="3" applyFont="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7" fillId="0" borderId="112" xfId="3" applyFont="1" applyBorder="1" applyAlignment="1">
      <alignment horizontal="center" vertical="center"/>
    </xf>
    <xf numFmtId="0" fontId="7" fillId="0" borderId="113" xfId="3" applyFont="1" applyBorder="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10" fillId="2" borderId="0" xfId="2" quotePrefix="1" applyFont="1" applyFill="1" applyBorder="1" applyAlignment="1" applyProtection="1">
      <alignment vertical="center" shrinkToFit="1"/>
      <protection locked="0"/>
    </xf>
    <xf numFmtId="0" fontId="10" fillId="2" borderId="0" xfId="2" applyFont="1" applyFill="1" applyAlignment="1" applyProtection="1">
      <alignment vertical="center" shrinkToFit="1"/>
      <protection locked="0"/>
    </xf>
    <xf numFmtId="0" fontId="7" fillId="2" borderId="37" xfId="3" applyFont="1" applyFill="1" applyBorder="1" applyAlignment="1">
      <alignment vertical="center"/>
    </xf>
    <xf numFmtId="0" fontId="7" fillId="2" borderId="134" xfId="3" applyFont="1" applyFill="1" applyBorder="1" applyAlignment="1">
      <alignment vertical="center"/>
    </xf>
    <xf numFmtId="0" fontId="7" fillId="2" borderId="103" xfId="3" applyFont="1" applyFill="1" applyBorder="1" applyAlignment="1">
      <alignment horizontal="center" vertical="center"/>
    </xf>
    <xf numFmtId="0" fontId="7" fillId="2" borderId="137" xfId="3" applyFont="1" applyFill="1" applyBorder="1" applyAlignment="1">
      <alignment horizontal="center" vertical="center"/>
    </xf>
    <xf numFmtId="0" fontId="7" fillId="2" borderId="80" xfId="3" applyFont="1" applyFill="1" applyBorder="1" applyAlignment="1">
      <alignment horizontal="center" vertical="center"/>
    </xf>
    <xf numFmtId="0" fontId="7" fillId="2" borderId="81" xfId="3" applyFont="1" applyFill="1" applyBorder="1" applyAlignment="1">
      <alignment horizontal="center" vertical="center"/>
    </xf>
    <xf numFmtId="0" fontId="7" fillId="2" borderId="135" xfId="3" applyFont="1" applyFill="1" applyBorder="1" applyAlignment="1">
      <alignment horizontal="center" vertical="center"/>
    </xf>
    <xf numFmtId="0" fontId="7" fillId="2" borderId="76" xfId="3" applyFont="1" applyFill="1" applyBorder="1" applyAlignment="1">
      <alignment horizontal="center" vertical="center"/>
    </xf>
    <xf numFmtId="0" fontId="7" fillId="2" borderId="147" xfId="3" applyFont="1" applyFill="1" applyBorder="1" applyAlignment="1">
      <alignment horizontal="center" vertical="center"/>
    </xf>
    <xf numFmtId="0" fontId="7" fillId="2" borderId="68" xfId="3" applyFont="1" applyFill="1" applyBorder="1" applyAlignment="1">
      <alignment horizontal="center" vertical="center"/>
    </xf>
    <xf numFmtId="0" fontId="7" fillId="2" borderId="60" xfId="3" applyFont="1" applyFill="1" applyBorder="1" applyAlignment="1">
      <alignment horizontal="center" vertical="center"/>
    </xf>
    <xf numFmtId="0" fontId="7" fillId="0" borderId="116" xfId="3" applyFont="1" applyBorder="1" applyAlignment="1">
      <alignment horizontal="center" vertical="center"/>
    </xf>
    <xf numFmtId="0" fontId="7" fillId="0" borderId="125" xfId="3" applyFont="1" applyBorder="1" applyAlignment="1">
      <alignment horizontal="center" vertical="center"/>
    </xf>
    <xf numFmtId="0" fontId="7" fillId="0" borderId="115" xfId="3" applyFont="1" applyBorder="1" applyAlignment="1">
      <alignment horizontal="center" vertical="center"/>
    </xf>
    <xf numFmtId="0" fontId="7" fillId="0" borderId="117" xfId="3" applyFont="1" applyBorder="1" applyAlignment="1">
      <alignment horizontal="center" vertical="center"/>
    </xf>
    <xf numFmtId="0" fontId="7" fillId="0" borderId="118" xfId="3"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22" fillId="0" borderId="0" xfId="3" applyFont="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18" fillId="0" borderId="0" xfId="2" applyFont="1" applyBorder="1" applyAlignment="1">
      <alignment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2" applyFont="1" applyBorder="1" applyAlignment="1">
      <alignment vertical="center"/>
    </xf>
    <xf numFmtId="0" fontId="18" fillId="0" borderId="0" xfId="0" applyFont="1" applyAlignment="1">
      <alignment vertical="center"/>
    </xf>
    <xf numFmtId="0" fontId="3" fillId="2" borderId="146" xfId="0" applyFont="1" applyFill="1" applyBorder="1" applyAlignment="1" applyProtection="1">
      <alignment horizontal="center" vertical="center"/>
      <protection locked="0"/>
    </xf>
    <xf numFmtId="0" fontId="3" fillId="2" borderId="121" xfId="0" applyFont="1" applyFill="1" applyBorder="1" applyAlignment="1" applyProtection="1">
      <alignment horizontal="center" vertical="center"/>
      <protection locked="0"/>
    </xf>
    <xf numFmtId="0" fontId="3" fillId="2" borderId="67"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shrinkToFit="1"/>
      <protection locked="0"/>
    </xf>
    <xf numFmtId="0" fontId="3" fillId="2" borderId="110" xfId="0" applyFont="1" applyFill="1" applyBorder="1" applyAlignment="1" applyProtection="1">
      <alignment horizontal="center" vertical="center" shrinkToFit="1"/>
      <protection locked="0"/>
    </xf>
    <xf numFmtId="0" fontId="3" fillId="2" borderId="150" xfId="0" applyFont="1" applyFill="1" applyBorder="1" applyAlignment="1" applyProtection="1">
      <alignment horizontal="center" vertical="center"/>
      <protection locked="0"/>
    </xf>
    <xf numFmtId="0" fontId="3" fillId="2" borderId="151" xfId="0" applyFont="1" applyFill="1" applyBorder="1" applyAlignment="1" applyProtection="1">
      <alignment horizontal="center" vertical="center"/>
      <protection locked="0"/>
    </xf>
    <xf numFmtId="0" fontId="3" fillId="2" borderId="152" xfId="0" applyFont="1" applyFill="1" applyBorder="1" applyAlignment="1" applyProtection="1">
      <alignment horizontal="center" vertical="center" shrinkToFit="1"/>
      <protection locked="0"/>
    </xf>
    <xf numFmtId="0" fontId="3" fillId="2" borderId="153" xfId="0" applyFont="1" applyFill="1" applyBorder="1" applyAlignment="1" applyProtection="1">
      <alignment horizontal="center" vertical="center" shrinkToFit="1"/>
      <protection locked="0"/>
    </xf>
    <xf numFmtId="0" fontId="3" fillId="2" borderId="154" xfId="0" applyFont="1" applyFill="1" applyBorder="1" applyAlignment="1" applyProtection="1">
      <alignment horizontal="center" vertical="center"/>
      <protection locked="0"/>
    </xf>
    <xf numFmtId="0" fontId="22" fillId="0" borderId="0" xfId="3" applyFont="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0" xfId="0" applyFont="1" applyBorder="1" applyAlignment="1">
      <alignment horizontal="center" vertical="center"/>
    </xf>
    <xf numFmtId="182" fontId="3" fillId="0" borderId="0" xfId="0" applyNumberFormat="1" applyFont="1" applyFill="1" applyBorder="1" applyAlignment="1">
      <alignment horizontal="center" vertical="center"/>
    </xf>
    <xf numFmtId="0" fontId="0" fillId="0" borderId="0" xfId="0" applyFont="1" applyBorder="1" applyAlignment="1" applyProtection="1">
      <alignment horizontal="center" vertical="center"/>
      <protection locked="0"/>
    </xf>
    <xf numFmtId="180" fontId="3" fillId="0" borderId="0" xfId="0" applyNumberFormat="1" applyFont="1" applyBorder="1" applyAlignment="1">
      <alignment vertical="center"/>
    </xf>
    <xf numFmtId="0" fontId="22" fillId="0" borderId="0" xfId="3" applyFont="1" applyAlignment="1">
      <alignment vertical="center"/>
    </xf>
    <xf numFmtId="0" fontId="3"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1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22" fillId="0" borderId="0" xfId="3" applyFont="1" applyAlignment="1">
      <alignment vertical="center"/>
    </xf>
    <xf numFmtId="0" fontId="3" fillId="0" borderId="0" xfId="0" applyFont="1" applyFill="1" applyBorder="1" applyAlignment="1" applyProtection="1">
      <alignment horizontal="center" vertical="center"/>
      <protection locked="0"/>
    </xf>
    <xf numFmtId="0" fontId="7" fillId="0" borderId="112" xfId="3" applyFont="1" applyBorder="1" applyAlignment="1">
      <alignment horizontal="center" vertical="center"/>
    </xf>
    <xf numFmtId="0" fontId="7" fillId="0" borderId="113" xfId="3" applyFont="1" applyBorder="1" applyAlignment="1">
      <alignment horizontal="center" vertical="center"/>
    </xf>
    <xf numFmtId="182" fontId="7" fillId="0" borderId="148" xfId="3" applyNumberFormat="1" applyFont="1" applyBorder="1" applyAlignment="1">
      <alignment vertical="center"/>
    </xf>
    <xf numFmtId="182" fontId="7" fillId="0" borderId="133" xfId="3" applyNumberFormat="1" applyFont="1" applyBorder="1" applyAlignment="1">
      <alignment vertical="center"/>
    </xf>
    <xf numFmtId="182" fontId="7" fillId="0" borderId="145" xfId="3" applyNumberFormat="1" applyFont="1" applyBorder="1" applyAlignment="1">
      <alignment vertical="center"/>
    </xf>
    <xf numFmtId="0" fontId="22" fillId="0" borderId="0" xfId="3" applyFont="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3"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2" borderId="56" xfId="0" applyFont="1" applyFill="1" applyBorder="1" applyAlignment="1">
      <alignment horizontal="center" vertical="center"/>
    </xf>
    <xf numFmtId="182" fontId="3" fillId="0" borderId="56" xfId="0" applyNumberFormat="1" applyFont="1" applyFill="1" applyBorder="1" applyAlignment="1">
      <alignment horizontal="center" vertical="center"/>
    </xf>
    <xf numFmtId="0" fontId="22" fillId="0" borderId="0" xfId="3" applyFont="1" applyAlignment="1">
      <alignment vertical="center"/>
    </xf>
    <xf numFmtId="0" fontId="3" fillId="0" borderId="0" xfId="0" applyFont="1" applyFill="1" applyBorder="1" applyAlignment="1" applyProtection="1">
      <alignment horizontal="center" vertical="center"/>
      <protection locked="0"/>
    </xf>
    <xf numFmtId="0" fontId="7" fillId="0" borderId="0" xfId="3" applyFont="1" applyBorder="1" applyAlignment="1">
      <alignment vertical="top" wrapText="1"/>
    </xf>
    <xf numFmtId="0" fontId="24" fillId="0" borderId="0" xfId="3" applyFont="1"/>
    <xf numFmtId="0" fontId="14" fillId="0" borderId="0" xfId="3" applyFont="1"/>
    <xf numFmtId="0" fontId="25" fillId="0" borderId="0" xfId="3" applyFont="1" applyAlignment="1">
      <alignment vertical="center"/>
    </xf>
    <xf numFmtId="0" fontId="25" fillId="0" borderId="0" xfId="3" applyFont="1"/>
    <xf numFmtId="0" fontId="3" fillId="0" borderId="0" xfId="0" applyFont="1" applyFill="1" applyAlignment="1">
      <alignment horizontal="right" vertical="center"/>
    </xf>
    <xf numFmtId="178" fontId="27" fillId="0" borderId="0" xfId="3" applyNumberFormat="1" applyFont="1"/>
    <xf numFmtId="182" fontId="3" fillId="0" borderId="0" xfId="0" applyNumberFormat="1" applyFont="1" applyFill="1" applyBorder="1" applyAlignment="1">
      <alignment vertical="center"/>
    </xf>
    <xf numFmtId="0" fontId="28" fillId="0" borderId="0" xfId="3" applyFont="1"/>
    <xf numFmtId="182" fontId="7" fillId="0" borderId="131" xfId="3" applyNumberFormat="1" applyFont="1" applyBorder="1" applyAlignment="1">
      <alignment vertical="center"/>
    </xf>
    <xf numFmtId="182" fontId="7" fillId="0" borderId="139" xfId="3" applyNumberFormat="1" applyFont="1" applyBorder="1" applyAlignment="1">
      <alignment vertical="center"/>
    </xf>
    <xf numFmtId="182" fontId="7" fillId="0" borderId="44" xfId="3" applyNumberFormat="1" applyFont="1" applyBorder="1" applyAlignment="1">
      <alignment vertical="center"/>
    </xf>
    <xf numFmtId="0" fontId="7" fillId="0" borderId="98" xfId="3" applyFont="1" applyBorder="1" applyAlignment="1">
      <alignment vertical="center"/>
    </xf>
    <xf numFmtId="0" fontId="7" fillId="0" borderId="156" xfId="3" applyFont="1" applyBorder="1" applyAlignment="1">
      <alignment vertical="center"/>
    </xf>
    <xf numFmtId="178" fontId="26" fillId="0" borderId="155" xfId="3" applyNumberFormat="1" applyFont="1" applyBorder="1" applyAlignment="1">
      <alignment horizontal="center" vertical="center"/>
    </xf>
    <xf numFmtId="178" fontId="26" fillId="0" borderId="126" xfId="3" applyNumberFormat="1" applyFont="1" applyBorder="1" applyAlignment="1">
      <alignment horizontal="center" vertical="center"/>
    </xf>
    <xf numFmtId="182" fontId="7" fillId="0" borderId="114" xfId="3" applyNumberFormat="1" applyFont="1" applyBorder="1" applyAlignment="1">
      <alignment vertical="center"/>
    </xf>
    <xf numFmtId="182" fontId="7" fillId="0" borderId="46" xfId="3" applyNumberFormat="1" applyFont="1" applyBorder="1" applyAlignment="1">
      <alignment vertical="center"/>
    </xf>
    <xf numFmtId="0" fontId="7" fillId="0" borderId="119" xfId="3" applyFont="1" applyBorder="1" applyAlignment="1">
      <alignment horizontal="center" vertical="center"/>
    </xf>
    <xf numFmtId="0" fontId="7" fillId="2" borderId="115" xfId="3" applyFont="1" applyFill="1" applyBorder="1" applyAlignment="1">
      <alignment horizontal="center" vertical="center"/>
    </xf>
    <xf numFmtId="0" fontId="7" fillId="2" borderId="116" xfId="3" applyFont="1" applyFill="1" applyBorder="1" applyAlignment="1">
      <alignment horizontal="center" vertical="center"/>
    </xf>
    <xf numFmtId="0" fontId="7" fillId="2" borderId="117" xfId="3" applyFont="1" applyFill="1" applyBorder="1" applyAlignment="1">
      <alignment horizontal="center" vertical="center"/>
    </xf>
    <xf numFmtId="0" fontId="7" fillId="2" borderId="125" xfId="3" applyFont="1" applyFill="1" applyBorder="1" applyAlignment="1">
      <alignment horizontal="center" vertical="center"/>
    </xf>
    <xf numFmtId="0" fontId="7" fillId="2" borderId="119" xfId="3" applyFont="1" applyFill="1" applyBorder="1" applyAlignment="1">
      <alignment horizontal="center" vertical="center"/>
    </xf>
    <xf numFmtId="0" fontId="3" fillId="2" borderId="0" xfId="0" applyFont="1" applyFill="1" applyBorder="1" applyAlignment="1">
      <alignment horizontal="center" vertical="center"/>
    </xf>
    <xf numFmtId="177" fontId="3" fillId="0" borderId="0" xfId="0" applyNumberFormat="1" applyFont="1" applyFill="1" applyBorder="1" applyAlignment="1" applyProtection="1">
      <alignment vertical="center"/>
      <protection locked="0"/>
    </xf>
    <xf numFmtId="0" fontId="7" fillId="0" borderId="8" xfId="3" applyFont="1" applyBorder="1" applyAlignment="1">
      <alignment horizontal="center" vertical="center"/>
    </xf>
    <xf numFmtId="0" fontId="7" fillId="0" borderId="4" xfId="3" applyFont="1" applyBorder="1" applyAlignment="1">
      <alignment horizontal="center" vertical="center"/>
    </xf>
    <xf numFmtId="0" fontId="7" fillId="0" borderId="157" xfId="3" applyFont="1" applyBorder="1" applyAlignment="1">
      <alignment vertical="center"/>
    </xf>
    <xf numFmtId="0" fontId="7" fillId="0" borderId="158" xfId="3" applyFont="1" applyBorder="1" applyAlignment="1">
      <alignment vertical="center"/>
    </xf>
    <xf numFmtId="0" fontId="7" fillId="0" borderId="1"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178" fontId="26" fillId="0" borderId="160" xfId="3" applyNumberFormat="1" applyFont="1" applyBorder="1" applyAlignment="1" applyProtection="1">
      <alignment horizontal="center" vertical="center"/>
    </xf>
    <xf numFmtId="178" fontId="26" fillId="0" borderId="161" xfId="3" applyNumberFormat="1" applyFont="1" applyBorder="1" applyAlignment="1" applyProtection="1">
      <alignment horizontal="center" vertical="center"/>
    </xf>
    <xf numFmtId="182" fontId="7" fillId="0" borderId="159" xfId="3" applyNumberFormat="1" applyFont="1" applyBorder="1" applyAlignment="1" applyProtection="1">
      <alignment vertical="center"/>
    </xf>
    <xf numFmtId="182" fontId="7" fillId="0" borderId="162" xfId="3" applyNumberFormat="1" applyFont="1" applyBorder="1" applyAlignment="1" applyProtection="1">
      <alignment vertical="center"/>
    </xf>
    <xf numFmtId="0" fontId="3" fillId="0" borderId="115" xfId="0" applyFont="1" applyBorder="1" applyAlignment="1" applyProtection="1">
      <alignment horizontal="center" vertical="center"/>
    </xf>
    <xf numFmtId="0" fontId="3" fillId="0" borderId="116" xfId="0" applyFont="1" applyBorder="1" applyAlignment="1" applyProtection="1">
      <alignment horizontal="center" vertical="center"/>
    </xf>
    <xf numFmtId="0" fontId="3" fillId="0" borderId="117" xfId="0" applyFont="1" applyBorder="1" applyAlignment="1" applyProtection="1">
      <alignment horizontal="center" vertical="center"/>
    </xf>
    <xf numFmtId="0" fontId="3" fillId="0" borderId="118" xfId="0" applyFont="1" applyBorder="1" applyAlignment="1" applyProtection="1">
      <alignment horizontal="center" vertical="center"/>
    </xf>
    <xf numFmtId="0" fontId="3" fillId="0" borderId="125" xfId="0" applyFont="1" applyBorder="1" applyAlignment="1" applyProtection="1">
      <alignment horizontal="center" vertical="center"/>
    </xf>
    <xf numFmtId="0" fontId="3" fillId="0" borderId="119" xfId="0" applyFont="1" applyBorder="1" applyAlignment="1" applyProtection="1">
      <alignment horizontal="center" vertical="center"/>
    </xf>
    <xf numFmtId="0" fontId="3" fillId="0" borderId="112" xfId="0" applyFont="1" applyBorder="1" applyAlignment="1" applyProtection="1">
      <alignment horizontal="center" vertical="center"/>
    </xf>
    <xf numFmtId="0" fontId="11" fillId="0" borderId="0" xfId="0" applyFont="1" applyBorder="1" applyAlignment="1" applyProtection="1">
      <alignment horizontal="center" vertical="center"/>
    </xf>
    <xf numFmtId="0" fontId="0" fillId="2" borderId="56" xfId="0" applyFont="1" applyFill="1" applyBorder="1" applyAlignment="1" applyProtection="1">
      <alignment horizontal="center" vertical="center"/>
    </xf>
    <xf numFmtId="0" fontId="10" fillId="2" borderId="0" xfId="2" quotePrefix="1" applyFont="1" applyFill="1" applyBorder="1" applyAlignment="1" applyProtection="1">
      <alignment horizontal="right" vertical="center" shrinkToFit="1"/>
      <protection locked="0"/>
    </xf>
    <xf numFmtId="0" fontId="7" fillId="0" borderId="37" xfId="3" applyFont="1" applyBorder="1" applyAlignment="1">
      <alignment horizontal="center" vertical="center" wrapText="1"/>
    </xf>
    <xf numFmtId="0" fontId="7" fillId="0" borderId="134" xfId="3" applyFont="1" applyBorder="1" applyAlignment="1">
      <alignment horizontal="center" vertical="center" wrapText="1"/>
    </xf>
    <xf numFmtId="0" fontId="7" fillId="0" borderId="104" xfId="3" applyFont="1" applyBorder="1" applyAlignment="1">
      <alignment horizontal="center" vertical="center" wrapText="1"/>
    </xf>
    <xf numFmtId="0" fontId="7" fillId="0" borderId="43" xfId="3" applyFont="1" applyBorder="1" applyAlignment="1">
      <alignment horizontal="center" vertical="center"/>
    </xf>
    <xf numFmtId="0" fontId="7" fillId="0" borderId="41" xfId="3" applyFont="1" applyBorder="1" applyAlignment="1">
      <alignment horizontal="center" vertical="center"/>
    </xf>
    <xf numFmtId="0" fontId="7" fillId="0" borderId="44" xfId="3" applyFont="1" applyBorder="1" applyAlignment="1">
      <alignment horizontal="center" vertical="center"/>
    </xf>
    <xf numFmtId="0" fontId="8" fillId="2" borderId="0" xfId="3" applyFont="1" applyFill="1" applyAlignment="1">
      <alignment horizontal="center" vertical="center"/>
    </xf>
    <xf numFmtId="0" fontId="7" fillId="0" borderId="127" xfId="3" applyFont="1" applyBorder="1" applyAlignment="1">
      <alignment horizontal="center" vertical="center"/>
    </xf>
    <xf numFmtId="0" fontId="7" fillId="0" borderId="8" xfId="3" applyFont="1" applyBorder="1" applyAlignment="1">
      <alignment horizontal="center" vertical="center"/>
    </xf>
    <xf numFmtId="0" fontId="7" fillId="0" borderId="135" xfId="3" applyFont="1" applyBorder="1" applyAlignment="1">
      <alignment horizontal="center" vertical="center"/>
    </xf>
    <xf numFmtId="0" fontId="7" fillId="0" borderId="70" xfId="3" applyFont="1" applyBorder="1" applyAlignment="1">
      <alignment horizontal="center" vertical="center" wrapText="1"/>
    </xf>
    <xf numFmtId="0" fontId="7" fillId="0" borderId="67" xfId="3" applyFont="1" applyBorder="1" applyAlignment="1">
      <alignment horizontal="center" vertical="center" wrapText="1"/>
    </xf>
    <xf numFmtId="0" fontId="7" fillId="0" borderId="69" xfId="3" applyFont="1" applyBorder="1" applyAlignment="1">
      <alignment horizontal="center" vertical="center" wrapText="1"/>
    </xf>
    <xf numFmtId="0" fontId="7" fillId="0" borderId="121"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79" xfId="3" applyFont="1" applyBorder="1" applyAlignment="1">
      <alignment horizontal="center" vertical="center"/>
    </xf>
    <xf numFmtId="0" fontId="7" fillId="0" borderId="4" xfId="3" applyFont="1" applyBorder="1" applyAlignment="1">
      <alignment horizontal="center" vertical="center"/>
    </xf>
    <xf numFmtId="0" fontId="7" fillId="0" borderId="60" xfId="3" applyFont="1" applyBorder="1" applyAlignment="1">
      <alignment horizontal="center" vertical="center"/>
    </xf>
    <xf numFmtId="0" fontId="19" fillId="0" borderId="127" xfId="3" applyFont="1" applyBorder="1" applyAlignment="1">
      <alignment horizontal="center" vertical="center"/>
    </xf>
    <xf numFmtId="0" fontId="19" fillId="0" borderId="128" xfId="3" applyFont="1" applyBorder="1" applyAlignment="1">
      <alignment horizontal="center" vertical="center"/>
    </xf>
    <xf numFmtId="0" fontId="19" fillId="0" borderId="129" xfId="3" applyFont="1" applyBorder="1" applyAlignment="1">
      <alignment horizontal="center" vertical="center"/>
    </xf>
    <xf numFmtId="0" fontId="19" fillId="0" borderId="78" xfId="3" applyFont="1" applyBorder="1" applyAlignment="1">
      <alignment horizontal="center" vertical="center"/>
    </xf>
    <xf numFmtId="0" fontId="19" fillId="0" borderId="79" xfId="3" applyFont="1" applyBorder="1" applyAlignment="1">
      <alignment horizontal="center" vertical="center"/>
    </xf>
    <xf numFmtId="0" fontId="4" fillId="3" borderId="1" xfId="0" applyFont="1" applyFill="1" applyBorder="1" applyAlignment="1">
      <alignment horizontal="center" vertical="center" shrinkToFit="1"/>
    </xf>
    <xf numFmtId="0" fontId="7" fillId="0" borderId="130" xfId="3" applyFont="1" applyBorder="1" applyAlignment="1">
      <alignment horizontal="center" vertical="center" wrapText="1"/>
    </xf>
    <xf numFmtId="0" fontId="7" fillId="0" borderId="132" xfId="3" applyFont="1" applyBorder="1" applyAlignment="1">
      <alignment horizontal="center" vertical="center" wrapText="1"/>
    </xf>
    <xf numFmtId="0" fontId="7" fillId="0" borderId="138" xfId="3" applyFont="1" applyBorder="1" applyAlignment="1">
      <alignment horizontal="center" vertical="center" wrapText="1"/>
    </xf>
    <xf numFmtId="0" fontId="7" fillId="0" borderId="131" xfId="3" applyFont="1" applyBorder="1" applyAlignment="1">
      <alignment horizontal="center" vertical="center" wrapText="1"/>
    </xf>
    <xf numFmtId="0" fontId="7" fillId="0" borderId="133" xfId="3" applyFont="1" applyBorder="1" applyAlignment="1">
      <alignment horizontal="center" vertical="center" wrapText="1"/>
    </xf>
    <xf numFmtId="0" fontId="7" fillId="0" borderId="139" xfId="3" applyFont="1" applyBorder="1" applyAlignment="1">
      <alignment horizontal="center" vertical="center" wrapText="1"/>
    </xf>
    <xf numFmtId="0" fontId="7" fillId="0" borderId="112" xfId="3" applyFont="1" applyBorder="1" applyAlignment="1">
      <alignment horizontal="center" vertical="center"/>
    </xf>
    <xf numFmtId="0" fontId="7" fillId="0" borderId="113" xfId="3" applyFont="1" applyBorder="1" applyAlignment="1">
      <alignment horizontal="center" vertical="center"/>
    </xf>
    <xf numFmtId="0" fontId="7" fillId="0" borderId="114" xfId="3" applyFont="1" applyBorder="1" applyAlignment="1">
      <alignment horizontal="center" vertical="center"/>
    </xf>
    <xf numFmtId="0" fontId="3" fillId="3" borderId="1" xfId="0" applyFont="1" applyFill="1" applyBorder="1" applyAlignment="1">
      <alignment horizontal="center" vertical="center"/>
    </xf>
    <xf numFmtId="0" fontId="3" fillId="0" borderId="0" xfId="0" applyFont="1" applyBorder="1" applyAlignment="1">
      <alignment horizontal="center" vertical="center" shrinkToFit="1"/>
    </xf>
    <xf numFmtId="0" fontId="3" fillId="2" borderId="56" xfId="0" applyFont="1" applyFill="1" applyBorder="1" applyAlignment="1">
      <alignment horizontal="center" vertical="center"/>
    </xf>
    <xf numFmtId="177" fontId="3" fillId="2" borderId="56" xfId="0" quotePrefix="1" applyNumberFormat="1" applyFont="1" applyFill="1" applyBorder="1" applyAlignment="1">
      <alignment horizontal="center" vertical="center"/>
    </xf>
    <xf numFmtId="177" fontId="3" fillId="2" borderId="56" xfId="0" applyNumberFormat="1" applyFont="1" applyFill="1" applyBorder="1" applyAlignment="1">
      <alignment horizontal="center" vertical="center"/>
    </xf>
    <xf numFmtId="0" fontId="29" fillId="0" borderId="0" xfId="0" applyFont="1" applyAlignment="1">
      <alignment horizontal="center" vertical="center"/>
    </xf>
    <xf numFmtId="0" fontId="22" fillId="0" borderId="0" xfId="3" applyFont="1" applyAlignment="1">
      <alignment vertical="center"/>
    </xf>
    <xf numFmtId="176" fontId="3" fillId="0" borderId="47" xfId="0" applyNumberFormat="1" applyFont="1" applyFill="1" applyBorder="1" applyAlignment="1">
      <alignment horizontal="center" vertical="center"/>
    </xf>
    <xf numFmtId="176" fontId="3" fillId="0" borderId="48"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0" fontId="3" fillId="0" borderId="85" xfId="0" applyFont="1" applyFill="1" applyBorder="1" applyAlignment="1">
      <alignment horizontal="center" vertical="center"/>
    </xf>
    <xf numFmtId="0" fontId="3" fillId="0" borderId="84" xfId="0" applyFont="1" applyFill="1" applyBorder="1" applyAlignment="1">
      <alignment horizontal="center" vertical="center"/>
    </xf>
    <xf numFmtId="176" fontId="3" fillId="0" borderId="43"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0" fontId="3" fillId="0" borderId="33"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4" fillId="0" borderId="39" xfId="0" applyFont="1" applyBorder="1" applyAlignment="1">
      <alignment horizontal="distributed" vertical="center" shrinkToFit="1"/>
    </xf>
    <xf numFmtId="0" fontId="4" fillId="0" borderId="40" xfId="0" applyFont="1" applyBorder="1" applyAlignment="1">
      <alignment horizontal="distributed" vertical="center" shrinkToFit="1"/>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176" fontId="3" fillId="0" borderId="94" xfId="0" applyNumberFormat="1" applyFont="1" applyFill="1" applyBorder="1" applyAlignment="1">
      <alignment horizontal="center" vertical="center"/>
    </xf>
    <xf numFmtId="176" fontId="3" fillId="0" borderId="93"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0" fontId="3" fillId="0" borderId="43"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2"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4" fillId="0" borderId="43" xfId="0" applyFont="1" applyBorder="1" applyAlignment="1">
      <alignment horizontal="distributed" vertical="center" shrinkToFit="1"/>
    </xf>
    <xf numFmtId="0" fontId="4" fillId="0" borderId="44" xfId="0" applyFont="1" applyBorder="1" applyAlignment="1">
      <alignment horizontal="distributed" vertical="center" shrinkToFit="1"/>
    </xf>
    <xf numFmtId="0" fontId="3" fillId="0" borderId="83" xfId="0" applyFont="1" applyFill="1" applyBorder="1" applyAlignment="1">
      <alignment horizontal="center" vertical="center"/>
    </xf>
    <xf numFmtId="0" fontId="3" fillId="0" borderId="7" xfId="0" applyFont="1" applyBorder="1" applyAlignment="1">
      <alignment horizontal="center" vertical="center" wrapText="1" shrinkToFit="1"/>
    </xf>
    <xf numFmtId="0" fontId="3" fillId="0" borderId="49" xfId="0" applyFont="1" applyBorder="1" applyAlignment="1">
      <alignment horizontal="center" vertical="center" wrapText="1" shrinkToFit="1"/>
    </xf>
    <xf numFmtId="0" fontId="4" fillId="0" borderId="45" xfId="0" applyFont="1" applyBorder="1" applyAlignment="1">
      <alignment horizontal="distributed" vertical="center" shrinkToFit="1"/>
    </xf>
    <xf numFmtId="0" fontId="4" fillId="0" borderId="46" xfId="0" applyFont="1" applyBorder="1" applyAlignment="1">
      <alignment horizontal="distributed" vertical="center" shrinkToFit="1"/>
    </xf>
    <xf numFmtId="0" fontId="3" fillId="0" borderId="9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4" borderId="34"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55"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80" xfId="0" applyFont="1" applyFill="1" applyBorder="1" applyAlignment="1">
      <alignment horizontal="center" vertical="center"/>
    </xf>
    <xf numFmtId="0" fontId="3" fillId="4" borderId="81"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181" fontId="3" fillId="0" borderId="56" xfId="0" applyNumberFormat="1" applyFont="1" applyFill="1" applyBorder="1" applyAlignment="1">
      <alignment horizontal="center" vertical="center"/>
    </xf>
    <xf numFmtId="0" fontId="3" fillId="0" borderId="56" xfId="0" applyFont="1" applyFill="1" applyBorder="1" applyAlignment="1">
      <alignment horizontal="center" vertical="center"/>
    </xf>
    <xf numFmtId="182" fontId="3" fillId="0" borderId="56" xfId="0" applyNumberFormat="1" applyFont="1" applyFill="1" applyBorder="1" applyAlignment="1">
      <alignment horizontal="center" vertical="center"/>
    </xf>
    <xf numFmtId="0" fontId="3" fillId="0" borderId="122" xfId="0" applyFont="1" applyFill="1" applyBorder="1" applyAlignment="1" applyProtection="1">
      <alignment horizontal="center" vertical="center"/>
      <protection locked="0"/>
    </xf>
    <xf numFmtId="0" fontId="3" fillId="0" borderId="123" xfId="0" applyFont="1" applyFill="1" applyBorder="1" applyAlignment="1" applyProtection="1">
      <alignment horizontal="center" vertical="center"/>
      <protection locked="0"/>
    </xf>
    <xf numFmtId="0" fontId="3" fillId="0" borderId="124" xfId="0" applyFont="1" applyFill="1" applyBorder="1" applyAlignment="1" applyProtection="1">
      <alignment horizontal="center" vertical="center"/>
      <protection locked="0"/>
    </xf>
    <xf numFmtId="0" fontId="3" fillId="0" borderId="112" xfId="0" applyFont="1" applyBorder="1" applyAlignment="1">
      <alignment horizontal="center" vertical="center" shrinkToFit="1"/>
    </xf>
    <xf numFmtId="0" fontId="3" fillId="0" borderId="113" xfId="0" applyFont="1" applyBorder="1" applyAlignment="1">
      <alignment horizontal="center" vertical="center" shrinkToFit="1"/>
    </xf>
    <xf numFmtId="0" fontId="3" fillId="0" borderId="114" xfId="0" applyFont="1" applyBorder="1" applyAlignment="1">
      <alignment horizontal="center" vertical="center" shrinkToFit="1"/>
    </xf>
    <xf numFmtId="0" fontId="13" fillId="0" borderId="41" xfId="0" applyFont="1" applyBorder="1" applyAlignment="1">
      <alignment horizontal="center" vertical="center"/>
    </xf>
    <xf numFmtId="0" fontId="3" fillId="0" borderId="120" xfId="0" applyFont="1" applyFill="1" applyBorder="1" applyAlignment="1" applyProtection="1">
      <alignment horizontal="center" vertical="center" shrinkToFit="1"/>
      <protection locked="0"/>
    </xf>
    <xf numFmtId="0" fontId="3" fillId="0" borderId="113" xfId="0" applyFont="1" applyFill="1" applyBorder="1" applyAlignment="1" applyProtection="1">
      <alignment horizontal="center" vertical="center" shrinkToFit="1"/>
      <protection locked="0"/>
    </xf>
    <xf numFmtId="0" fontId="3" fillId="0" borderId="114" xfId="0" applyFont="1" applyFill="1" applyBorder="1" applyAlignment="1" applyProtection="1">
      <alignment horizontal="center" vertical="center" shrinkToFit="1"/>
      <protection locked="0"/>
    </xf>
    <xf numFmtId="181" fontId="3" fillId="0" borderId="112" xfId="0" applyNumberFormat="1" applyFont="1" applyFill="1" applyBorder="1" applyAlignment="1" applyProtection="1">
      <alignment vertical="center"/>
      <protection locked="0"/>
    </xf>
    <xf numFmtId="181" fontId="3" fillId="0" borderId="114" xfId="0" applyNumberFormat="1" applyFont="1" applyFill="1" applyBorder="1" applyAlignment="1" applyProtection="1">
      <alignment vertical="center"/>
      <protection locked="0"/>
    </xf>
    <xf numFmtId="0" fontId="0" fillId="0" borderId="122" xfId="0" applyFont="1" applyBorder="1" applyAlignment="1" applyProtection="1">
      <alignment horizontal="center" vertical="center"/>
      <protection locked="0"/>
    </xf>
    <xf numFmtId="0" fontId="0" fillId="0" borderId="123" xfId="0" applyFont="1" applyBorder="1" applyAlignment="1" applyProtection="1">
      <alignment horizontal="center" vertical="center"/>
      <protection locked="0"/>
    </xf>
    <xf numFmtId="0" fontId="0" fillId="0" borderId="124" xfId="0" applyFont="1" applyBorder="1" applyAlignment="1" applyProtection="1">
      <alignment horizontal="center" vertical="center"/>
      <protection locked="0"/>
    </xf>
    <xf numFmtId="179" fontId="3" fillId="0" borderId="94" xfId="0" applyNumberFormat="1" applyFont="1" applyFill="1" applyBorder="1" applyAlignment="1" applyProtection="1">
      <alignment vertical="center"/>
    </xf>
    <xf numFmtId="179" fontId="3" fillId="0" borderId="93" xfId="0" applyNumberFormat="1" applyFont="1" applyFill="1" applyBorder="1" applyAlignment="1" applyProtection="1">
      <alignment vertical="center"/>
    </xf>
    <xf numFmtId="181" fontId="3" fillId="0" borderId="39" xfId="0" applyNumberFormat="1" applyFont="1" applyFill="1" applyBorder="1" applyAlignment="1" applyProtection="1">
      <alignment vertical="center"/>
    </xf>
    <xf numFmtId="181" fontId="3" fillId="0" borderId="40" xfId="0" applyNumberFormat="1" applyFont="1" applyFill="1" applyBorder="1" applyAlignment="1" applyProtection="1">
      <alignment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20" xfId="0" applyFont="1" applyFill="1" applyBorder="1" applyAlignment="1" applyProtection="1">
      <alignment horizontal="center" vertical="center"/>
      <protection locked="0"/>
    </xf>
    <xf numFmtId="0" fontId="3" fillId="0" borderId="114" xfId="0" applyFont="1" applyFill="1" applyBorder="1" applyAlignment="1" applyProtection="1">
      <alignment horizontal="center" vertical="center"/>
      <protection locked="0"/>
    </xf>
    <xf numFmtId="179" fontId="3" fillId="0" borderId="112" xfId="0" applyNumberFormat="1" applyFont="1" applyFill="1" applyBorder="1" applyAlignment="1" applyProtection="1">
      <alignment vertical="center"/>
      <protection locked="0"/>
    </xf>
    <xf numFmtId="179" fontId="3" fillId="0" borderId="114" xfId="0" applyNumberFormat="1" applyFont="1" applyFill="1" applyBorder="1" applyAlignment="1" applyProtection="1">
      <alignment vertical="center"/>
      <protection locked="0"/>
    </xf>
    <xf numFmtId="179" fontId="3" fillId="0" borderId="102" xfId="0" applyNumberFormat="1" applyFont="1" applyFill="1" applyBorder="1" applyAlignment="1" applyProtection="1">
      <alignment vertical="center"/>
    </xf>
    <xf numFmtId="179" fontId="3" fillId="0" borderId="101" xfId="0" applyNumberFormat="1" applyFont="1" applyFill="1" applyBorder="1" applyAlignment="1" applyProtection="1">
      <alignment vertical="center"/>
    </xf>
    <xf numFmtId="0" fontId="11" fillId="0" borderId="39" xfId="0" applyFont="1" applyFill="1" applyBorder="1" applyAlignment="1" applyProtection="1">
      <alignment horizontal="center" vertical="center" wrapText="1" shrinkToFit="1"/>
    </xf>
    <xf numFmtId="0" fontId="11" fillId="0" borderId="0" xfId="0" applyFont="1" applyFill="1" applyBorder="1" applyAlignment="1" applyProtection="1">
      <alignment horizontal="center" vertical="center" wrapText="1" shrinkToFit="1"/>
    </xf>
    <xf numFmtId="0" fontId="11" fillId="0" borderId="67" xfId="0" applyFont="1" applyFill="1" applyBorder="1" applyAlignment="1" applyProtection="1">
      <alignment horizontal="center" vertical="center" wrapText="1" shrinkToFit="1"/>
    </xf>
    <xf numFmtId="0" fontId="3" fillId="2" borderId="33" xfId="0" applyFont="1" applyFill="1" applyBorder="1" applyAlignment="1" applyProtection="1">
      <alignment horizontal="distributed" vertical="center" shrinkToFit="1"/>
      <protection locked="0"/>
    </xf>
    <xf numFmtId="0" fontId="3" fillId="2" borderId="0" xfId="0" applyFont="1" applyFill="1" applyBorder="1" applyAlignment="1" applyProtection="1">
      <alignment horizontal="distributed" vertical="center" shrinkToFit="1"/>
      <protection locked="0"/>
    </xf>
    <xf numFmtId="0" fontId="3" fillId="0" borderId="92" xfId="0" applyFont="1" applyFill="1" applyBorder="1" applyAlignment="1" applyProtection="1">
      <alignment horizontal="center" vertical="center"/>
    </xf>
    <xf numFmtId="0" fontId="3" fillId="0" borderId="93" xfId="0" applyFont="1" applyFill="1" applyBorder="1" applyAlignment="1" applyProtection="1">
      <alignment horizontal="center" vertical="center"/>
    </xf>
    <xf numFmtId="0" fontId="3" fillId="2" borderId="61" xfId="0" applyFont="1" applyFill="1" applyBorder="1" applyAlignment="1" applyProtection="1">
      <alignment horizontal="center" vertical="center" shrinkToFit="1"/>
      <protection locked="0"/>
    </xf>
    <xf numFmtId="0" fontId="3" fillId="2" borderId="62" xfId="0" applyFont="1" applyFill="1" applyBorder="1" applyAlignment="1" applyProtection="1">
      <alignment horizontal="center" vertical="center" shrinkToFit="1"/>
      <protection locked="0"/>
    </xf>
    <xf numFmtId="0" fontId="3" fillId="2" borderId="68"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wrapText="1" shrinkToFit="1"/>
      <protection locked="0"/>
    </xf>
    <xf numFmtId="0" fontId="3" fillId="2" borderId="57" xfId="0" applyFont="1" applyFill="1" applyBorder="1" applyAlignment="1" applyProtection="1">
      <alignment horizontal="center" vertical="center" wrapText="1" shrinkToFit="1"/>
      <protection locked="0"/>
    </xf>
    <xf numFmtId="0" fontId="3" fillId="2" borderId="33"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4" fillId="0" borderId="61" xfId="0" applyFont="1" applyBorder="1" applyAlignment="1">
      <alignment horizontal="distributed" vertical="center" shrinkToFit="1"/>
    </xf>
    <xf numFmtId="0" fontId="4" fillId="0" borderId="104" xfId="0" applyFont="1" applyBorder="1" applyAlignment="1">
      <alignment horizontal="distributed" vertical="center" shrinkToFit="1"/>
    </xf>
    <xf numFmtId="0" fontId="3" fillId="0" borderId="100" xfId="0" applyFont="1" applyFill="1" applyBorder="1" applyAlignment="1" applyProtection="1">
      <alignment horizontal="center" vertical="center"/>
    </xf>
    <xf numFmtId="0" fontId="3" fillId="0" borderId="101" xfId="0" applyFont="1" applyFill="1" applyBorder="1" applyAlignment="1" applyProtection="1">
      <alignment horizontal="center" vertical="center"/>
    </xf>
    <xf numFmtId="0" fontId="3" fillId="0" borderId="45" xfId="0" applyFont="1" applyFill="1" applyBorder="1" applyAlignment="1" applyProtection="1">
      <alignment horizontal="center" vertical="center" wrapText="1" shrinkToFit="1"/>
    </xf>
    <xf numFmtId="0" fontId="3" fillId="0" borderId="49" xfId="0" applyFont="1" applyFill="1" applyBorder="1" applyAlignment="1" applyProtection="1">
      <alignment horizontal="center" vertical="center" wrapText="1" shrinkToFit="1"/>
    </xf>
    <xf numFmtId="0" fontId="3" fillId="0" borderId="75" xfId="0" applyFont="1" applyFill="1" applyBorder="1" applyAlignment="1" applyProtection="1">
      <alignment horizontal="center" vertical="center" wrapText="1" shrinkToFit="1"/>
    </xf>
    <xf numFmtId="0" fontId="3" fillId="2" borderId="76" xfId="0" applyFont="1" applyFill="1" applyBorder="1" applyAlignment="1" applyProtection="1">
      <alignment horizontal="center" vertical="center" wrapText="1" shrinkToFit="1"/>
      <protection locked="0"/>
    </xf>
    <xf numFmtId="0" fontId="3" fillId="2" borderId="121" xfId="0" applyFont="1" applyFill="1" applyBorder="1" applyAlignment="1" applyProtection="1">
      <alignment horizontal="center" vertical="center" wrapText="1" shrinkToFit="1"/>
      <protection locked="0"/>
    </xf>
    <xf numFmtId="0" fontId="3" fillId="2" borderId="11" xfId="0" applyFont="1" applyFill="1" applyBorder="1" applyAlignment="1" applyProtection="1">
      <alignment horizontal="center" vertical="center" wrapText="1" shrinkToFit="1"/>
      <protection locked="0"/>
    </xf>
    <xf numFmtId="0" fontId="3" fillId="2" borderId="60" xfId="0" applyFont="1" applyFill="1" applyBorder="1" applyAlignment="1" applyProtection="1">
      <alignment horizontal="distributed" vertical="center" shrinkToFit="1"/>
      <protection locked="0"/>
    </xf>
    <xf numFmtId="0" fontId="3" fillId="2" borderId="62" xfId="0" applyFont="1" applyFill="1" applyBorder="1" applyAlignment="1" applyProtection="1">
      <alignment horizontal="distributed" vertical="center" shrinkToFit="1"/>
      <protection locked="0"/>
    </xf>
    <xf numFmtId="0" fontId="3" fillId="2" borderId="68" xfId="0" applyFont="1" applyFill="1" applyBorder="1" applyAlignment="1" applyProtection="1">
      <alignment horizontal="distributed" vertical="center" shrinkToFit="1"/>
      <protection locked="0"/>
    </xf>
    <xf numFmtId="0" fontId="3" fillId="2" borderId="60" xfId="0" applyFont="1" applyFill="1" applyBorder="1" applyAlignment="1" applyProtection="1">
      <alignment vertical="center" shrinkToFit="1"/>
      <protection locked="0"/>
    </xf>
    <xf numFmtId="0" fontId="3" fillId="2" borderId="62" xfId="0" applyFont="1" applyFill="1" applyBorder="1" applyAlignment="1" applyProtection="1">
      <alignment vertical="center" shrinkToFit="1"/>
      <protection locked="0"/>
    </xf>
    <xf numFmtId="0" fontId="3" fillId="2" borderId="104" xfId="0" applyFont="1" applyFill="1" applyBorder="1" applyAlignment="1" applyProtection="1">
      <alignment vertical="center" shrinkToFit="1"/>
      <protection locked="0"/>
    </xf>
    <xf numFmtId="0" fontId="3" fillId="2" borderId="40" xfId="0" applyFont="1" applyFill="1" applyBorder="1" applyAlignment="1" applyProtection="1">
      <alignment vertical="center" shrinkToFit="1"/>
      <protection locked="0"/>
    </xf>
    <xf numFmtId="0" fontId="3" fillId="2" borderId="57" xfId="0" applyFont="1" applyFill="1" applyBorder="1" applyAlignment="1" applyProtection="1">
      <alignment vertical="center" shrinkToFit="1"/>
      <protection locked="0"/>
    </xf>
    <xf numFmtId="0" fontId="3" fillId="2" borderId="56" xfId="0" applyFont="1" applyFill="1" applyBorder="1" applyAlignment="1" applyProtection="1">
      <alignment vertical="center" shrinkToFit="1"/>
      <protection locked="0"/>
    </xf>
    <xf numFmtId="0" fontId="3" fillId="2" borderId="59" xfId="0" applyFont="1" applyFill="1" applyBorder="1" applyAlignment="1" applyProtection="1">
      <alignment vertical="center" shrinkToFit="1"/>
      <protection locked="0"/>
    </xf>
    <xf numFmtId="0" fontId="3" fillId="0" borderId="58" xfId="0" applyFont="1" applyFill="1" applyBorder="1" applyAlignment="1" applyProtection="1">
      <alignment horizontal="center" vertical="center" wrapText="1" shrinkToFit="1"/>
    </xf>
    <xf numFmtId="0" fontId="3" fillId="0" borderId="56" xfId="0" applyFont="1" applyFill="1" applyBorder="1" applyAlignment="1" applyProtection="1">
      <alignment horizontal="center" vertical="center" wrapText="1" shrinkToFit="1"/>
    </xf>
    <xf numFmtId="0" fontId="3" fillId="0" borderId="66" xfId="0" applyFont="1" applyFill="1" applyBorder="1" applyAlignment="1" applyProtection="1">
      <alignment horizontal="center" vertical="center" wrapText="1" shrinkToFit="1"/>
    </xf>
    <xf numFmtId="0" fontId="3" fillId="2" borderId="57" xfId="0" applyFont="1" applyFill="1" applyBorder="1" applyAlignment="1" applyProtection="1">
      <alignment horizontal="distributed" vertical="center" shrinkToFit="1"/>
      <protection locked="0"/>
    </xf>
    <xf numFmtId="0" fontId="3" fillId="2" borderId="56" xfId="0" applyFont="1" applyFill="1" applyBorder="1" applyAlignment="1" applyProtection="1">
      <alignment horizontal="distributed" vertical="center" shrinkToFit="1"/>
      <protection locked="0"/>
    </xf>
    <xf numFmtId="0" fontId="3" fillId="2" borderId="66" xfId="0" applyFont="1" applyFill="1" applyBorder="1" applyAlignment="1" applyProtection="1">
      <alignment horizontal="distributed" vertical="center" shrinkToFit="1"/>
      <protection locked="0"/>
    </xf>
    <xf numFmtId="0" fontId="4" fillId="0" borderId="58" xfId="0" applyFont="1" applyBorder="1" applyAlignment="1">
      <alignment horizontal="distributed" vertical="center" shrinkToFit="1"/>
    </xf>
    <xf numFmtId="0" fontId="4" fillId="0" borderId="59" xfId="0" applyFont="1" applyBorder="1" applyAlignment="1">
      <alignment horizontal="distributed" vertical="center" shrinkToFit="1"/>
    </xf>
    <xf numFmtId="0" fontId="3" fillId="2" borderId="67" xfId="0" applyFont="1" applyFill="1" applyBorder="1" applyAlignment="1" applyProtection="1">
      <alignment horizontal="distributed" vertical="center" shrinkToFit="1"/>
      <protection locked="0"/>
    </xf>
    <xf numFmtId="179" fontId="3" fillId="0" borderId="107" xfId="0" applyNumberFormat="1" applyFont="1" applyFill="1" applyBorder="1" applyAlignment="1" applyProtection="1">
      <alignment vertical="center"/>
    </xf>
    <xf numFmtId="179" fontId="3" fillId="0" borderId="106" xfId="0" applyNumberFormat="1" applyFont="1" applyFill="1" applyBorder="1" applyAlignment="1" applyProtection="1">
      <alignment vertical="center"/>
    </xf>
    <xf numFmtId="0" fontId="3" fillId="2" borderId="43" xfId="0" applyFont="1" applyFill="1" applyBorder="1" applyAlignment="1" applyProtection="1">
      <alignment horizontal="center" vertical="center" shrinkToFit="1"/>
      <protection locked="0"/>
    </xf>
    <xf numFmtId="0" fontId="3" fillId="2" borderId="41" xfId="0" applyFont="1" applyFill="1" applyBorder="1" applyAlignment="1" applyProtection="1">
      <alignment horizontal="center" vertical="center" shrinkToFit="1"/>
      <protection locked="0"/>
    </xf>
    <xf numFmtId="0" fontId="3" fillId="2" borderId="70" xfId="0" applyFont="1" applyFill="1" applyBorder="1" applyAlignment="1" applyProtection="1">
      <alignment horizontal="center" vertical="center" shrinkToFit="1"/>
      <protection locked="0"/>
    </xf>
    <xf numFmtId="0" fontId="3" fillId="2" borderId="32" xfId="0" applyFont="1" applyFill="1" applyBorder="1" applyAlignment="1" applyProtection="1">
      <alignment vertical="center" shrinkToFit="1"/>
      <protection locked="0"/>
    </xf>
    <xf numFmtId="0" fontId="3" fillId="2" borderId="41" xfId="0" applyFont="1" applyFill="1" applyBorder="1" applyAlignment="1" applyProtection="1">
      <alignment vertical="center" shrinkToFit="1"/>
      <protection locked="0"/>
    </xf>
    <xf numFmtId="0" fontId="3" fillId="0" borderId="105" xfId="0" applyFont="1" applyFill="1" applyBorder="1" applyAlignment="1" applyProtection="1">
      <alignment horizontal="center" vertical="center"/>
    </xf>
    <xf numFmtId="0" fontId="3" fillId="0" borderId="106" xfId="0" applyFont="1" applyFill="1" applyBorder="1" applyAlignment="1" applyProtection="1">
      <alignment horizontal="center" vertical="center"/>
    </xf>
    <xf numFmtId="0" fontId="3" fillId="2" borderId="69" xfId="0" applyFont="1" applyFill="1" applyBorder="1" applyAlignment="1" applyProtection="1">
      <alignment horizontal="center" vertical="center" wrapText="1" shrinkToFit="1"/>
      <protection locked="0"/>
    </xf>
    <xf numFmtId="0" fontId="3" fillId="2" borderId="13" xfId="0" applyFont="1" applyFill="1" applyBorder="1" applyAlignment="1" applyProtection="1">
      <alignment horizontal="center" vertical="center" wrapText="1" shrinkToFit="1"/>
      <protection locked="0"/>
    </xf>
    <xf numFmtId="0" fontId="3" fillId="2" borderId="32" xfId="0" applyFont="1" applyFill="1" applyBorder="1" applyAlignment="1" applyProtection="1">
      <alignment horizontal="distributed" vertical="center" shrinkToFit="1"/>
      <protection locked="0"/>
    </xf>
    <xf numFmtId="0" fontId="3" fillId="2" borderId="41" xfId="0" applyFont="1" applyFill="1" applyBorder="1" applyAlignment="1" applyProtection="1">
      <alignment horizontal="distributed" vertical="center" shrinkToFit="1"/>
      <protection locked="0"/>
    </xf>
    <xf numFmtId="0" fontId="3" fillId="2" borderId="32" xfId="0" applyFont="1" applyFill="1" applyBorder="1" applyAlignment="1" applyProtection="1">
      <alignment vertical="center"/>
      <protection locked="0"/>
    </xf>
    <xf numFmtId="0" fontId="3" fillId="2" borderId="41" xfId="0" applyFont="1" applyFill="1" applyBorder="1" applyAlignment="1" applyProtection="1">
      <alignment vertical="center"/>
      <protection locked="0"/>
    </xf>
    <xf numFmtId="0" fontId="3" fillId="2" borderId="33"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3" fillId="2" borderId="49" xfId="0" applyFont="1" applyFill="1" applyBorder="1" applyAlignment="1" applyProtection="1">
      <alignment vertical="center"/>
      <protection locked="0"/>
    </xf>
    <xf numFmtId="0" fontId="4" fillId="0" borderId="63" xfId="0" applyFont="1" applyBorder="1" applyAlignment="1">
      <alignment horizontal="distributed" vertical="center" shrinkToFit="1"/>
    </xf>
    <xf numFmtId="0" fontId="4" fillId="0" borderId="64" xfId="0" applyFont="1" applyBorder="1" applyAlignment="1">
      <alignment horizontal="distributed" vertical="center" shrinkToFit="1"/>
    </xf>
    <xf numFmtId="0" fontId="3" fillId="0" borderId="83" xfId="0" applyFont="1" applyBorder="1" applyAlignment="1" applyProtection="1">
      <alignment horizontal="center" vertical="center"/>
    </xf>
    <xf numFmtId="0" fontId="3" fillId="0" borderId="84" xfId="0" applyFont="1" applyBorder="1" applyAlignment="1" applyProtection="1">
      <alignment horizontal="center" vertical="center"/>
    </xf>
    <xf numFmtId="179" fontId="3" fillId="0" borderId="85" xfId="0" applyNumberFormat="1" applyFont="1" applyBorder="1" applyAlignment="1" applyProtection="1">
      <alignment vertical="center"/>
    </xf>
    <xf numFmtId="179" fontId="3" fillId="0" borderId="84" xfId="0" applyNumberFormat="1" applyFont="1" applyBorder="1" applyAlignment="1" applyProtection="1">
      <alignment vertical="center"/>
    </xf>
    <xf numFmtId="179" fontId="3" fillId="0" borderId="43" xfId="0" applyNumberFormat="1" applyFont="1" applyBorder="1" applyAlignment="1" applyProtection="1">
      <alignment horizontal="center" vertical="center"/>
    </xf>
    <xf numFmtId="179" fontId="3" fillId="0" borderId="44" xfId="0" applyNumberFormat="1" applyFont="1" applyBorder="1" applyAlignment="1" applyProtection="1">
      <alignment horizontal="center" vertical="center"/>
    </xf>
    <xf numFmtId="179" fontId="3" fillId="0" borderId="39" xfId="0" applyNumberFormat="1" applyFont="1" applyBorder="1" applyAlignment="1" applyProtection="1">
      <alignment horizontal="center" vertical="center"/>
    </xf>
    <xf numFmtId="179" fontId="3" fillId="0" borderId="40" xfId="0" applyNumberFormat="1" applyFont="1" applyBorder="1" applyAlignment="1" applyProtection="1">
      <alignment horizontal="center" vertical="center"/>
    </xf>
    <xf numFmtId="179" fontId="3" fillId="0" borderId="45" xfId="0" applyNumberFormat="1" applyFont="1" applyBorder="1" applyAlignment="1" applyProtection="1">
      <alignment horizontal="center" vertical="center"/>
    </xf>
    <xf numFmtId="179" fontId="3" fillId="0" borderId="46" xfId="0" applyNumberFormat="1" applyFont="1" applyBorder="1" applyAlignment="1" applyProtection="1">
      <alignment horizontal="center" vertical="center"/>
    </xf>
    <xf numFmtId="0" fontId="4" fillId="0" borderId="94" xfId="0" applyFont="1" applyBorder="1" applyAlignment="1">
      <alignment horizontal="distributed" vertical="center" shrinkToFit="1"/>
    </xf>
    <xf numFmtId="0" fontId="4" fillId="0" borderId="93" xfId="0" applyFont="1" applyBorder="1" applyAlignment="1">
      <alignment horizontal="distributed" vertical="center" shrinkToFit="1"/>
    </xf>
    <xf numFmtId="0" fontId="3" fillId="0" borderId="109" xfId="0" applyFont="1" applyFill="1" applyBorder="1" applyAlignment="1" applyProtection="1">
      <alignment horizontal="center" vertical="center"/>
    </xf>
    <xf numFmtId="0" fontId="3" fillId="0" borderId="110" xfId="0" applyFont="1" applyFill="1" applyBorder="1" applyAlignment="1" applyProtection="1">
      <alignment horizontal="center" vertical="center"/>
    </xf>
    <xf numFmtId="179" fontId="3" fillId="0" borderId="111" xfId="0" applyNumberFormat="1" applyFont="1" applyFill="1" applyBorder="1" applyAlignment="1" applyProtection="1">
      <alignment vertical="center"/>
    </xf>
    <xf numFmtId="179" fontId="3" fillId="0" borderId="110" xfId="0" applyNumberFormat="1" applyFont="1" applyFill="1" applyBorder="1" applyAlignment="1" applyProtection="1">
      <alignment vertical="center"/>
    </xf>
    <xf numFmtId="0" fontId="3" fillId="2" borderId="7" xfId="0" applyFont="1" applyFill="1" applyBorder="1" applyAlignment="1" applyProtection="1">
      <alignment horizontal="distributed" vertical="center" shrinkToFit="1"/>
      <protection locked="0"/>
    </xf>
    <xf numFmtId="0" fontId="3" fillId="2" borderId="49" xfId="0" applyFont="1" applyFill="1" applyBorder="1" applyAlignment="1" applyProtection="1">
      <alignment horizontal="distributed" vertical="center" shrinkToFit="1"/>
      <protection locked="0"/>
    </xf>
    <xf numFmtId="0" fontId="4" fillId="0" borderId="47" xfId="0" applyFont="1" applyBorder="1" applyAlignment="1">
      <alignment horizontal="distributed" vertical="center" shrinkToFit="1"/>
    </xf>
    <xf numFmtId="0" fontId="4" fillId="0" borderId="48" xfId="0" applyFont="1" applyBorder="1" applyAlignment="1">
      <alignment horizontal="distributed" vertical="center" shrinkToFit="1"/>
    </xf>
    <xf numFmtId="0" fontId="3" fillId="0" borderId="96"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179" fontId="3" fillId="0" borderId="47" xfId="0" applyNumberFormat="1" applyFont="1" applyFill="1" applyBorder="1" applyAlignment="1" applyProtection="1">
      <alignment vertical="center"/>
    </xf>
    <xf numFmtId="179" fontId="3" fillId="0" borderId="48" xfId="0" applyNumberFormat="1" applyFont="1" applyFill="1" applyBorder="1" applyAlignment="1" applyProtection="1">
      <alignment vertical="center"/>
    </xf>
    <xf numFmtId="0" fontId="3" fillId="0" borderId="97"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4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10" fillId="2" borderId="0" xfId="2" applyFont="1" applyFill="1" applyBorder="1" applyAlignment="1" applyProtection="1">
      <alignment horizontal="center" vertical="center"/>
      <protection locked="0"/>
    </xf>
    <xf numFmtId="0" fontId="14" fillId="2" borderId="0" xfId="2" applyFill="1" applyBorder="1" applyAlignment="1" applyProtection="1">
      <alignment horizontal="center" vertical="center"/>
      <protection locked="0"/>
    </xf>
    <xf numFmtId="0" fontId="3" fillId="2" borderId="43" xfId="0" applyFont="1" applyFill="1" applyBorder="1" applyAlignment="1" applyProtection="1">
      <alignment horizontal="center" vertical="center" wrapText="1" shrinkToFit="1"/>
      <protection locked="0"/>
    </xf>
    <xf numFmtId="0" fontId="3" fillId="2" borderId="41" xfId="0" applyFont="1" applyFill="1" applyBorder="1" applyAlignment="1" applyProtection="1">
      <alignment horizontal="center" vertical="center" wrapText="1" shrinkToFit="1"/>
      <protection locked="0"/>
    </xf>
    <xf numFmtId="0" fontId="3" fillId="2" borderId="70" xfId="0" applyFont="1" applyFill="1" applyBorder="1" applyAlignment="1" applyProtection="1">
      <alignment horizontal="center" vertical="center" wrapText="1" shrinkToFit="1"/>
      <protection locked="0"/>
    </xf>
    <xf numFmtId="0" fontId="3" fillId="2" borderId="39" xfId="0" applyFont="1" applyFill="1" applyBorder="1" applyAlignment="1" applyProtection="1">
      <alignment horizontal="center" vertical="center" wrapText="1" shrinkToFit="1"/>
      <protection locked="0"/>
    </xf>
    <xf numFmtId="0" fontId="3" fillId="2" borderId="0" xfId="0" applyFont="1" applyFill="1" applyBorder="1" applyAlignment="1" applyProtection="1">
      <alignment horizontal="center" vertical="center" wrapText="1" shrinkToFit="1"/>
      <protection locked="0"/>
    </xf>
    <xf numFmtId="0" fontId="3" fillId="2" borderId="67" xfId="0" applyFont="1" applyFill="1" applyBorder="1" applyAlignment="1" applyProtection="1">
      <alignment horizontal="center" vertical="center" wrapText="1" shrinkToFit="1"/>
      <protection locked="0"/>
    </xf>
    <xf numFmtId="0" fontId="3" fillId="2" borderId="45" xfId="0" applyFont="1" applyFill="1" applyBorder="1" applyAlignment="1" applyProtection="1">
      <alignment horizontal="center" vertical="center" wrapText="1" shrinkToFit="1"/>
      <protection locked="0"/>
    </xf>
    <xf numFmtId="0" fontId="3" fillId="2" borderId="49" xfId="0" applyFont="1" applyFill="1" applyBorder="1" applyAlignment="1" applyProtection="1">
      <alignment horizontal="center" vertical="center" wrapText="1" shrinkToFit="1"/>
      <protection locked="0"/>
    </xf>
    <xf numFmtId="0" fontId="3" fillId="2" borderId="75" xfId="0" applyFont="1" applyFill="1" applyBorder="1" applyAlignment="1" applyProtection="1">
      <alignment horizontal="center" vertical="center" wrapText="1" shrinkToFit="1"/>
      <protection locked="0"/>
    </xf>
    <xf numFmtId="0" fontId="3" fillId="2" borderId="7" xfId="0" applyFont="1" applyFill="1" applyBorder="1" applyAlignment="1" applyProtection="1">
      <alignment vertical="center" shrinkToFit="1"/>
      <protection locked="0"/>
    </xf>
    <xf numFmtId="0" fontId="3" fillId="2" borderId="49" xfId="0" applyFont="1" applyFill="1" applyBorder="1" applyAlignment="1" applyProtection="1">
      <alignment vertical="center" shrinkToFit="1"/>
      <protection locked="0"/>
    </xf>
    <xf numFmtId="0" fontId="3" fillId="0" borderId="92" xfId="0" applyFont="1" applyBorder="1" applyAlignment="1" applyProtection="1">
      <alignment horizontal="center" vertical="center"/>
    </xf>
    <xf numFmtId="0" fontId="3" fillId="0" borderId="93" xfId="0" applyFont="1" applyBorder="1" applyAlignment="1" applyProtection="1">
      <alignment horizontal="center" vertical="center"/>
    </xf>
    <xf numFmtId="179" fontId="3" fillId="0" borderId="94" xfId="0" applyNumberFormat="1" applyFont="1" applyBorder="1" applyAlignment="1" applyProtection="1">
      <alignment vertical="center"/>
    </xf>
    <xf numFmtId="179" fontId="3" fillId="0" borderId="93" xfId="0" applyNumberFormat="1" applyFont="1" applyBorder="1" applyAlignment="1" applyProtection="1">
      <alignment vertical="center"/>
    </xf>
    <xf numFmtId="0" fontId="3" fillId="0" borderId="96" xfId="0" applyFont="1" applyBorder="1" applyAlignment="1" applyProtection="1">
      <alignment horizontal="center" vertical="center"/>
    </xf>
    <xf numFmtId="0" fontId="3" fillId="0" borderId="48" xfId="0" applyFont="1" applyBorder="1" applyAlignment="1" applyProtection="1">
      <alignment horizontal="center" vertical="center"/>
    </xf>
    <xf numFmtId="179" fontId="3" fillId="0" borderId="47" xfId="0" applyNumberFormat="1" applyFont="1" applyBorder="1" applyAlignment="1" applyProtection="1">
      <alignment vertical="center"/>
    </xf>
    <xf numFmtId="179" fontId="3" fillId="0" borderId="48" xfId="0" applyNumberFormat="1" applyFont="1" applyBorder="1" applyAlignment="1" applyProtection="1">
      <alignment vertical="center"/>
    </xf>
    <xf numFmtId="0" fontId="4" fillId="0" borderId="32" xfId="0" applyFont="1" applyBorder="1" applyAlignment="1">
      <alignment horizontal="center" vertical="center" wrapText="1" shrinkToFit="1"/>
    </xf>
    <xf numFmtId="0" fontId="4" fillId="0" borderId="33"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3" fillId="0" borderId="32" xfId="0" applyFont="1" applyBorder="1" applyAlignment="1">
      <alignment horizontal="center" vertical="center"/>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49" xfId="0" applyFont="1" applyBorder="1" applyAlignment="1">
      <alignment horizontal="center" vertical="center"/>
    </xf>
    <xf numFmtId="0" fontId="4" fillId="0" borderId="43" xfId="0" applyFont="1" applyBorder="1" applyAlignment="1">
      <alignment horizontal="center" vertical="center" wrapText="1" shrinkToFit="1"/>
    </xf>
    <xf numFmtId="0" fontId="4" fillId="0" borderId="44"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0" borderId="40" xfId="0" applyFont="1" applyBorder="1" applyAlignment="1">
      <alignment horizontal="center" vertical="center" wrapText="1" shrinkToFit="1"/>
    </xf>
    <xf numFmtId="0" fontId="4" fillId="0" borderId="45" xfId="0" applyFont="1" applyBorder="1" applyAlignment="1">
      <alignment horizontal="center" vertical="center" wrapText="1" shrinkToFit="1"/>
    </xf>
    <xf numFmtId="0" fontId="4" fillId="0" borderId="46" xfId="0" applyFont="1" applyBorder="1" applyAlignment="1">
      <alignment horizontal="center" vertical="center" wrapText="1" shrinkToFit="1"/>
    </xf>
    <xf numFmtId="0" fontId="3" fillId="0" borderId="38" xfId="0" applyFont="1" applyBorder="1" applyAlignment="1">
      <alignment horizontal="center" vertical="center"/>
    </xf>
    <xf numFmtId="179" fontId="3" fillId="0" borderId="85" xfId="0" applyNumberFormat="1" applyFont="1" applyBorder="1" applyAlignment="1">
      <alignment vertical="center"/>
    </xf>
    <xf numFmtId="179" fontId="3" fillId="0" borderId="84" xfId="0" applyNumberFormat="1" applyFont="1" applyBorder="1" applyAlignment="1">
      <alignment vertical="center"/>
    </xf>
    <xf numFmtId="179" fontId="3" fillId="0" borderId="43" xfId="0" applyNumberFormat="1" applyFont="1" applyBorder="1" applyAlignment="1">
      <alignment horizontal="center" vertical="center"/>
    </xf>
    <xf numFmtId="179" fontId="3" fillId="0" borderId="44" xfId="0" applyNumberFormat="1" applyFont="1" applyBorder="1" applyAlignment="1">
      <alignment horizontal="center" vertical="center"/>
    </xf>
    <xf numFmtId="179" fontId="3" fillId="0" borderId="39" xfId="0" applyNumberFormat="1" applyFont="1" applyBorder="1" applyAlignment="1">
      <alignment horizontal="center" vertical="center"/>
    </xf>
    <xf numFmtId="179" fontId="3" fillId="0" borderId="40" xfId="0" applyNumberFormat="1" applyFont="1" applyBorder="1" applyAlignment="1">
      <alignment horizontal="center" vertical="center"/>
    </xf>
    <xf numFmtId="179" fontId="3" fillId="0" borderId="45" xfId="0" applyNumberFormat="1" applyFont="1" applyBorder="1" applyAlignment="1">
      <alignment horizontal="center" vertical="center"/>
    </xf>
    <xf numFmtId="179" fontId="3" fillId="0" borderId="46" xfId="0" applyNumberFormat="1" applyFont="1" applyBorder="1" applyAlignment="1">
      <alignment horizontal="center" vertical="center"/>
    </xf>
    <xf numFmtId="179" fontId="3" fillId="0" borderId="47" xfId="0" applyNumberFormat="1" applyFont="1" applyFill="1" applyBorder="1" applyAlignment="1">
      <alignment vertical="center"/>
    </xf>
    <xf numFmtId="179" fontId="3" fillId="0" borderId="48" xfId="0" applyNumberFormat="1" applyFont="1" applyFill="1" applyBorder="1" applyAlignment="1">
      <alignment vertical="center"/>
    </xf>
    <xf numFmtId="179" fontId="3" fillId="0" borderId="94" xfId="0" applyNumberFormat="1" applyFont="1" applyBorder="1" applyAlignment="1">
      <alignment vertical="center"/>
    </xf>
    <xf numFmtId="179" fontId="3" fillId="0" borderId="93" xfId="0" applyNumberFormat="1" applyFont="1" applyBorder="1" applyAlignment="1">
      <alignment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6" xfId="0" applyFont="1" applyBorder="1" applyAlignment="1">
      <alignment horizontal="center" vertical="center"/>
    </xf>
    <xf numFmtId="0" fontId="3" fillId="0" borderId="48" xfId="0" applyFont="1" applyBorder="1" applyAlignment="1">
      <alignment horizontal="center" vertical="center"/>
    </xf>
    <xf numFmtId="179" fontId="3" fillId="0" borderId="47" xfId="0" applyNumberFormat="1" applyFont="1" applyBorder="1" applyAlignment="1">
      <alignment vertical="center"/>
    </xf>
    <xf numFmtId="179" fontId="3" fillId="0" borderId="48" xfId="0" applyNumberFormat="1" applyFont="1" applyBorder="1" applyAlignment="1">
      <alignment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179" fontId="3" fillId="0" borderId="111" xfId="0" applyNumberFormat="1" applyFont="1" applyFill="1" applyBorder="1" applyAlignment="1">
      <alignment vertical="center"/>
    </xf>
    <xf numFmtId="179" fontId="3" fillId="0" borderId="110" xfId="0" applyNumberFormat="1"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179" fontId="3" fillId="0" borderId="107" xfId="0" applyNumberFormat="1" applyFont="1" applyFill="1" applyBorder="1" applyAlignment="1">
      <alignment vertical="center"/>
    </xf>
    <xf numFmtId="179" fontId="3" fillId="0" borderId="106" xfId="0" applyNumberFormat="1" applyFont="1" applyFill="1" applyBorder="1" applyAlignment="1">
      <alignment vertical="center"/>
    </xf>
    <xf numFmtId="181" fontId="3" fillId="0" borderId="43" xfId="0" applyNumberFormat="1" applyFont="1" applyFill="1" applyBorder="1" applyAlignment="1">
      <alignment vertical="center"/>
    </xf>
    <xf numFmtId="181" fontId="3" fillId="0" borderId="44" xfId="0" applyNumberFormat="1" applyFont="1" applyFill="1" applyBorder="1" applyAlignment="1">
      <alignment vertical="center"/>
    </xf>
    <xf numFmtId="179" fontId="3" fillId="0" borderId="94" xfId="0" applyNumberFormat="1" applyFont="1" applyFill="1" applyBorder="1" applyAlignment="1">
      <alignment vertical="center"/>
    </xf>
    <xf numFmtId="179" fontId="3" fillId="0" borderId="93" xfId="0" applyNumberFormat="1" applyFont="1" applyFill="1" applyBorder="1" applyAlignment="1">
      <alignment vertical="center"/>
    </xf>
    <xf numFmtId="181" fontId="3" fillId="0" borderId="39" xfId="0" applyNumberFormat="1" applyFont="1" applyFill="1" applyBorder="1" applyAlignment="1">
      <alignment vertical="center"/>
    </xf>
    <xf numFmtId="181" fontId="3" fillId="0" borderId="40" xfId="0" applyNumberFormat="1" applyFont="1" applyFill="1" applyBorder="1" applyAlignment="1">
      <alignment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58" xfId="0" applyFont="1" applyFill="1" applyBorder="1" applyAlignment="1" applyProtection="1">
      <alignment horizontal="center" vertical="center" wrapText="1" shrinkToFit="1"/>
      <protection locked="0"/>
    </xf>
    <xf numFmtId="0" fontId="3" fillId="0" borderId="56" xfId="0" applyFont="1" applyFill="1" applyBorder="1" applyAlignment="1" applyProtection="1">
      <alignment horizontal="center" vertical="center" wrapText="1" shrinkToFit="1"/>
      <protection locked="0"/>
    </xf>
    <xf numFmtId="0" fontId="3" fillId="0" borderId="66" xfId="0" applyFont="1" applyFill="1" applyBorder="1" applyAlignment="1" applyProtection="1">
      <alignment horizontal="center" vertical="center" wrapText="1"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179" fontId="3" fillId="0" borderId="102" xfId="0" applyNumberFormat="1" applyFont="1" applyFill="1" applyBorder="1" applyAlignment="1">
      <alignment vertical="center"/>
    </xf>
    <xf numFmtId="179" fontId="3" fillId="0" borderId="101" xfId="0" applyNumberFormat="1" applyFont="1" applyFill="1" applyBorder="1" applyAlignment="1">
      <alignment vertical="center"/>
    </xf>
    <xf numFmtId="0" fontId="3" fillId="0" borderId="58" xfId="0" applyFont="1" applyFill="1" applyBorder="1" applyAlignment="1">
      <alignment horizontal="center" vertical="center" wrapText="1" shrinkToFit="1"/>
    </xf>
    <xf numFmtId="0" fontId="3" fillId="0" borderId="56" xfId="0" applyFont="1" applyFill="1" applyBorder="1" applyAlignment="1">
      <alignment horizontal="center" vertical="center" wrapText="1" shrinkToFit="1"/>
    </xf>
    <xf numFmtId="0" fontId="3" fillId="0" borderId="66" xfId="0" applyFont="1" applyFill="1" applyBorder="1" applyAlignment="1">
      <alignment horizontal="center" vertical="center" wrapText="1" shrinkToFit="1"/>
    </xf>
    <xf numFmtId="0" fontId="11" fillId="0" borderId="39"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67" xfId="0" applyFont="1" applyFill="1" applyBorder="1" applyAlignment="1">
      <alignment horizontal="center" vertical="center" wrapText="1" shrinkToFit="1"/>
    </xf>
    <xf numFmtId="181" fontId="3" fillId="0" borderId="45" xfId="0" applyNumberFormat="1" applyFont="1" applyFill="1" applyBorder="1" applyAlignment="1">
      <alignment vertical="center"/>
    </xf>
    <xf numFmtId="181" fontId="3" fillId="0" borderId="46" xfId="0" applyNumberFormat="1" applyFont="1" applyFill="1" applyBorder="1" applyAlignment="1">
      <alignment vertical="center"/>
    </xf>
    <xf numFmtId="0" fontId="3" fillId="0" borderId="120" xfId="0" applyFont="1" applyFill="1" applyBorder="1" applyAlignment="1">
      <alignment horizontal="center" vertical="center"/>
    </xf>
    <xf numFmtId="0" fontId="3" fillId="0" borderId="114" xfId="0" applyFont="1" applyFill="1" applyBorder="1" applyAlignment="1">
      <alignment horizontal="center" vertical="center"/>
    </xf>
    <xf numFmtId="179" fontId="3" fillId="0" borderId="112" xfId="0" applyNumberFormat="1" applyFont="1" applyFill="1" applyBorder="1" applyAlignment="1">
      <alignment vertical="center"/>
    </xf>
    <xf numFmtId="179" fontId="3" fillId="0" borderId="114" xfId="0" applyNumberFormat="1" applyFont="1" applyFill="1" applyBorder="1" applyAlignment="1">
      <alignment vertical="center"/>
    </xf>
    <xf numFmtId="181" fontId="3" fillId="0" borderId="112" xfId="0" applyNumberFormat="1" applyFont="1" applyFill="1" applyBorder="1" applyAlignment="1">
      <alignment vertical="center"/>
    </xf>
    <xf numFmtId="181" fontId="3" fillId="0" borderId="114" xfId="0" applyNumberFormat="1" applyFont="1" applyFill="1" applyBorder="1" applyAlignment="1">
      <alignment vertical="center"/>
    </xf>
    <xf numFmtId="0" fontId="3" fillId="0" borderId="45" xfId="0" applyFont="1" applyFill="1" applyBorder="1" applyAlignment="1">
      <alignment horizontal="center" vertical="center" wrapText="1" shrinkToFit="1"/>
    </xf>
    <xf numFmtId="0" fontId="3" fillId="0" borderId="49" xfId="0" applyFont="1" applyFill="1" applyBorder="1" applyAlignment="1">
      <alignment horizontal="center" vertical="center" wrapText="1" shrinkToFit="1"/>
    </xf>
    <xf numFmtId="0" fontId="3" fillId="0" borderId="75" xfId="0" applyFont="1" applyFill="1" applyBorder="1" applyAlignment="1">
      <alignment horizontal="center" vertical="center" wrapText="1" shrinkToFit="1"/>
    </xf>
    <xf numFmtId="0" fontId="3" fillId="0" borderId="120" xfId="0" applyFont="1" applyFill="1" applyBorder="1" applyAlignment="1">
      <alignment horizontal="center" vertical="center" shrinkToFit="1"/>
    </xf>
    <xf numFmtId="0" fontId="3" fillId="0" borderId="113" xfId="0" applyFont="1" applyFill="1" applyBorder="1" applyAlignment="1">
      <alignment horizontal="center" vertical="center" shrinkToFit="1"/>
    </xf>
    <xf numFmtId="0" fontId="3" fillId="0" borderId="114" xfId="0" applyFont="1" applyFill="1" applyBorder="1" applyAlignment="1">
      <alignment horizontal="center" vertical="center" shrinkToFit="1"/>
    </xf>
    <xf numFmtId="181" fontId="3" fillId="0" borderId="56" xfId="0" applyNumberFormat="1"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182" fontId="3" fillId="0" borderId="56"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0" borderId="99"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181" fontId="3" fillId="0" borderId="43" xfId="0" applyNumberFormat="1" applyFont="1" applyFill="1" applyBorder="1" applyAlignment="1" applyProtection="1">
      <alignment vertical="center"/>
    </xf>
    <xf numFmtId="181" fontId="3" fillId="0" borderId="41" xfId="0" applyNumberFormat="1" applyFont="1" applyFill="1" applyBorder="1" applyAlignment="1" applyProtection="1">
      <alignment vertical="center"/>
    </xf>
    <xf numFmtId="181" fontId="3" fillId="0" borderId="45" xfId="0" applyNumberFormat="1" applyFont="1" applyFill="1" applyBorder="1" applyAlignment="1" applyProtection="1">
      <alignment vertical="center"/>
    </xf>
    <xf numFmtId="181" fontId="3" fillId="0" borderId="49" xfId="0" applyNumberFormat="1" applyFont="1" applyFill="1" applyBorder="1" applyAlignment="1" applyProtection="1">
      <alignment vertical="center"/>
    </xf>
    <xf numFmtId="0" fontId="3" fillId="0" borderId="120" xfId="0" applyFont="1" applyFill="1" applyBorder="1" applyAlignment="1" applyProtection="1">
      <alignment horizontal="center" vertical="center"/>
    </xf>
    <xf numFmtId="0" fontId="3" fillId="0" borderId="114" xfId="0" applyFont="1" applyFill="1" applyBorder="1" applyAlignment="1" applyProtection="1">
      <alignment horizontal="center" vertical="center"/>
    </xf>
    <xf numFmtId="179" fontId="3" fillId="0" borderId="112" xfId="0" applyNumberFormat="1" applyFont="1" applyFill="1" applyBorder="1" applyAlignment="1" applyProtection="1">
      <alignment vertical="center"/>
    </xf>
    <xf numFmtId="179" fontId="3" fillId="0" borderId="114" xfId="0" applyNumberFormat="1" applyFont="1" applyFill="1" applyBorder="1" applyAlignment="1" applyProtection="1">
      <alignment vertical="center"/>
    </xf>
    <xf numFmtId="181" fontId="3" fillId="0" borderId="112" xfId="0" applyNumberFormat="1" applyFont="1" applyFill="1" applyBorder="1" applyAlignment="1" applyProtection="1">
      <alignment vertical="center"/>
    </xf>
    <xf numFmtId="181" fontId="3" fillId="0" borderId="114" xfId="0" applyNumberFormat="1" applyFont="1" applyFill="1" applyBorder="1" applyAlignment="1" applyProtection="1">
      <alignment vertical="center"/>
    </xf>
    <xf numFmtId="0" fontId="3" fillId="0" borderId="9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6" xfId="0" applyFont="1" applyFill="1" applyBorder="1" applyAlignment="1">
      <alignment horizontal="center" vertical="center" wrapText="1"/>
    </xf>
    <xf numFmtId="181" fontId="3" fillId="0" borderId="41" xfId="0" applyNumberFormat="1" applyFont="1" applyFill="1" applyBorder="1" applyAlignment="1">
      <alignment vertical="center"/>
    </xf>
    <xf numFmtId="181" fontId="3" fillId="0" borderId="49" xfId="0" applyNumberFormat="1" applyFont="1" applyFill="1" applyBorder="1" applyAlignment="1">
      <alignment vertical="center"/>
    </xf>
    <xf numFmtId="0" fontId="18" fillId="0" borderId="0" xfId="3" applyFont="1" applyAlignment="1">
      <alignment horizontal="center" vertical="center"/>
    </xf>
    <xf numFmtId="0" fontId="3" fillId="0" borderId="0" xfId="3" applyFont="1" applyAlignment="1">
      <alignment horizontal="center" vertical="center"/>
    </xf>
    <xf numFmtId="0" fontId="3" fillId="0" borderId="1" xfId="0" applyFont="1" applyFill="1" applyBorder="1" applyAlignment="1">
      <alignment vertical="center" wrapText="1"/>
    </xf>
    <xf numFmtId="0" fontId="3" fillId="0" borderId="60" xfId="0" applyFont="1" applyFill="1" applyBorder="1" applyAlignment="1">
      <alignment vertical="top"/>
    </xf>
    <xf numFmtId="0" fontId="3" fillId="0" borderId="62" xfId="0" applyFont="1" applyFill="1" applyBorder="1" applyAlignment="1">
      <alignment vertical="top"/>
    </xf>
    <xf numFmtId="0" fontId="3" fillId="0" borderId="68" xfId="0" applyFont="1" applyFill="1" applyBorder="1" applyAlignment="1">
      <alignment vertical="top"/>
    </xf>
    <xf numFmtId="0" fontId="3" fillId="0" borderId="33" xfId="0" applyFont="1" applyFill="1" applyBorder="1" applyAlignment="1">
      <alignment vertical="top"/>
    </xf>
    <xf numFmtId="0" fontId="3" fillId="0" borderId="0" xfId="0" applyFont="1" applyFill="1" applyBorder="1" applyAlignment="1">
      <alignment vertical="top"/>
    </xf>
    <xf numFmtId="0" fontId="3" fillId="0" borderId="67" xfId="0" applyFont="1" applyFill="1" applyBorder="1" applyAlignment="1">
      <alignment vertical="top"/>
    </xf>
    <xf numFmtId="0" fontId="3" fillId="0" borderId="57" xfId="0" applyFont="1" applyFill="1" applyBorder="1" applyAlignment="1">
      <alignment vertical="top"/>
    </xf>
    <xf numFmtId="0" fontId="3" fillId="0" borderId="56" xfId="0" applyFont="1" applyFill="1" applyBorder="1" applyAlignment="1">
      <alignment vertical="top"/>
    </xf>
    <xf numFmtId="0" fontId="3" fillId="0" borderId="66" xfId="0" applyFont="1" applyFill="1" applyBorder="1" applyAlignment="1">
      <alignment vertical="top"/>
    </xf>
    <xf numFmtId="0" fontId="8" fillId="0" borderId="0" xfId="3" applyFont="1" applyAlignment="1">
      <alignment horizontal="center" vertical="center"/>
    </xf>
    <xf numFmtId="0" fontId="7" fillId="0" borderId="0" xfId="3" applyFont="1" applyAlignment="1">
      <alignment horizontal="center" vertical="center"/>
    </xf>
  </cellXfs>
  <cellStyles count="4">
    <cellStyle name="標準" xfId="0" builtinId="0"/>
    <cellStyle name="標準 2" xfId="3" xr:uid="{00000000-0005-0000-0000-000001000000}"/>
    <cellStyle name="標準_CT276ID2194N8" xfId="2" xr:uid="{00000000-0005-0000-0000-000002000000}"/>
    <cellStyle name="標準_参考様式" xfId="1" xr:uid="{00000000-0005-0000-0000-000003000000}"/>
  </cellStyles>
  <dxfs count="0"/>
  <tableStyles count="0" defaultTableStyle="TableStyleMedium2" defaultPivotStyle="PivotStyleLight16"/>
  <colors>
    <mruColors>
      <color rgb="FFFFFFCC"/>
      <color rgb="FFCCFFCC"/>
      <color rgb="FFFFCCCC"/>
      <color rgb="FFCCFFFF"/>
      <color rgb="FFFFFF99"/>
      <color rgb="FF0000FF"/>
      <color rgb="FFFFCC99"/>
      <color rgb="FFFF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93"/>
  <sheetViews>
    <sheetView tabSelected="1" view="pageBreakPreview" zoomScale="80" zoomScaleNormal="80" zoomScaleSheetLayoutView="80" workbookViewId="0">
      <selection activeCell="BG16" sqref="BG16"/>
    </sheetView>
  </sheetViews>
  <sheetFormatPr defaultColWidth="9" defaultRowHeight="14.25" x14ac:dyDescent="0.15"/>
  <cols>
    <col min="1" max="1" width="1.75" style="107" customWidth="1"/>
    <col min="2" max="2" width="3.25" style="3" customWidth="1"/>
    <col min="3" max="5" width="3.25" style="107" customWidth="1"/>
    <col min="6" max="6" width="4.25" style="107" customWidth="1"/>
    <col min="7" max="9" width="3.625" style="3" customWidth="1"/>
    <col min="10" max="10" width="3.625" style="107" customWidth="1"/>
    <col min="11" max="11" width="3.625" style="3" customWidth="1"/>
    <col min="12" max="15" width="3.625" style="107" customWidth="1"/>
    <col min="16" max="16" width="3.625" style="21" customWidth="1"/>
    <col min="17" max="44" width="3.25" style="12" customWidth="1"/>
    <col min="45" max="50" width="3" style="3" customWidth="1"/>
    <col min="51" max="61" width="2.625" style="107" customWidth="1"/>
    <col min="62" max="90" width="4" style="107" customWidth="1"/>
    <col min="91" max="16384" width="9" style="107"/>
  </cols>
  <sheetData>
    <row r="1" spans="1:55" ht="17.25" customHeight="1" x14ac:dyDescent="0.15">
      <c r="A1" s="16" t="s">
        <v>38</v>
      </c>
      <c r="B1" s="106" t="s">
        <v>66</v>
      </c>
      <c r="G1" s="17"/>
      <c r="H1" s="17"/>
      <c r="I1" s="16"/>
      <c r="K1" s="16"/>
      <c r="P1" s="18"/>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16"/>
      <c r="AT1" s="16"/>
      <c r="AU1" s="16"/>
      <c r="AV1" s="16"/>
      <c r="AW1" s="16"/>
      <c r="AX1" s="16"/>
    </row>
    <row r="2" spans="1:55" ht="16.5" customHeight="1" x14ac:dyDescent="0.15">
      <c r="B2" s="54" t="s">
        <v>0</v>
      </c>
      <c r="G2" s="17"/>
      <c r="H2" s="17"/>
      <c r="I2" s="17"/>
      <c r="K2" s="17"/>
      <c r="O2" s="355" t="s">
        <v>335</v>
      </c>
      <c r="P2" s="355"/>
      <c r="Q2" s="316"/>
      <c r="R2" s="108" t="s">
        <v>39</v>
      </c>
      <c r="S2" s="190"/>
      <c r="T2" s="108" t="s">
        <v>40</v>
      </c>
      <c r="U2" s="108"/>
      <c r="V2" s="109"/>
      <c r="W2" s="108" t="s">
        <v>41</v>
      </c>
      <c r="X2" s="110"/>
      <c r="Y2" s="110"/>
      <c r="Z2" s="110"/>
      <c r="AA2" s="110"/>
      <c r="AB2" s="539" t="s">
        <v>55</v>
      </c>
      <c r="AC2" s="539"/>
      <c r="AD2" s="539"/>
      <c r="AE2" s="539"/>
      <c r="AF2" s="539"/>
      <c r="AG2" s="539"/>
      <c r="AH2" s="539"/>
      <c r="AI2" s="539"/>
      <c r="AJ2" s="539"/>
      <c r="AK2" s="539"/>
      <c r="AL2" s="539"/>
      <c r="AM2" s="539"/>
      <c r="AN2" s="108" t="s">
        <v>42</v>
      </c>
      <c r="AO2" s="17"/>
      <c r="AP2" s="17"/>
      <c r="AQ2" s="17"/>
      <c r="AR2" s="17"/>
      <c r="AS2" s="17"/>
      <c r="AT2" s="16"/>
      <c r="AU2" s="107"/>
      <c r="AV2" s="107"/>
      <c r="AW2" s="107"/>
      <c r="AX2" s="107"/>
    </row>
    <row r="3" spans="1:55" ht="21" customHeight="1" x14ac:dyDescent="0.15">
      <c r="B3" s="111"/>
      <c r="C3" s="111"/>
      <c r="D3" s="111"/>
      <c r="E3" s="111"/>
      <c r="G3" s="17"/>
      <c r="H3" s="17"/>
      <c r="I3" s="17"/>
      <c r="J3" s="112" t="s">
        <v>69</v>
      </c>
      <c r="K3" s="108" t="s">
        <v>67</v>
      </c>
      <c r="L3" s="540"/>
      <c r="M3" s="540"/>
      <c r="N3" s="540"/>
      <c r="O3" s="540"/>
      <c r="P3" s="540"/>
      <c r="Q3" s="540"/>
      <c r="R3" s="540"/>
      <c r="S3" s="108" t="s">
        <v>68</v>
      </c>
      <c r="T3" s="110"/>
      <c r="U3" s="108" t="s">
        <v>71</v>
      </c>
      <c r="V3" s="109"/>
      <c r="X3" s="108" t="s">
        <v>67</v>
      </c>
      <c r="Y3" s="539"/>
      <c r="Z3" s="539"/>
      <c r="AA3" s="539"/>
      <c r="AB3" s="539"/>
      <c r="AC3" s="539"/>
      <c r="AD3" s="539"/>
      <c r="AE3" s="539"/>
      <c r="AF3" s="539"/>
      <c r="AG3" s="539"/>
      <c r="AH3" s="539"/>
      <c r="AI3" s="539"/>
      <c r="AJ3" s="539"/>
      <c r="AK3" s="108" t="s">
        <v>68</v>
      </c>
      <c r="AL3" s="108"/>
      <c r="AM3" s="108" t="s">
        <v>70</v>
      </c>
      <c r="AN3" s="108"/>
      <c r="AP3" s="108" t="s">
        <v>67</v>
      </c>
      <c r="AQ3" s="539"/>
      <c r="AR3" s="539"/>
      <c r="AS3" s="539"/>
      <c r="AT3" s="539"/>
      <c r="AU3" s="539"/>
      <c r="AV3" s="539"/>
      <c r="AW3" s="108" t="s">
        <v>68</v>
      </c>
      <c r="AZ3" s="108"/>
    </row>
    <row r="4" spans="1:55" ht="9" customHeight="1" thickBot="1" x14ac:dyDescent="0.2">
      <c r="B4" s="14"/>
      <c r="G4" s="11"/>
      <c r="H4" s="11"/>
      <c r="I4" s="11"/>
      <c r="K4" s="11"/>
      <c r="P4" s="19"/>
      <c r="Q4" s="13"/>
      <c r="R4" s="13"/>
      <c r="S4" s="13"/>
      <c r="T4" s="13"/>
      <c r="U4" s="13"/>
      <c r="V4" s="13"/>
      <c r="W4" s="13"/>
      <c r="X4" s="13"/>
      <c r="Y4" s="13"/>
      <c r="Z4" s="13"/>
      <c r="AA4" s="13"/>
      <c r="AB4" s="13"/>
      <c r="AD4" s="15"/>
      <c r="AE4" s="13"/>
      <c r="AF4" s="13"/>
      <c r="AG4" s="13"/>
      <c r="AH4" s="13"/>
      <c r="AI4" s="13"/>
      <c r="AJ4" s="13"/>
      <c r="AK4" s="13"/>
      <c r="AL4" s="13"/>
      <c r="AM4" s="13"/>
      <c r="AN4" s="13"/>
      <c r="AO4" s="13"/>
      <c r="AP4" s="13"/>
      <c r="AQ4" s="13"/>
      <c r="AR4" s="13"/>
      <c r="AS4" s="11"/>
      <c r="AT4" s="11"/>
      <c r="AU4" s="11"/>
      <c r="AV4" s="11"/>
      <c r="AW4" s="11"/>
      <c r="AX4" s="14"/>
    </row>
    <row r="5" spans="1:55" ht="13.5" customHeight="1" x14ac:dyDescent="0.15">
      <c r="B5" s="375" t="s">
        <v>1</v>
      </c>
      <c r="C5" s="376"/>
      <c r="D5" s="376"/>
      <c r="E5" s="376"/>
      <c r="F5" s="560" t="s">
        <v>43</v>
      </c>
      <c r="G5" s="380" t="s">
        <v>3</v>
      </c>
      <c r="H5" s="376"/>
      <c r="I5" s="376"/>
      <c r="J5" s="376"/>
      <c r="K5" s="563" t="s">
        <v>2</v>
      </c>
      <c r="L5" s="564"/>
      <c r="M5" s="564"/>
      <c r="N5" s="564"/>
      <c r="O5" s="569" t="s">
        <v>127</v>
      </c>
      <c r="P5" s="570"/>
      <c r="Q5" s="394" t="s">
        <v>5</v>
      </c>
      <c r="R5" s="395"/>
      <c r="S5" s="395"/>
      <c r="T5" s="395"/>
      <c r="U5" s="395"/>
      <c r="V5" s="395"/>
      <c r="W5" s="396"/>
      <c r="X5" s="394" t="s">
        <v>6</v>
      </c>
      <c r="Y5" s="395"/>
      <c r="Z5" s="395"/>
      <c r="AA5" s="395"/>
      <c r="AB5" s="395"/>
      <c r="AC5" s="395"/>
      <c r="AD5" s="396"/>
      <c r="AE5" s="394" t="s">
        <v>7</v>
      </c>
      <c r="AF5" s="395"/>
      <c r="AG5" s="395"/>
      <c r="AH5" s="395"/>
      <c r="AI5" s="395"/>
      <c r="AJ5" s="395"/>
      <c r="AK5" s="396"/>
      <c r="AL5" s="395" t="s">
        <v>8</v>
      </c>
      <c r="AM5" s="395"/>
      <c r="AN5" s="395"/>
      <c r="AO5" s="395"/>
      <c r="AP5" s="395"/>
      <c r="AQ5" s="395"/>
      <c r="AR5" s="575"/>
      <c r="AS5" s="527" t="s">
        <v>32</v>
      </c>
      <c r="AT5" s="528"/>
      <c r="AU5" s="533" t="s">
        <v>33</v>
      </c>
      <c r="AV5" s="534"/>
      <c r="AW5" s="533" t="s">
        <v>34</v>
      </c>
      <c r="AX5" s="534"/>
    </row>
    <row r="6" spans="1:55" ht="13.5" customHeight="1" x14ac:dyDescent="0.15">
      <c r="B6" s="377"/>
      <c r="C6" s="351"/>
      <c r="D6" s="351"/>
      <c r="E6" s="351"/>
      <c r="F6" s="561"/>
      <c r="G6" s="381"/>
      <c r="H6" s="351"/>
      <c r="I6" s="351"/>
      <c r="J6" s="351"/>
      <c r="K6" s="565"/>
      <c r="L6" s="566"/>
      <c r="M6" s="566"/>
      <c r="N6" s="566"/>
      <c r="O6" s="571"/>
      <c r="P6" s="572"/>
      <c r="Q6" s="5">
        <v>1</v>
      </c>
      <c r="R6" s="26">
        <v>2</v>
      </c>
      <c r="S6" s="26">
        <v>3</v>
      </c>
      <c r="T6" s="26">
        <v>4</v>
      </c>
      <c r="U6" s="26">
        <v>5</v>
      </c>
      <c r="V6" s="26">
        <v>6</v>
      </c>
      <c r="W6" s="6">
        <v>7</v>
      </c>
      <c r="X6" s="5">
        <v>8</v>
      </c>
      <c r="Y6" s="26">
        <v>9</v>
      </c>
      <c r="Z6" s="26">
        <v>10</v>
      </c>
      <c r="AA6" s="26">
        <v>11</v>
      </c>
      <c r="AB6" s="26">
        <v>12</v>
      </c>
      <c r="AC6" s="26">
        <v>13</v>
      </c>
      <c r="AD6" s="6">
        <v>14</v>
      </c>
      <c r="AE6" s="5">
        <v>15</v>
      </c>
      <c r="AF6" s="26">
        <v>16</v>
      </c>
      <c r="AG6" s="26">
        <v>17</v>
      </c>
      <c r="AH6" s="26">
        <v>18</v>
      </c>
      <c r="AI6" s="26">
        <v>19</v>
      </c>
      <c r="AJ6" s="26">
        <v>20</v>
      </c>
      <c r="AK6" s="6">
        <v>21</v>
      </c>
      <c r="AL6" s="28">
        <v>22</v>
      </c>
      <c r="AM6" s="26">
        <v>23</v>
      </c>
      <c r="AN6" s="26">
        <v>24</v>
      </c>
      <c r="AO6" s="26">
        <v>25</v>
      </c>
      <c r="AP6" s="26">
        <v>26</v>
      </c>
      <c r="AQ6" s="7">
        <v>27</v>
      </c>
      <c r="AR6" s="8">
        <v>28</v>
      </c>
      <c r="AS6" s="529"/>
      <c r="AT6" s="530"/>
      <c r="AU6" s="535"/>
      <c r="AV6" s="536"/>
      <c r="AW6" s="535"/>
      <c r="AX6" s="536"/>
    </row>
    <row r="7" spans="1:55" ht="13.5" customHeight="1" thickBot="1" x14ac:dyDescent="0.2">
      <c r="B7" s="378"/>
      <c r="C7" s="379"/>
      <c r="D7" s="379"/>
      <c r="E7" s="379"/>
      <c r="F7" s="562"/>
      <c r="G7" s="382"/>
      <c r="H7" s="379"/>
      <c r="I7" s="379"/>
      <c r="J7" s="379"/>
      <c r="K7" s="567"/>
      <c r="L7" s="568"/>
      <c r="M7" s="568"/>
      <c r="N7" s="568"/>
      <c r="O7" s="573"/>
      <c r="P7" s="574"/>
      <c r="Q7" s="69" t="s">
        <v>128</v>
      </c>
      <c r="R7" s="70" t="s">
        <v>129</v>
      </c>
      <c r="S7" s="70" t="s">
        <v>130</v>
      </c>
      <c r="T7" s="70" t="s">
        <v>131</v>
      </c>
      <c r="U7" s="70" t="s">
        <v>132</v>
      </c>
      <c r="V7" s="70" t="s">
        <v>148</v>
      </c>
      <c r="W7" s="71" t="s">
        <v>110</v>
      </c>
      <c r="X7" s="69" t="s">
        <v>128</v>
      </c>
      <c r="Y7" s="70" t="s">
        <v>129</v>
      </c>
      <c r="Z7" s="70" t="s">
        <v>130</v>
      </c>
      <c r="AA7" s="70" t="s">
        <v>131</v>
      </c>
      <c r="AB7" s="70" t="s">
        <v>132</v>
      </c>
      <c r="AC7" s="70" t="s">
        <v>148</v>
      </c>
      <c r="AD7" s="71" t="s">
        <v>110</v>
      </c>
      <c r="AE7" s="69" t="s">
        <v>128</v>
      </c>
      <c r="AF7" s="70" t="s">
        <v>129</v>
      </c>
      <c r="AG7" s="70" t="s">
        <v>130</v>
      </c>
      <c r="AH7" s="70" t="s">
        <v>131</v>
      </c>
      <c r="AI7" s="70" t="s">
        <v>132</v>
      </c>
      <c r="AJ7" s="70" t="s">
        <v>148</v>
      </c>
      <c r="AK7" s="71" t="s">
        <v>110</v>
      </c>
      <c r="AL7" s="69" t="s">
        <v>128</v>
      </c>
      <c r="AM7" s="70" t="s">
        <v>129</v>
      </c>
      <c r="AN7" s="70" t="s">
        <v>130</v>
      </c>
      <c r="AO7" s="70" t="s">
        <v>131</v>
      </c>
      <c r="AP7" s="70" t="s">
        <v>132</v>
      </c>
      <c r="AQ7" s="70" t="s">
        <v>148</v>
      </c>
      <c r="AR7" s="72" t="s">
        <v>110</v>
      </c>
      <c r="AS7" s="531"/>
      <c r="AT7" s="532"/>
      <c r="AU7" s="537"/>
      <c r="AV7" s="538"/>
      <c r="AW7" s="537"/>
      <c r="AX7" s="538"/>
    </row>
    <row r="8" spans="1:55" ht="13.5" customHeight="1" x14ac:dyDescent="0.15">
      <c r="B8" s="541"/>
      <c r="C8" s="542"/>
      <c r="D8" s="542"/>
      <c r="E8" s="543"/>
      <c r="F8" s="491"/>
      <c r="G8" s="493"/>
      <c r="H8" s="494"/>
      <c r="I8" s="494"/>
      <c r="J8" s="494"/>
      <c r="K8" s="495"/>
      <c r="L8" s="496"/>
      <c r="M8" s="496"/>
      <c r="N8" s="496"/>
      <c r="O8" s="501" t="s">
        <v>11</v>
      </c>
      <c r="P8" s="502"/>
      <c r="Q8" s="73"/>
      <c r="R8" s="74"/>
      <c r="S8" s="74"/>
      <c r="T8" s="74"/>
      <c r="U8" s="74"/>
      <c r="V8" s="75"/>
      <c r="W8" s="76"/>
      <c r="X8" s="73"/>
      <c r="Y8" s="74"/>
      <c r="Z8" s="74"/>
      <c r="AA8" s="74"/>
      <c r="AB8" s="74"/>
      <c r="AC8" s="75"/>
      <c r="AD8" s="76"/>
      <c r="AE8" s="73"/>
      <c r="AF8" s="74"/>
      <c r="AG8" s="74"/>
      <c r="AH8" s="74"/>
      <c r="AI8" s="74"/>
      <c r="AJ8" s="75"/>
      <c r="AK8" s="76"/>
      <c r="AL8" s="73"/>
      <c r="AM8" s="74"/>
      <c r="AN8" s="74"/>
      <c r="AO8" s="74"/>
      <c r="AP8" s="74"/>
      <c r="AQ8" s="75"/>
      <c r="AR8" s="75"/>
      <c r="AS8" s="503"/>
      <c r="AT8" s="504"/>
      <c r="AU8" s="505"/>
      <c r="AV8" s="506"/>
      <c r="AW8" s="507" t="s">
        <v>44</v>
      </c>
      <c r="AX8" s="508"/>
    </row>
    <row r="9" spans="1:55" ht="13.5" customHeight="1" x14ac:dyDescent="0.15">
      <c r="B9" s="544"/>
      <c r="C9" s="545"/>
      <c r="D9" s="545"/>
      <c r="E9" s="546"/>
      <c r="F9" s="461"/>
      <c r="G9" s="442"/>
      <c r="H9" s="443"/>
      <c r="I9" s="443"/>
      <c r="J9" s="481"/>
      <c r="K9" s="497"/>
      <c r="L9" s="498"/>
      <c r="M9" s="498"/>
      <c r="N9" s="498"/>
      <c r="O9" s="513" t="s">
        <v>154</v>
      </c>
      <c r="P9" s="514"/>
      <c r="Q9" s="218"/>
      <c r="R9" s="219"/>
      <c r="S9" s="219"/>
      <c r="T9" s="219"/>
      <c r="U9" s="219"/>
      <c r="V9" s="220"/>
      <c r="W9" s="221"/>
      <c r="X9" s="218"/>
      <c r="Y9" s="219"/>
      <c r="Z9" s="219"/>
      <c r="AA9" s="219"/>
      <c r="AB9" s="219"/>
      <c r="AC9" s="220"/>
      <c r="AD9" s="221"/>
      <c r="AE9" s="218"/>
      <c r="AF9" s="219"/>
      <c r="AG9" s="219"/>
      <c r="AH9" s="219"/>
      <c r="AI9" s="219"/>
      <c r="AJ9" s="220"/>
      <c r="AK9" s="221"/>
      <c r="AL9" s="218"/>
      <c r="AM9" s="219"/>
      <c r="AN9" s="219"/>
      <c r="AO9" s="219"/>
      <c r="AP9" s="219"/>
      <c r="AQ9" s="220"/>
      <c r="AR9" s="220"/>
      <c r="AS9" s="552" t="str">
        <f>IF(SUM(Q9:AR9)=0,"",SUM(Q9:AR9))</f>
        <v/>
      </c>
      <c r="AT9" s="553"/>
      <c r="AU9" s="554" t="str">
        <f>IF(AS9="","",ROUNDDOWN(AS9/4,1))</f>
        <v/>
      </c>
      <c r="AV9" s="555"/>
      <c r="AW9" s="509"/>
      <c r="AX9" s="510"/>
    </row>
    <row r="10" spans="1:55" ht="13.5" customHeight="1" thickBot="1" x14ac:dyDescent="0.2">
      <c r="B10" s="547"/>
      <c r="C10" s="548"/>
      <c r="D10" s="548"/>
      <c r="E10" s="549"/>
      <c r="F10" s="492"/>
      <c r="G10" s="519"/>
      <c r="H10" s="520"/>
      <c r="I10" s="520"/>
      <c r="J10" s="520"/>
      <c r="K10" s="499"/>
      <c r="L10" s="500"/>
      <c r="M10" s="500"/>
      <c r="N10" s="500"/>
      <c r="O10" s="521" t="s">
        <v>31</v>
      </c>
      <c r="P10" s="522"/>
      <c r="Q10" s="77"/>
      <c r="R10" s="78"/>
      <c r="S10" s="78"/>
      <c r="T10" s="78"/>
      <c r="U10" s="78"/>
      <c r="V10" s="79"/>
      <c r="W10" s="80"/>
      <c r="X10" s="77"/>
      <c r="Y10" s="78"/>
      <c r="Z10" s="78"/>
      <c r="AA10" s="78"/>
      <c r="AB10" s="78"/>
      <c r="AC10" s="79"/>
      <c r="AD10" s="80"/>
      <c r="AE10" s="77"/>
      <c r="AF10" s="78"/>
      <c r="AG10" s="78"/>
      <c r="AH10" s="78"/>
      <c r="AI10" s="78"/>
      <c r="AJ10" s="79"/>
      <c r="AK10" s="80"/>
      <c r="AL10" s="77"/>
      <c r="AM10" s="78"/>
      <c r="AN10" s="78"/>
      <c r="AO10" s="78"/>
      <c r="AP10" s="78"/>
      <c r="AQ10" s="79"/>
      <c r="AR10" s="79"/>
      <c r="AS10" s="556" t="str">
        <f>IF(SUM(Q10:AR10)=0,"",SUM(Q10:AR10))</f>
        <v/>
      </c>
      <c r="AT10" s="557"/>
      <c r="AU10" s="558" t="str">
        <f>IF(AS10="","",ROUNDDOWN(AS10/4,1))</f>
        <v/>
      </c>
      <c r="AV10" s="559"/>
      <c r="AW10" s="511"/>
      <c r="AX10" s="512"/>
    </row>
    <row r="11" spans="1:55" ht="13.5" customHeight="1" x14ac:dyDescent="0.15">
      <c r="B11" s="541"/>
      <c r="C11" s="542"/>
      <c r="D11" s="542"/>
      <c r="E11" s="543"/>
      <c r="F11" s="491"/>
      <c r="G11" s="493"/>
      <c r="H11" s="494"/>
      <c r="I11" s="494"/>
      <c r="J11" s="494"/>
      <c r="K11" s="487"/>
      <c r="L11" s="488"/>
      <c r="M11" s="488"/>
      <c r="N11" s="488"/>
      <c r="O11" s="501" t="s">
        <v>11</v>
      </c>
      <c r="P11" s="502"/>
      <c r="Q11" s="73"/>
      <c r="R11" s="74"/>
      <c r="S11" s="74"/>
      <c r="T11" s="74"/>
      <c r="U11" s="74"/>
      <c r="V11" s="75"/>
      <c r="W11" s="76"/>
      <c r="X11" s="73"/>
      <c r="Y11" s="74"/>
      <c r="Z11" s="74"/>
      <c r="AA11" s="74"/>
      <c r="AB11" s="74"/>
      <c r="AC11" s="75"/>
      <c r="AD11" s="76"/>
      <c r="AE11" s="73"/>
      <c r="AF11" s="74"/>
      <c r="AG11" s="74"/>
      <c r="AH11" s="74"/>
      <c r="AI11" s="74"/>
      <c r="AJ11" s="75"/>
      <c r="AK11" s="76"/>
      <c r="AL11" s="73"/>
      <c r="AM11" s="74"/>
      <c r="AN11" s="74"/>
      <c r="AO11" s="74"/>
      <c r="AP11" s="74"/>
      <c r="AQ11" s="75"/>
      <c r="AR11" s="75"/>
      <c r="AS11" s="503"/>
      <c r="AT11" s="504"/>
      <c r="AU11" s="505"/>
      <c r="AV11" s="506"/>
      <c r="AW11" s="507" t="s">
        <v>44</v>
      </c>
      <c r="AX11" s="508"/>
    </row>
    <row r="12" spans="1:55" ht="13.5" customHeight="1" x14ac:dyDescent="0.15">
      <c r="B12" s="544"/>
      <c r="C12" s="545"/>
      <c r="D12" s="545"/>
      <c r="E12" s="546"/>
      <c r="F12" s="461"/>
      <c r="G12" s="442"/>
      <c r="H12" s="443"/>
      <c r="I12" s="443"/>
      <c r="J12" s="481"/>
      <c r="K12" s="451"/>
      <c r="L12" s="452"/>
      <c r="M12" s="452"/>
      <c r="N12" s="452"/>
      <c r="O12" s="513" t="s">
        <v>30</v>
      </c>
      <c r="P12" s="514"/>
      <c r="Q12" s="218"/>
      <c r="R12" s="219"/>
      <c r="S12" s="219"/>
      <c r="T12" s="219"/>
      <c r="U12" s="219"/>
      <c r="V12" s="220"/>
      <c r="W12" s="221"/>
      <c r="X12" s="218"/>
      <c r="Y12" s="219"/>
      <c r="Z12" s="219"/>
      <c r="AA12" s="219"/>
      <c r="AB12" s="219"/>
      <c r="AC12" s="220"/>
      <c r="AD12" s="221"/>
      <c r="AE12" s="218"/>
      <c r="AF12" s="219"/>
      <c r="AG12" s="219"/>
      <c r="AH12" s="219"/>
      <c r="AI12" s="219"/>
      <c r="AJ12" s="220"/>
      <c r="AK12" s="221"/>
      <c r="AL12" s="218"/>
      <c r="AM12" s="219"/>
      <c r="AN12" s="219"/>
      <c r="AO12" s="219"/>
      <c r="AP12" s="219"/>
      <c r="AQ12" s="220"/>
      <c r="AR12" s="220"/>
      <c r="AS12" s="515" t="str">
        <f>IF(SUM(Q12:AR12)=0,"",SUM(Q12:AR12))</f>
        <v/>
      </c>
      <c r="AT12" s="516"/>
      <c r="AU12" s="517" t="str">
        <f>IF(AS12="","",ROUNDDOWN(AS12/4,1))</f>
        <v/>
      </c>
      <c r="AV12" s="518"/>
      <c r="AW12" s="509"/>
      <c r="AX12" s="510"/>
    </row>
    <row r="13" spans="1:55" ht="13.5" customHeight="1" thickBot="1" x14ac:dyDescent="0.2">
      <c r="B13" s="547"/>
      <c r="C13" s="548"/>
      <c r="D13" s="548"/>
      <c r="E13" s="549"/>
      <c r="F13" s="492"/>
      <c r="G13" s="519"/>
      <c r="H13" s="520"/>
      <c r="I13" s="520"/>
      <c r="J13" s="520"/>
      <c r="K13" s="550"/>
      <c r="L13" s="551"/>
      <c r="M13" s="551"/>
      <c r="N13" s="551"/>
      <c r="O13" s="521" t="s">
        <v>31</v>
      </c>
      <c r="P13" s="522"/>
      <c r="Q13" s="77"/>
      <c r="R13" s="78"/>
      <c r="S13" s="78"/>
      <c r="T13" s="78"/>
      <c r="U13" s="78"/>
      <c r="V13" s="79"/>
      <c r="W13" s="80"/>
      <c r="X13" s="77"/>
      <c r="Y13" s="78"/>
      <c r="Z13" s="78"/>
      <c r="AA13" s="78"/>
      <c r="AB13" s="78"/>
      <c r="AC13" s="79"/>
      <c r="AD13" s="80"/>
      <c r="AE13" s="77"/>
      <c r="AF13" s="78"/>
      <c r="AG13" s="78"/>
      <c r="AH13" s="78"/>
      <c r="AI13" s="78"/>
      <c r="AJ13" s="79"/>
      <c r="AK13" s="80"/>
      <c r="AL13" s="77"/>
      <c r="AM13" s="78"/>
      <c r="AN13" s="78"/>
      <c r="AO13" s="78"/>
      <c r="AP13" s="78"/>
      <c r="AQ13" s="79"/>
      <c r="AR13" s="79"/>
      <c r="AS13" s="523" t="str">
        <f>IF(SUM(Q13:AR13)=0,"",SUM(Q13:AR13))</f>
        <v/>
      </c>
      <c r="AT13" s="524"/>
      <c r="AU13" s="525" t="str">
        <f>IF(AS13="","",ROUNDDOWN(AS13/4,1))</f>
        <v/>
      </c>
      <c r="AV13" s="526"/>
      <c r="AW13" s="511"/>
      <c r="AX13" s="512"/>
    </row>
    <row r="14" spans="1:55" ht="13.5" customHeight="1" x14ac:dyDescent="0.15">
      <c r="B14" s="484"/>
      <c r="C14" s="485"/>
      <c r="D14" s="485"/>
      <c r="E14" s="486"/>
      <c r="F14" s="449"/>
      <c r="G14" s="442"/>
      <c r="H14" s="443"/>
      <c r="I14" s="443"/>
      <c r="J14" s="443"/>
      <c r="K14" s="487"/>
      <c r="L14" s="488"/>
      <c r="M14" s="488"/>
      <c r="N14" s="488"/>
      <c r="O14" s="367" t="s">
        <v>11</v>
      </c>
      <c r="P14" s="368"/>
      <c r="Q14" s="73"/>
      <c r="R14" s="74"/>
      <c r="S14" s="74"/>
      <c r="T14" s="74"/>
      <c r="U14" s="74"/>
      <c r="V14" s="75"/>
      <c r="W14" s="76"/>
      <c r="X14" s="73"/>
      <c r="Y14" s="74"/>
      <c r="Z14" s="74"/>
      <c r="AA14" s="74"/>
      <c r="AB14" s="74"/>
      <c r="AC14" s="75"/>
      <c r="AD14" s="76"/>
      <c r="AE14" s="73"/>
      <c r="AF14" s="74"/>
      <c r="AG14" s="74"/>
      <c r="AH14" s="74"/>
      <c r="AI14" s="74"/>
      <c r="AJ14" s="75"/>
      <c r="AK14" s="76"/>
      <c r="AL14" s="73"/>
      <c r="AM14" s="74"/>
      <c r="AN14" s="74"/>
      <c r="AO14" s="74"/>
      <c r="AP14" s="74"/>
      <c r="AQ14" s="75"/>
      <c r="AR14" s="228"/>
      <c r="AS14" s="489"/>
      <c r="AT14" s="490"/>
      <c r="AU14" s="482"/>
      <c r="AV14" s="483"/>
      <c r="AW14" s="428"/>
      <c r="AX14" s="429"/>
    </row>
    <row r="15" spans="1:55" ht="13.5" customHeight="1" x14ac:dyDescent="0.15">
      <c r="B15" s="439">
        <f>B14</f>
        <v>0</v>
      </c>
      <c r="C15" s="440"/>
      <c r="D15" s="440"/>
      <c r="E15" s="441"/>
      <c r="F15" s="449"/>
      <c r="G15" s="442"/>
      <c r="H15" s="443"/>
      <c r="I15" s="443"/>
      <c r="J15" s="443"/>
      <c r="K15" s="451"/>
      <c r="L15" s="452"/>
      <c r="M15" s="452"/>
      <c r="N15" s="452"/>
      <c r="O15" s="367" t="s">
        <v>30</v>
      </c>
      <c r="P15" s="368"/>
      <c r="Q15" s="218"/>
      <c r="R15" s="219"/>
      <c r="S15" s="219"/>
      <c r="T15" s="219"/>
      <c r="U15" s="219"/>
      <c r="V15" s="220"/>
      <c r="W15" s="221"/>
      <c r="X15" s="218"/>
      <c r="Y15" s="219"/>
      <c r="Z15" s="219"/>
      <c r="AA15" s="219"/>
      <c r="AB15" s="219"/>
      <c r="AC15" s="220"/>
      <c r="AD15" s="221"/>
      <c r="AE15" s="218"/>
      <c r="AF15" s="219"/>
      <c r="AG15" s="219"/>
      <c r="AH15" s="219"/>
      <c r="AI15" s="219"/>
      <c r="AJ15" s="220"/>
      <c r="AK15" s="221"/>
      <c r="AL15" s="218"/>
      <c r="AM15" s="219"/>
      <c r="AN15" s="219"/>
      <c r="AO15" s="219"/>
      <c r="AP15" s="219"/>
      <c r="AQ15" s="220"/>
      <c r="AR15" s="229"/>
      <c r="AS15" s="444" t="str">
        <f>IF(SUM(Q15:AR15)=0,"",SUM(Q15:AR15))</f>
        <v/>
      </c>
      <c r="AT15" s="445"/>
      <c r="AU15" s="426" t="str">
        <f>IF(AS15="","",ROUNDDOWN(AS15/4,1))</f>
        <v/>
      </c>
      <c r="AV15" s="427"/>
      <c r="AW15" s="428" t="str">
        <f>IF(F14="","",IF(OR(F14="Ａ"),1,ROUNDDOWN(SUM(AU15:AU16)/$V$45,2)))</f>
        <v/>
      </c>
      <c r="AX15" s="429"/>
      <c r="BC15" s="121"/>
    </row>
    <row r="16" spans="1:55" ht="13.5" customHeight="1" x14ac:dyDescent="0.15">
      <c r="B16" s="473"/>
      <c r="C16" s="474"/>
      <c r="D16" s="474"/>
      <c r="E16" s="475"/>
      <c r="F16" s="450"/>
      <c r="G16" s="442"/>
      <c r="H16" s="443"/>
      <c r="I16" s="443"/>
      <c r="J16" s="443"/>
      <c r="K16" s="451"/>
      <c r="L16" s="452"/>
      <c r="M16" s="452"/>
      <c r="N16" s="452"/>
      <c r="O16" s="367" t="s">
        <v>31</v>
      </c>
      <c r="P16" s="368"/>
      <c r="Q16" s="91"/>
      <c r="R16" s="102"/>
      <c r="S16" s="102"/>
      <c r="T16" s="102"/>
      <c r="U16" s="102"/>
      <c r="V16" s="104"/>
      <c r="W16" s="227"/>
      <c r="X16" s="91"/>
      <c r="Y16" s="102"/>
      <c r="Z16" s="102"/>
      <c r="AA16" s="102"/>
      <c r="AB16" s="102"/>
      <c r="AC16" s="104"/>
      <c r="AD16" s="227"/>
      <c r="AE16" s="91"/>
      <c r="AF16" s="102"/>
      <c r="AG16" s="102"/>
      <c r="AH16" s="102"/>
      <c r="AI16" s="102"/>
      <c r="AJ16" s="104"/>
      <c r="AK16" s="227"/>
      <c r="AL16" s="91"/>
      <c r="AM16" s="102"/>
      <c r="AN16" s="102"/>
      <c r="AO16" s="102"/>
      <c r="AP16" s="102"/>
      <c r="AQ16" s="104"/>
      <c r="AR16" s="231"/>
      <c r="AS16" s="444" t="str">
        <f>IF(SUM(Q16:AR16)=0,"",SUM(Q16:AR16))</f>
        <v/>
      </c>
      <c r="AT16" s="445"/>
      <c r="AU16" s="426" t="str">
        <f>IF(AS16="","",ROUNDDOWN(AS16/4,1))</f>
        <v/>
      </c>
      <c r="AV16" s="427"/>
      <c r="AW16" s="428"/>
      <c r="AX16" s="429"/>
    </row>
    <row r="17" spans="2:50" ht="13.5" customHeight="1" x14ac:dyDescent="0.15">
      <c r="B17" s="446"/>
      <c r="C17" s="447"/>
      <c r="D17" s="447"/>
      <c r="E17" s="448"/>
      <c r="F17" s="449"/>
      <c r="G17" s="463"/>
      <c r="H17" s="464"/>
      <c r="I17" s="464"/>
      <c r="J17" s="464"/>
      <c r="K17" s="466"/>
      <c r="L17" s="467"/>
      <c r="M17" s="467"/>
      <c r="N17" s="467"/>
      <c r="O17" s="453" t="s">
        <v>11</v>
      </c>
      <c r="P17" s="454"/>
      <c r="Q17" s="222"/>
      <c r="R17" s="223"/>
      <c r="S17" s="223"/>
      <c r="T17" s="223"/>
      <c r="U17" s="223"/>
      <c r="V17" s="224"/>
      <c r="W17" s="225"/>
      <c r="X17" s="222"/>
      <c r="Y17" s="223"/>
      <c r="Z17" s="223"/>
      <c r="AA17" s="223"/>
      <c r="AB17" s="223"/>
      <c r="AC17" s="224"/>
      <c r="AD17" s="225"/>
      <c r="AE17" s="222"/>
      <c r="AF17" s="223"/>
      <c r="AG17" s="223"/>
      <c r="AH17" s="223"/>
      <c r="AI17" s="223"/>
      <c r="AJ17" s="224"/>
      <c r="AK17" s="225"/>
      <c r="AL17" s="222"/>
      <c r="AM17" s="223"/>
      <c r="AN17" s="223"/>
      <c r="AO17" s="223"/>
      <c r="AP17" s="223"/>
      <c r="AQ17" s="224"/>
      <c r="AR17" s="232"/>
      <c r="AS17" s="455"/>
      <c r="AT17" s="456"/>
      <c r="AU17" s="437"/>
      <c r="AV17" s="438"/>
      <c r="AW17" s="428"/>
      <c r="AX17" s="429"/>
    </row>
    <row r="18" spans="2:50" ht="13.5" customHeight="1" x14ac:dyDescent="0.15">
      <c r="B18" s="439">
        <f>B17</f>
        <v>0</v>
      </c>
      <c r="C18" s="440"/>
      <c r="D18" s="440"/>
      <c r="E18" s="441"/>
      <c r="F18" s="449"/>
      <c r="G18" s="442"/>
      <c r="H18" s="443"/>
      <c r="I18" s="443"/>
      <c r="J18" s="443"/>
      <c r="K18" s="451"/>
      <c r="L18" s="452"/>
      <c r="M18" s="452"/>
      <c r="N18" s="452"/>
      <c r="O18" s="367" t="s">
        <v>30</v>
      </c>
      <c r="P18" s="368"/>
      <c r="Q18" s="218"/>
      <c r="R18" s="219"/>
      <c r="S18" s="219"/>
      <c r="T18" s="219"/>
      <c r="U18" s="219"/>
      <c r="V18" s="220"/>
      <c r="W18" s="221"/>
      <c r="X18" s="218"/>
      <c r="Y18" s="219"/>
      <c r="Z18" s="219"/>
      <c r="AA18" s="219"/>
      <c r="AB18" s="219"/>
      <c r="AC18" s="220"/>
      <c r="AD18" s="221"/>
      <c r="AE18" s="218"/>
      <c r="AF18" s="219"/>
      <c r="AG18" s="219"/>
      <c r="AH18" s="219"/>
      <c r="AI18" s="219"/>
      <c r="AJ18" s="220"/>
      <c r="AK18" s="221"/>
      <c r="AL18" s="218"/>
      <c r="AM18" s="219"/>
      <c r="AN18" s="219"/>
      <c r="AO18" s="219"/>
      <c r="AP18" s="219"/>
      <c r="AQ18" s="220"/>
      <c r="AR18" s="229"/>
      <c r="AS18" s="444" t="str">
        <f>IF(SUM(Q18:AR18)=0,"",SUM(Q18:AR18))</f>
        <v/>
      </c>
      <c r="AT18" s="445"/>
      <c r="AU18" s="426" t="str">
        <f>IF(AS18="","",ROUNDDOWN(AS18/4,1))</f>
        <v/>
      </c>
      <c r="AV18" s="427"/>
      <c r="AW18" s="428" t="str">
        <f>IF(F17="","",IF(OR(F17="Ａ"),1,ROUNDDOWN(SUM(AU18:AU19)/$V$45,2)))</f>
        <v/>
      </c>
      <c r="AX18" s="429"/>
    </row>
    <row r="19" spans="2:50" ht="13.5" customHeight="1" x14ac:dyDescent="0.15">
      <c r="B19" s="473"/>
      <c r="C19" s="474"/>
      <c r="D19" s="474"/>
      <c r="E19" s="475"/>
      <c r="F19" s="450"/>
      <c r="G19" s="476"/>
      <c r="H19" s="477"/>
      <c r="I19" s="477"/>
      <c r="J19" s="477"/>
      <c r="K19" s="470"/>
      <c r="L19" s="471"/>
      <c r="M19" s="471"/>
      <c r="N19" s="471"/>
      <c r="O19" s="479" t="s">
        <v>31</v>
      </c>
      <c r="P19" s="480"/>
      <c r="Q19" s="94"/>
      <c r="R19" s="92"/>
      <c r="S19" s="92"/>
      <c r="T19" s="92"/>
      <c r="U19" s="92"/>
      <c r="V19" s="95"/>
      <c r="W19" s="226"/>
      <c r="X19" s="94"/>
      <c r="Y19" s="92"/>
      <c r="Z19" s="92"/>
      <c r="AA19" s="92"/>
      <c r="AB19" s="92"/>
      <c r="AC19" s="95"/>
      <c r="AD19" s="226"/>
      <c r="AE19" s="94"/>
      <c r="AF19" s="92"/>
      <c r="AG19" s="92"/>
      <c r="AH19" s="92"/>
      <c r="AI19" s="92"/>
      <c r="AJ19" s="95"/>
      <c r="AK19" s="226"/>
      <c r="AL19" s="94"/>
      <c r="AM19" s="92"/>
      <c r="AN19" s="92"/>
      <c r="AO19" s="92"/>
      <c r="AP19" s="92"/>
      <c r="AQ19" s="95"/>
      <c r="AR19" s="230"/>
      <c r="AS19" s="444" t="str">
        <f>IF(SUM(Q19:AR19)=0,"",SUM(Q19:AR19))</f>
        <v/>
      </c>
      <c r="AT19" s="445"/>
      <c r="AU19" s="426" t="str">
        <f>IF(AS19="","",ROUNDDOWN(AS19/4,1))</f>
        <v/>
      </c>
      <c r="AV19" s="427"/>
      <c r="AW19" s="428"/>
      <c r="AX19" s="429"/>
    </row>
    <row r="20" spans="2:50" ht="13.5" customHeight="1" x14ac:dyDescent="0.15">
      <c r="B20" s="446"/>
      <c r="C20" s="447"/>
      <c r="D20" s="447"/>
      <c r="E20" s="448"/>
      <c r="F20" s="449"/>
      <c r="G20" s="463"/>
      <c r="H20" s="464"/>
      <c r="I20" s="464"/>
      <c r="J20" s="464"/>
      <c r="K20" s="466"/>
      <c r="L20" s="467"/>
      <c r="M20" s="467"/>
      <c r="N20" s="467"/>
      <c r="O20" s="453" t="s">
        <v>11</v>
      </c>
      <c r="P20" s="454"/>
      <c r="Q20" s="81"/>
      <c r="R20" s="82"/>
      <c r="S20" s="82"/>
      <c r="T20" s="82"/>
      <c r="U20" s="82"/>
      <c r="V20" s="82"/>
      <c r="W20" s="83"/>
      <c r="X20" s="81"/>
      <c r="Y20" s="82"/>
      <c r="Z20" s="82"/>
      <c r="AA20" s="82"/>
      <c r="AB20" s="82"/>
      <c r="AC20" s="82"/>
      <c r="AD20" s="83"/>
      <c r="AE20" s="81"/>
      <c r="AF20" s="82"/>
      <c r="AG20" s="82"/>
      <c r="AH20" s="82"/>
      <c r="AI20" s="82"/>
      <c r="AJ20" s="82"/>
      <c r="AK20" s="83"/>
      <c r="AL20" s="84"/>
      <c r="AM20" s="82"/>
      <c r="AN20" s="82"/>
      <c r="AO20" s="82"/>
      <c r="AP20" s="82"/>
      <c r="AQ20" s="82"/>
      <c r="AR20" s="85"/>
      <c r="AS20" s="455"/>
      <c r="AT20" s="456"/>
      <c r="AU20" s="437"/>
      <c r="AV20" s="438"/>
      <c r="AW20" s="428"/>
      <c r="AX20" s="429"/>
    </row>
    <row r="21" spans="2:50" ht="13.5" customHeight="1" x14ac:dyDescent="0.15">
      <c r="B21" s="439">
        <f>B20</f>
        <v>0</v>
      </c>
      <c r="C21" s="440"/>
      <c r="D21" s="440"/>
      <c r="E21" s="441"/>
      <c r="F21" s="449"/>
      <c r="G21" s="442"/>
      <c r="H21" s="443"/>
      <c r="I21" s="443"/>
      <c r="J21" s="443"/>
      <c r="K21" s="451"/>
      <c r="L21" s="452"/>
      <c r="M21" s="452"/>
      <c r="N21" s="452"/>
      <c r="O21" s="367" t="s">
        <v>30</v>
      </c>
      <c r="P21" s="368"/>
      <c r="Q21" s="86"/>
      <c r="R21" s="87"/>
      <c r="S21" s="87"/>
      <c r="T21" s="87"/>
      <c r="U21" s="87"/>
      <c r="V21" s="87"/>
      <c r="W21" s="88"/>
      <c r="X21" s="86"/>
      <c r="Y21" s="87"/>
      <c r="Z21" s="87"/>
      <c r="AA21" s="87"/>
      <c r="AB21" s="87"/>
      <c r="AC21" s="87"/>
      <c r="AD21" s="88"/>
      <c r="AE21" s="86"/>
      <c r="AF21" s="87"/>
      <c r="AG21" s="87"/>
      <c r="AH21" s="87"/>
      <c r="AI21" s="87"/>
      <c r="AJ21" s="87"/>
      <c r="AK21" s="88"/>
      <c r="AL21" s="89"/>
      <c r="AM21" s="87"/>
      <c r="AN21" s="87"/>
      <c r="AO21" s="87"/>
      <c r="AP21" s="87"/>
      <c r="AQ21" s="87"/>
      <c r="AR21" s="90"/>
      <c r="AS21" s="444" t="str">
        <f>IF(SUM(Q21:AR21)=0,"",SUM(Q21:AR21))</f>
        <v/>
      </c>
      <c r="AT21" s="445"/>
      <c r="AU21" s="426" t="str">
        <f>IF(AS21="","",ROUNDDOWN(AS21/4,1))</f>
        <v/>
      </c>
      <c r="AV21" s="427"/>
      <c r="AW21" s="428" t="str">
        <f>IF(F20="","",IF(OR(F20="Ａ"),1,ROUNDDOWN(SUM(AU21:AU22)/$V$45,2)))</f>
        <v/>
      </c>
      <c r="AX21" s="429"/>
    </row>
    <row r="22" spans="2:50" ht="13.5" customHeight="1" x14ac:dyDescent="0.15">
      <c r="B22" s="473"/>
      <c r="C22" s="474"/>
      <c r="D22" s="474"/>
      <c r="E22" s="475"/>
      <c r="F22" s="450"/>
      <c r="G22" s="476"/>
      <c r="H22" s="477"/>
      <c r="I22" s="477"/>
      <c r="J22" s="477"/>
      <c r="K22" s="470"/>
      <c r="L22" s="471"/>
      <c r="M22" s="471"/>
      <c r="N22" s="471"/>
      <c r="O22" s="479" t="s">
        <v>31</v>
      </c>
      <c r="P22" s="480"/>
      <c r="Q22" s="94"/>
      <c r="R22" s="92"/>
      <c r="S22" s="92"/>
      <c r="T22" s="92"/>
      <c r="U22" s="92"/>
      <c r="V22" s="92"/>
      <c r="W22" s="93"/>
      <c r="X22" s="94"/>
      <c r="Y22" s="92"/>
      <c r="Z22" s="92"/>
      <c r="AA22" s="92"/>
      <c r="AB22" s="92"/>
      <c r="AC22" s="92"/>
      <c r="AD22" s="93"/>
      <c r="AE22" s="94"/>
      <c r="AF22" s="92"/>
      <c r="AG22" s="92"/>
      <c r="AH22" s="92"/>
      <c r="AI22" s="92"/>
      <c r="AJ22" s="92"/>
      <c r="AK22" s="93"/>
      <c r="AL22" s="95"/>
      <c r="AM22" s="92"/>
      <c r="AN22" s="92"/>
      <c r="AO22" s="92"/>
      <c r="AP22" s="92"/>
      <c r="AQ22" s="92"/>
      <c r="AR22" s="96"/>
      <c r="AS22" s="444" t="str">
        <f>IF(SUM(Q22:AR22)=0,"",SUM(Q22:AR22))</f>
        <v/>
      </c>
      <c r="AT22" s="445"/>
      <c r="AU22" s="426" t="str">
        <f>IF(AS22="","",ROUNDDOWN(AS22/4,1))</f>
        <v/>
      </c>
      <c r="AV22" s="427"/>
      <c r="AW22" s="428"/>
      <c r="AX22" s="429"/>
    </row>
    <row r="23" spans="2:50" ht="13.5" customHeight="1" x14ac:dyDescent="0.15">
      <c r="B23" s="446"/>
      <c r="C23" s="447"/>
      <c r="D23" s="447"/>
      <c r="E23" s="448"/>
      <c r="F23" s="449"/>
      <c r="G23" s="463"/>
      <c r="H23" s="464"/>
      <c r="I23" s="464"/>
      <c r="J23" s="464"/>
      <c r="K23" s="466"/>
      <c r="L23" s="467"/>
      <c r="M23" s="467"/>
      <c r="N23" s="467"/>
      <c r="O23" s="453" t="s">
        <v>11</v>
      </c>
      <c r="P23" s="454"/>
      <c r="Q23" s="97"/>
      <c r="R23" s="98"/>
      <c r="S23" s="98"/>
      <c r="T23" s="98"/>
      <c r="U23" s="98"/>
      <c r="V23" s="98"/>
      <c r="W23" s="99"/>
      <c r="X23" s="222"/>
      <c r="Y23" s="223"/>
      <c r="Z23" s="223"/>
      <c r="AA23" s="223"/>
      <c r="AB23" s="223"/>
      <c r="AC23" s="98"/>
      <c r="AD23" s="99"/>
      <c r="AE23" s="222"/>
      <c r="AF23" s="223"/>
      <c r="AG23" s="223"/>
      <c r="AH23" s="223"/>
      <c r="AI23" s="223"/>
      <c r="AJ23" s="98"/>
      <c r="AK23" s="99"/>
      <c r="AL23" s="222"/>
      <c r="AM23" s="223"/>
      <c r="AN23" s="223"/>
      <c r="AO23" s="223"/>
      <c r="AP23" s="223"/>
      <c r="AQ23" s="224"/>
      <c r="AR23" s="101"/>
      <c r="AS23" s="455"/>
      <c r="AT23" s="456"/>
      <c r="AU23" s="437"/>
      <c r="AV23" s="438"/>
      <c r="AW23" s="428"/>
      <c r="AX23" s="429"/>
    </row>
    <row r="24" spans="2:50" ht="13.5" customHeight="1" x14ac:dyDescent="0.15">
      <c r="B24" s="439">
        <f>B23</f>
        <v>0</v>
      </c>
      <c r="C24" s="440"/>
      <c r="D24" s="440"/>
      <c r="E24" s="441"/>
      <c r="F24" s="449"/>
      <c r="G24" s="442"/>
      <c r="H24" s="443"/>
      <c r="I24" s="443"/>
      <c r="J24" s="443"/>
      <c r="K24" s="451"/>
      <c r="L24" s="452"/>
      <c r="M24" s="452"/>
      <c r="N24" s="452"/>
      <c r="O24" s="367" t="s">
        <v>30</v>
      </c>
      <c r="P24" s="368"/>
      <c r="Q24" s="86"/>
      <c r="R24" s="87"/>
      <c r="S24" s="87"/>
      <c r="T24" s="87"/>
      <c r="U24" s="87"/>
      <c r="V24" s="87"/>
      <c r="W24" s="88"/>
      <c r="X24" s="218"/>
      <c r="Y24" s="219"/>
      <c r="Z24" s="219"/>
      <c r="AA24" s="87"/>
      <c r="AB24" s="87"/>
      <c r="AC24" s="220"/>
      <c r="AD24" s="221"/>
      <c r="AE24" s="218"/>
      <c r="AF24" s="219"/>
      <c r="AG24" s="87"/>
      <c r="AH24" s="87"/>
      <c r="AI24" s="219"/>
      <c r="AJ24" s="220"/>
      <c r="AK24" s="221"/>
      <c r="AL24" s="218"/>
      <c r="AM24" s="87"/>
      <c r="AN24" s="87"/>
      <c r="AO24" s="219"/>
      <c r="AP24" s="219"/>
      <c r="AQ24" s="220"/>
      <c r="AR24" s="90"/>
      <c r="AS24" s="444" t="str">
        <f>IF(SUM(Q24:AR24)=0,"",SUM(Q24:AR24))</f>
        <v/>
      </c>
      <c r="AT24" s="445"/>
      <c r="AU24" s="426" t="str">
        <f>IF(AS24="","",ROUNDDOWN(AS24/4,1))</f>
        <v/>
      </c>
      <c r="AV24" s="427"/>
      <c r="AW24" s="428" t="str">
        <f>IF(F23="","",IF(OR(F23="Ａ"),1,ROUNDDOWN(SUM(AU24:AU25)/$V$45,2)))</f>
        <v/>
      </c>
      <c r="AX24" s="429"/>
    </row>
    <row r="25" spans="2:50" ht="13.5" customHeight="1" x14ac:dyDescent="0.15">
      <c r="B25" s="473"/>
      <c r="C25" s="474"/>
      <c r="D25" s="474"/>
      <c r="E25" s="475"/>
      <c r="F25" s="450"/>
      <c r="G25" s="476"/>
      <c r="H25" s="477"/>
      <c r="I25" s="477"/>
      <c r="J25" s="477"/>
      <c r="K25" s="470"/>
      <c r="L25" s="471"/>
      <c r="M25" s="471"/>
      <c r="N25" s="471"/>
      <c r="O25" s="479" t="s">
        <v>31</v>
      </c>
      <c r="P25" s="480"/>
      <c r="Q25" s="94"/>
      <c r="R25" s="92"/>
      <c r="S25" s="92"/>
      <c r="T25" s="92"/>
      <c r="U25" s="92"/>
      <c r="V25" s="92"/>
      <c r="W25" s="93"/>
      <c r="X25" s="91"/>
      <c r="Y25" s="102"/>
      <c r="Z25" s="102"/>
      <c r="AA25" s="92"/>
      <c r="AB25" s="92"/>
      <c r="AC25" s="102"/>
      <c r="AD25" s="103"/>
      <c r="AE25" s="91"/>
      <c r="AF25" s="102"/>
      <c r="AG25" s="92"/>
      <c r="AH25" s="92"/>
      <c r="AI25" s="102"/>
      <c r="AJ25" s="102"/>
      <c r="AK25" s="103"/>
      <c r="AL25" s="104"/>
      <c r="AM25" s="92"/>
      <c r="AN25" s="92"/>
      <c r="AO25" s="102"/>
      <c r="AP25" s="102"/>
      <c r="AQ25" s="102"/>
      <c r="AR25" s="96"/>
      <c r="AS25" s="444" t="str">
        <f>IF(SUM(Q25:AR25)=0,"",SUM(Q25:AR25))</f>
        <v/>
      </c>
      <c r="AT25" s="445"/>
      <c r="AU25" s="426" t="str">
        <f>IF(AS25="","",ROUNDDOWN(AS25/4,1))</f>
        <v/>
      </c>
      <c r="AV25" s="427"/>
      <c r="AW25" s="428"/>
      <c r="AX25" s="429"/>
    </row>
    <row r="26" spans="2:50" ht="13.5" customHeight="1" x14ac:dyDescent="0.15">
      <c r="B26" s="446"/>
      <c r="C26" s="447"/>
      <c r="D26" s="447"/>
      <c r="E26" s="448"/>
      <c r="F26" s="449"/>
      <c r="G26" s="463"/>
      <c r="H26" s="464"/>
      <c r="I26" s="464"/>
      <c r="J26" s="464"/>
      <c r="K26" s="466"/>
      <c r="L26" s="467"/>
      <c r="M26" s="467"/>
      <c r="N26" s="467"/>
      <c r="O26" s="453" t="s">
        <v>11</v>
      </c>
      <c r="P26" s="454"/>
      <c r="Q26" s="97"/>
      <c r="R26" s="98"/>
      <c r="S26" s="98"/>
      <c r="T26" s="98"/>
      <c r="U26" s="98"/>
      <c r="V26" s="98"/>
      <c r="W26" s="99"/>
      <c r="X26" s="222"/>
      <c r="Y26" s="223"/>
      <c r="Z26" s="223"/>
      <c r="AA26" s="223"/>
      <c r="AB26" s="223"/>
      <c r="AC26" s="98"/>
      <c r="AD26" s="99"/>
      <c r="AE26" s="222"/>
      <c r="AF26" s="223"/>
      <c r="AG26" s="223"/>
      <c r="AH26" s="223"/>
      <c r="AI26" s="223"/>
      <c r="AJ26" s="98"/>
      <c r="AK26" s="99"/>
      <c r="AL26" s="222"/>
      <c r="AM26" s="223"/>
      <c r="AN26" s="223"/>
      <c r="AO26" s="223"/>
      <c r="AP26" s="223"/>
      <c r="AQ26" s="224"/>
      <c r="AR26" s="101"/>
      <c r="AS26" s="455"/>
      <c r="AT26" s="456"/>
      <c r="AU26" s="437"/>
      <c r="AV26" s="438"/>
      <c r="AW26" s="428"/>
      <c r="AX26" s="429"/>
    </row>
    <row r="27" spans="2:50" ht="13.5" customHeight="1" x14ac:dyDescent="0.15">
      <c r="B27" s="439">
        <f>B26</f>
        <v>0</v>
      </c>
      <c r="C27" s="440"/>
      <c r="D27" s="440"/>
      <c r="E27" s="441"/>
      <c r="F27" s="449"/>
      <c r="G27" s="442"/>
      <c r="H27" s="443"/>
      <c r="I27" s="443"/>
      <c r="J27" s="481"/>
      <c r="K27" s="451"/>
      <c r="L27" s="452"/>
      <c r="M27" s="452"/>
      <c r="N27" s="452"/>
      <c r="O27" s="367" t="s">
        <v>30</v>
      </c>
      <c r="P27" s="368"/>
      <c r="Q27" s="86"/>
      <c r="R27" s="87"/>
      <c r="S27" s="87"/>
      <c r="T27" s="87"/>
      <c r="U27" s="87"/>
      <c r="V27" s="87"/>
      <c r="W27" s="88"/>
      <c r="X27" s="218"/>
      <c r="Y27" s="219"/>
      <c r="Z27" s="219"/>
      <c r="AA27" s="219"/>
      <c r="AB27" s="219"/>
      <c r="AC27" s="220"/>
      <c r="AD27" s="221"/>
      <c r="AE27" s="218"/>
      <c r="AF27" s="219"/>
      <c r="AG27" s="219"/>
      <c r="AH27" s="219"/>
      <c r="AI27" s="219"/>
      <c r="AJ27" s="220"/>
      <c r="AK27" s="221"/>
      <c r="AL27" s="218"/>
      <c r="AM27" s="219"/>
      <c r="AN27" s="219"/>
      <c r="AO27" s="219"/>
      <c r="AP27" s="219"/>
      <c r="AQ27" s="220"/>
      <c r="AR27" s="90"/>
      <c r="AS27" s="444" t="str">
        <f>IF(SUM(Q27:AR27)=0,"",SUM(Q27:AR27))</f>
        <v/>
      </c>
      <c r="AT27" s="445"/>
      <c r="AU27" s="426" t="str">
        <f>IF(AS27="","",ROUNDDOWN(AS27/4,1))</f>
        <v/>
      </c>
      <c r="AV27" s="427"/>
      <c r="AW27" s="428" t="str">
        <f>IF(F26="","",IF(OR(F26="Ａ"),1,ROUNDDOWN(SUM(AU27:AU28)/$V$45,2)))</f>
        <v/>
      </c>
      <c r="AX27" s="429"/>
    </row>
    <row r="28" spans="2:50" ht="13.5" customHeight="1" x14ac:dyDescent="0.15">
      <c r="B28" s="473"/>
      <c r="C28" s="474"/>
      <c r="D28" s="474"/>
      <c r="E28" s="475"/>
      <c r="F28" s="450"/>
      <c r="G28" s="476"/>
      <c r="H28" s="477"/>
      <c r="I28" s="477"/>
      <c r="J28" s="477"/>
      <c r="K28" s="470"/>
      <c r="L28" s="471"/>
      <c r="M28" s="471"/>
      <c r="N28" s="471"/>
      <c r="O28" s="479" t="s">
        <v>31</v>
      </c>
      <c r="P28" s="480"/>
      <c r="Q28" s="94"/>
      <c r="R28" s="92"/>
      <c r="S28" s="92"/>
      <c r="T28" s="92"/>
      <c r="U28" s="92"/>
      <c r="V28" s="92"/>
      <c r="W28" s="93"/>
      <c r="X28" s="94"/>
      <c r="Y28" s="92"/>
      <c r="Z28" s="92"/>
      <c r="AA28" s="92"/>
      <c r="AB28" s="92"/>
      <c r="AC28" s="95"/>
      <c r="AD28" s="226"/>
      <c r="AE28" s="94"/>
      <c r="AF28" s="92"/>
      <c r="AG28" s="92"/>
      <c r="AH28" s="92"/>
      <c r="AI28" s="92"/>
      <c r="AJ28" s="95"/>
      <c r="AK28" s="226"/>
      <c r="AL28" s="94"/>
      <c r="AM28" s="92"/>
      <c r="AN28" s="92"/>
      <c r="AO28" s="92"/>
      <c r="AP28" s="92"/>
      <c r="AQ28" s="95"/>
      <c r="AR28" s="96"/>
      <c r="AS28" s="444" t="str">
        <f>IF(SUM(Q28:AR28)=0,"",SUM(Q28:AR28))</f>
        <v/>
      </c>
      <c r="AT28" s="445"/>
      <c r="AU28" s="426" t="str">
        <f>IF(AS28="","",ROUNDDOWN(AS28/4,1))</f>
        <v/>
      </c>
      <c r="AV28" s="427"/>
      <c r="AW28" s="428"/>
      <c r="AX28" s="429"/>
    </row>
    <row r="29" spans="2:50" ht="13.5" customHeight="1" x14ac:dyDescent="0.15">
      <c r="B29" s="446"/>
      <c r="C29" s="447"/>
      <c r="D29" s="447"/>
      <c r="E29" s="448"/>
      <c r="F29" s="449"/>
      <c r="G29" s="463"/>
      <c r="H29" s="464"/>
      <c r="I29" s="464"/>
      <c r="J29" s="464"/>
      <c r="K29" s="466"/>
      <c r="L29" s="467"/>
      <c r="M29" s="467"/>
      <c r="N29" s="467"/>
      <c r="O29" s="453" t="s">
        <v>11</v>
      </c>
      <c r="P29" s="454"/>
      <c r="Q29" s="97"/>
      <c r="R29" s="98"/>
      <c r="S29" s="98"/>
      <c r="T29" s="98"/>
      <c r="U29" s="98"/>
      <c r="V29" s="98"/>
      <c r="W29" s="99"/>
      <c r="X29" s="222"/>
      <c r="Y29" s="223"/>
      <c r="Z29" s="223"/>
      <c r="AA29" s="223"/>
      <c r="AB29" s="223"/>
      <c r="AC29" s="98"/>
      <c r="AD29" s="99"/>
      <c r="AE29" s="222"/>
      <c r="AF29" s="223"/>
      <c r="AG29" s="223"/>
      <c r="AH29" s="223"/>
      <c r="AI29" s="223"/>
      <c r="AJ29" s="98"/>
      <c r="AK29" s="99"/>
      <c r="AL29" s="222"/>
      <c r="AM29" s="223"/>
      <c r="AN29" s="223"/>
      <c r="AO29" s="223"/>
      <c r="AP29" s="223"/>
      <c r="AQ29" s="224"/>
      <c r="AR29" s="101"/>
      <c r="AS29" s="455"/>
      <c r="AT29" s="456"/>
      <c r="AU29" s="437"/>
      <c r="AV29" s="438"/>
      <c r="AW29" s="428"/>
      <c r="AX29" s="429"/>
    </row>
    <row r="30" spans="2:50" ht="13.5" customHeight="1" x14ac:dyDescent="0.15">
      <c r="B30" s="439">
        <f>B29</f>
        <v>0</v>
      </c>
      <c r="C30" s="440"/>
      <c r="D30" s="440"/>
      <c r="E30" s="441"/>
      <c r="F30" s="449"/>
      <c r="G30" s="442"/>
      <c r="H30" s="443"/>
      <c r="I30" s="443"/>
      <c r="J30" s="443"/>
      <c r="K30" s="451"/>
      <c r="L30" s="452"/>
      <c r="M30" s="452"/>
      <c r="N30" s="452"/>
      <c r="O30" s="367" t="s">
        <v>30</v>
      </c>
      <c r="P30" s="368"/>
      <c r="Q30" s="86"/>
      <c r="R30" s="87"/>
      <c r="S30" s="87"/>
      <c r="T30" s="87"/>
      <c r="U30" s="87"/>
      <c r="V30" s="87"/>
      <c r="W30" s="88"/>
      <c r="X30" s="218"/>
      <c r="Y30" s="219"/>
      <c r="Z30" s="219"/>
      <c r="AA30" s="219"/>
      <c r="AB30" s="219"/>
      <c r="AC30" s="220"/>
      <c r="AD30" s="221"/>
      <c r="AE30" s="218"/>
      <c r="AF30" s="219"/>
      <c r="AG30" s="219"/>
      <c r="AH30" s="219"/>
      <c r="AI30" s="219"/>
      <c r="AJ30" s="220"/>
      <c r="AK30" s="221"/>
      <c r="AL30" s="218"/>
      <c r="AM30" s="219"/>
      <c r="AN30" s="219"/>
      <c r="AO30" s="219"/>
      <c r="AP30" s="219"/>
      <c r="AQ30" s="220"/>
      <c r="AR30" s="90"/>
      <c r="AS30" s="444" t="str">
        <f>IF(SUM(Q30:AR30)=0,"",SUM(Q30:AR30))</f>
        <v/>
      </c>
      <c r="AT30" s="445"/>
      <c r="AU30" s="426" t="str">
        <f>IF(AS30="","",ROUNDDOWN(AS30/4,1))</f>
        <v/>
      </c>
      <c r="AV30" s="427"/>
      <c r="AW30" s="428" t="str">
        <f>IF(F29="","",IF(OR(F29="Ａ"),1,ROUNDDOWN(SUM(AU30:AU31)/$V$45,2)))</f>
        <v/>
      </c>
      <c r="AX30" s="429"/>
    </row>
    <row r="31" spans="2:50" ht="13.5" customHeight="1" x14ac:dyDescent="0.15">
      <c r="B31" s="473"/>
      <c r="C31" s="474"/>
      <c r="D31" s="474"/>
      <c r="E31" s="475"/>
      <c r="F31" s="450"/>
      <c r="G31" s="476"/>
      <c r="H31" s="477"/>
      <c r="I31" s="477"/>
      <c r="J31" s="477"/>
      <c r="K31" s="470"/>
      <c r="L31" s="471"/>
      <c r="M31" s="471"/>
      <c r="N31" s="471"/>
      <c r="O31" s="479" t="s">
        <v>31</v>
      </c>
      <c r="P31" s="480"/>
      <c r="Q31" s="94"/>
      <c r="R31" s="92"/>
      <c r="S31" s="92"/>
      <c r="T31" s="92"/>
      <c r="U31" s="92"/>
      <c r="V31" s="92"/>
      <c r="W31" s="93"/>
      <c r="X31" s="94"/>
      <c r="Y31" s="92"/>
      <c r="Z31" s="92"/>
      <c r="AA31" s="92"/>
      <c r="AB31" s="92"/>
      <c r="AC31" s="92"/>
      <c r="AD31" s="93"/>
      <c r="AE31" s="94"/>
      <c r="AF31" s="92"/>
      <c r="AG31" s="92"/>
      <c r="AH31" s="92"/>
      <c r="AI31" s="92"/>
      <c r="AJ31" s="92"/>
      <c r="AK31" s="93"/>
      <c r="AL31" s="95"/>
      <c r="AM31" s="92"/>
      <c r="AN31" s="92"/>
      <c r="AO31" s="92"/>
      <c r="AP31" s="92"/>
      <c r="AQ31" s="92"/>
      <c r="AR31" s="96"/>
      <c r="AS31" s="444" t="str">
        <f>IF(SUM(Q31:AR31)=0,"",SUM(Q31:AR31))</f>
        <v/>
      </c>
      <c r="AT31" s="445"/>
      <c r="AU31" s="426" t="str">
        <f>IF(AS31="","",ROUNDDOWN(AS31/4,1))</f>
        <v/>
      </c>
      <c r="AV31" s="427"/>
      <c r="AW31" s="428"/>
      <c r="AX31" s="429"/>
    </row>
    <row r="32" spans="2:50" ht="13.5" customHeight="1" x14ac:dyDescent="0.15">
      <c r="B32" s="446"/>
      <c r="C32" s="447"/>
      <c r="D32" s="447"/>
      <c r="E32" s="448"/>
      <c r="F32" s="460"/>
      <c r="G32" s="463"/>
      <c r="H32" s="464"/>
      <c r="I32" s="464"/>
      <c r="J32" s="465"/>
      <c r="K32" s="466"/>
      <c r="L32" s="467"/>
      <c r="M32" s="467"/>
      <c r="N32" s="468"/>
      <c r="O32" s="453" t="s">
        <v>11</v>
      </c>
      <c r="P32" s="454"/>
      <c r="Q32" s="81"/>
      <c r="R32" s="82"/>
      <c r="S32" s="82"/>
      <c r="T32" s="82"/>
      <c r="U32" s="82"/>
      <c r="V32" s="82"/>
      <c r="W32" s="83"/>
      <c r="X32" s="81"/>
      <c r="Y32" s="82"/>
      <c r="Z32" s="82"/>
      <c r="AA32" s="82"/>
      <c r="AB32" s="82"/>
      <c r="AC32" s="82"/>
      <c r="AD32" s="83"/>
      <c r="AE32" s="81"/>
      <c r="AF32" s="82"/>
      <c r="AG32" s="82"/>
      <c r="AH32" s="82"/>
      <c r="AI32" s="82"/>
      <c r="AJ32" s="82"/>
      <c r="AK32" s="83"/>
      <c r="AL32" s="84"/>
      <c r="AM32" s="82"/>
      <c r="AN32" s="82"/>
      <c r="AO32" s="82"/>
      <c r="AP32" s="82"/>
      <c r="AQ32" s="82"/>
      <c r="AR32" s="85"/>
      <c r="AS32" s="455"/>
      <c r="AT32" s="456"/>
      <c r="AU32" s="437"/>
      <c r="AV32" s="438"/>
      <c r="AW32" s="428"/>
      <c r="AX32" s="429"/>
    </row>
    <row r="33" spans="2:52" ht="13.5" customHeight="1" x14ac:dyDescent="0.15">
      <c r="B33" s="439">
        <f>B32</f>
        <v>0</v>
      </c>
      <c r="C33" s="440"/>
      <c r="D33" s="440"/>
      <c r="E33" s="441"/>
      <c r="F33" s="461"/>
      <c r="G33" s="442"/>
      <c r="H33" s="443"/>
      <c r="I33" s="443"/>
      <c r="J33" s="481"/>
      <c r="K33" s="451"/>
      <c r="L33" s="452"/>
      <c r="M33" s="452"/>
      <c r="N33" s="469"/>
      <c r="O33" s="367" t="s">
        <v>30</v>
      </c>
      <c r="P33" s="368"/>
      <c r="Q33" s="86"/>
      <c r="R33" s="87"/>
      <c r="S33" s="87"/>
      <c r="T33" s="87"/>
      <c r="U33" s="87"/>
      <c r="V33" s="87"/>
      <c r="W33" s="88"/>
      <c r="X33" s="86"/>
      <c r="Y33" s="87"/>
      <c r="Z33" s="87"/>
      <c r="AA33" s="87"/>
      <c r="AB33" s="87"/>
      <c r="AC33" s="87"/>
      <c r="AD33" s="88"/>
      <c r="AE33" s="86"/>
      <c r="AF33" s="87"/>
      <c r="AG33" s="87"/>
      <c r="AH33" s="87"/>
      <c r="AI33" s="87"/>
      <c r="AJ33" s="87"/>
      <c r="AK33" s="88"/>
      <c r="AL33" s="89"/>
      <c r="AM33" s="87"/>
      <c r="AN33" s="87"/>
      <c r="AO33" s="87"/>
      <c r="AP33" s="87"/>
      <c r="AQ33" s="87"/>
      <c r="AR33" s="90"/>
      <c r="AS33" s="444" t="str">
        <f>IF(SUM(Q33:AR33)=0,"",SUM(Q33:AR33))</f>
        <v/>
      </c>
      <c r="AT33" s="445"/>
      <c r="AU33" s="426" t="str">
        <f>IF(AS33="","",ROUNDDOWN(AS33/4,1))</f>
        <v/>
      </c>
      <c r="AV33" s="427"/>
      <c r="AW33" s="428" t="str">
        <f>IF(F32="","",IF(OR(F32="Ａ"),1,ROUNDDOWN(SUM(AU33:AU34)/$V$45,2)))</f>
        <v/>
      </c>
      <c r="AX33" s="429"/>
    </row>
    <row r="34" spans="2:52" ht="13.5" customHeight="1" x14ac:dyDescent="0.15">
      <c r="B34" s="473"/>
      <c r="C34" s="474"/>
      <c r="D34" s="474"/>
      <c r="E34" s="475"/>
      <c r="F34" s="462"/>
      <c r="G34" s="476"/>
      <c r="H34" s="477"/>
      <c r="I34" s="477"/>
      <c r="J34" s="478"/>
      <c r="K34" s="470"/>
      <c r="L34" s="471"/>
      <c r="M34" s="471"/>
      <c r="N34" s="472"/>
      <c r="O34" s="479" t="s">
        <v>31</v>
      </c>
      <c r="P34" s="480"/>
      <c r="Q34" s="94"/>
      <c r="R34" s="92"/>
      <c r="S34" s="92"/>
      <c r="T34" s="92"/>
      <c r="U34" s="92"/>
      <c r="V34" s="92"/>
      <c r="W34" s="93"/>
      <c r="X34" s="94"/>
      <c r="Y34" s="92"/>
      <c r="Z34" s="92"/>
      <c r="AA34" s="92"/>
      <c r="AB34" s="92"/>
      <c r="AC34" s="92"/>
      <c r="AD34" s="93"/>
      <c r="AE34" s="94"/>
      <c r="AF34" s="92"/>
      <c r="AG34" s="92"/>
      <c r="AH34" s="92"/>
      <c r="AI34" s="92"/>
      <c r="AJ34" s="92"/>
      <c r="AK34" s="93"/>
      <c r="AL34" s="95"/>
      <c r="AM34" s="92"/>
      <c r="AN34" s="92"/>
      <c r="AO34" s="92"/>
      <c r="AP34" s="92"/>
      <c r="AQ34" s="92"/>
      <c r="AR34" s="96"/>
      <c r="AS34" s="444" t="str">
        <f>IF(SUM(Q34:AR34)=0,"",SUM(Q34:AR34))</f>
        <v/>
      </c>
      <c r="AT34" s="445"/>
      <c r="AU34" s="426" t="str">
        <f>IF(AS34="","",ROUNDDOWN(AS34/4,1))</f>
        <v/>
      </c>
      <c r="AV34" s="427"/>
      <c r="AW34" s="428"/>
      <c r="AX34" s="429"/>
    </row>
    <row r="35" spans="2:52" ht="13.5" customHeight="1" x14ac:dyDescent="0.15">
      <c r="B35" s="446"/>
      <c r="C35" s="447"/>
      <c r="D35" s="447"/>
      <c r="E35" s="448"/>
      <c r="F35" s="460"/>
      <c r="G35" s="463"/>
      <c r="H35" s="464"/>
      <c r="I35" s="464"/>
      <c r="J35" s="465"/>
      <c r="K35" s="466"/>
      <c r="L35" s="467"/>
      <c r="M35" s="467"/>
      <c r="N35" s="468"/>
      <c r="O35" s="453" t="s">
        <v>11</v>
      </c>
      <c r="P35" s="454"/>
      <c r="Q35" s="97"/>
      <c r="R35" s="98"/>
      <c r="S35" s="98"/>
      <c r="T35" s="98"/>
      <c r="U35" s="98"/>
      <c r="V35" s="98"/>
      <c r="W35" s="99"/>
      <c r="X35" s="97"/>
      <c r="Y35" s="98"/>
      <c r="Z35" s="98"/>
      <c r="AA35" s="98"/>
      <c r="AB35" s="98"/>
      <c r="AC35" s="98"/>
      <c r="AD35" s="99"/>
      <c r="AE35" s="97"/>
      <c r="AF35" s="98"/>
      <c r="AG35" s="98"/>
      <c r="AH35" s="98"/>
      <c r="AI35" s="98"/>
      <c r="AJ35" s="98"/>
      <c r="AK35" s="99"/>
      <c r="AL35" s="100"/>
      <c r="AM35" s="98"/>
      <c r="AN35" s="98"/>
      <c r="AO35" s="98"/>
      <c r="AP35" s="98"/>
      <c r="AQ35" s="98"/>
      <c r="AR35" s="101"/>
      <c r="AS35" s="455"/>
      <c r="AT35" s="456"/>
      <c r="AU35" s="437"/>
      <c r="AV35" s="438"/>
      <c r="AW35" s="428"/>
      <c r="AX35" s="429"/>
    </row>
    <row r="36" spans="2:52" ht="13.5" customHeight="1" x14ac:dyDescent="0.15">
      <c r="B36" s="439">
        <f>B35</f>
        <v>0</v>
      </c>
      <c r="C36" s="440"/>
      <c r="D36" s="440"/>
      <c r="E36" s="441"/>
      <c r="F36" s="461"/>
      <c r="G36" s="442"/>
      <c r="H36" s="443"/>
      <c r="I36" s="443"/>
      <c r="J36" s="481"/>
      <c r="K36" s="451"/>
      <c r="L36" s="452"/>
      <c r="M36" s="452"/>
      <c r="N36" s="469"/>
      <c r="O36" s="367" t="s">
        <v>30</v>
      </c>
      <c r="P36" s="368"/>
      <c r="Q36" s="86"/>
      <c r="R36" s="87"/>
      <c r="S36" s="87"/>
      <c r="T36" s="87"/>
      <c r="U36" s="87"/>
      <c r="V36" s="87"/>
      <c r="W36" s="88"/>
      <c r="X36" s="86"/>
      <c r="Y36" s="87"/>
      <c r="Z36" s="87"/>
      <c r="AA36" s="87"/>
      <c r="AB36" s="87"/>
      <c r="AC36" s="87"/>
      <c r="AD36" s="88"/>
      <c r="AE36" s="86"/>
      <c r="AF36" s="87"/>
      <c r="AG36" s="87"/>
      <c r="AH36" s="87"/>
      <c r="AI36" s="87"/>
      <c r="AJ36" s="87"/>
      <c r="AK36" s="88"/>
      <c r="AL36" s="89"/>
      <c r="AM36" s="87"/>
      <c r="AN36" s="87"/>
      <c r="AO36" s="87"/>
      <c r="AP36" s="87"/>
      <c r="AQ36" s="87"/>
      <c r="AR36" s="90"/>
      <c r="AS36" s="444" t="str">
        <f>IF(SUM(Q36:AR36)=0,"",SUM(Q36:AR36))</f>
        <v/>
      </c>
      <c r="AT36" s="445"/>
      <c r="AU36" s="426" t="str">
        <f>IF(AS36="","",ROUNDDOWN(AS36/4,1))</f>
        <v/>
      </c>
      <c r="AV36" s="427"/>
      <c r="AW36" s="428" t="str">
        <f>IF(F35="","",IF(OR(F35="Ａ"),1,ROUNDDOWN(SUM(AU36:AU37)/$V$45,2)))</f>
        <v/>
      </c>
      <c r="AX36" s="429"/>
    </row>
    <row r="37" spans="2:52" ht="13.5" customHeight="1" x14ac:dyDescent="0.15">
      <c r="B37" s="473"/>
      <c r="C37" s="474"/>
      <c r="D37" s="474"/>
      <c r="E37" s="475"/>
      <c r="F37" s="462"/>
      <c r="G37" s="476"/>
      <c r="H37" s="477"/>
      <c r="I37" s="477"/>
      <c r="J37" s="478"/>
      <c r="K37" s="470"/>
      <c r="L37" s="471"/>
      <c r="M37" s="471"/>
      <c r="N37" s="472"/>
      <c r="O37" s="479" t="s">
        <v>31</v>
      </c>
      <c r="P37" s="480"/>
      <c r="Q37" s="94"/>
      <c r="R37" s="92"/>
      <c r="S37" s="92"/>
      <c r="T37" s="92"/>
      <c r="U37" s="92"/>
      <c r="V37" s="92"/>
      <c r="W37" s="93"/>
      <c r="X37" s="94"/>
      <c r="Y37" s="92"/>
      <c r="Z37" s="92"/>
      <c r="AA37" s="92"/>
      <c r="AB37" s="92"/>
      <c r="AC37" s="92"/>
      <c r="AD37" s="93"/>
      <c r="AE37" s="94"/>
      <c r="AF37" s="92"/>
      <c r="AG37" s="92"/>
      <c r="AH37" s="92"/>
      <c r="AI37" s="92"/>
      <c r="AJ37" s="92"/>
      <c r="AK37" s="93"/>
      <c r="AL37" s="95"/>
      <c r="AM37" s="92"/>
      <c r="AN37" s="92"/>
      <c r="AO37" s="92"/>
      <c r="AP37" s="92"/>
      <c r="AQ37" s="92"/>
      <c r="AR37" s="96"/>
      <c r="AS37" s="444" t="str">
        <f>IF(SUM(Q37:AR37)=0,"",SUM(Q37:AR37))</f>
        <v/>
      </c>
      <c r="AT37" s="445"/>
      <c r="AU37" s="426" t="str">
        <f>IF(AS37="","",ROUNDDOWN(AS37/4,1))</f>
        <v/>
      </c>
      <c r="AV37" s="427"/>
      <c r="AW37" s="428"/>
      <c r="AX37" s="429"/>
    </row>
    <row r="38" spans="2:52" ht="13.5" customHeight="1" x14ac:dyDescent="0.15">
      <c r="B38" s="446"/>
      <c r="C38" s="447"/>
      <c r="D38" s="447"/>
      <c r="E38" s="448"/>
      <c r="F38" s="449"/>
      <c r="G38" s="442"/>
      <c r="H38" s="443"/>
      <c r="I38" s="443"/>
      <c r="J38" s="443"/>
      <c r="K38" s="451"/>
      <c r="L38" s="452"/>
      <c r="M38" s="452"/>
      <c r="N38" s="452"/>
      <c r="O38" s="453" t="s">
        <v>11</v>
      </c>
      <c r="P38" s="454"/>
      <c r="Q38" s="97"/>
      <c r="R38" s="98"/>
      <c r="S38" s="98"/>
      <c r="T38" s="98"/>
      <c r="U38" s="98"/>
      <c r="V38" s="98"/>
      <c r="W38" s="99"/>
      <c r="X38" s="97"/>
      <c r="Y38" s="98"/>
      <c r="Z38" s="98"/>
      <c r="AA38" s="98"/>
      <c r="AB38" s="98"/>
      <c r="AC38" s="98"/>
      <c r="AD38" s="99"/>
      <c r="AE38" s="97"/>
      <c r="AF38" s="98"/>
      <c r="AG38" s="98"/>
      <c r="AH38" s="98"/>
      <c r="AI38" s="98"/>
      <c r="AJ38" s="98"/>
      <c r="AK38" s="99"/>
      <c r="AL38" s="100"/>
      <c r="AM38" s="98"/>
      <c r="AN38" s="98"/>
      <c r="AO38" s="98"/>
      <c r="AP38" s="98"/>
      <c r="AQ38" s="98"/>
      <c r="AR38" s="101"/>
      <c r="AS38" s="455"/>
      <c r="AT38" s="456"/>
      <c r="AU38" s="437"/>
      <c r="AV38" s="438"/>
      <c r="AW38" s="428"/>
      <c r="AX38" s="429"/>
    </row>
    <row r="39" spans="2:52" ht="13.5" customHeight="1" x14ac:dyDescent="0.15">
      <c r="B39" s="439">
        <f>B38</f>
        <v>0</v>
      </c>
      <c r="C39" s="440"/>
      <c r="D39" s="440"/>
      <c r="E39" s="441"/>
      <c r="F39" s="449"/>
      <c r="G39" s="442"/>
      <c r="H39" s="443"/>
      <c r="I39" s="443"/>
      <c r="J39" s="443"/>
      <c r="K39" s="451"/>
      <c r="L39" s="452"/>
      <c r="M39" s="452"/>
      <c r="N39" s="452"/>
      <c r="O39" s="367" t="s">
        <v>30</v>
      </c>
      <c r="P39" s="368"/>
      <c r="Q39" s="86"/>
      <c r="R39" s="87"/>
      <c r="S39" s="87"/>
      <c r="T39" s="87"/>
      <c r="U39" s="87"/>
      <c r="V39" s="87"/>
      <c r="W39" s="88"/>
      <c r="X39" s="86"/>
      <c r="Y39" s="87"/>
      <c r="Z39" s="87"/>
      <c r="AA39" s="87"/>
      <c r="AB39" s="87"/>
      <c r="AC39" s="87"/>
      <c r="AD39" s="88"/>
      <c r="AE39" s="86"/>
      <c r="AF39" s="87"/>
      <c r="AG39" s="87"/>
      <c r="AH39" s="87"/>
      <c r="AI39" s="87"/>
      <c r="AJ39" s="87"/>
      <c r="AK39" s="88"/>
      <c r="AL39" s="89"/>
      <c r="AM39" s="87"/>
      <c r="AN39" s="87"/>
      <c r="AO39" s="87"/>
      <c r="AP39" s="87"/>
      <c r="AQ39" s="87"/>
      <c r="AR39" s="90"/>
      <c r="AS39" s="444" t="str">
        <f>IF(SUM(Q39:AR39)=0,"",SUM(Q39:AR39))</f>
        <v/>
      </c>
      <c r="AT39" s="445"/>
      <c r="AU39" s="426" t="str">
        <f>IF(AS39="","",ROUNDDOWN(AS39/4,1))</f>
        <v/>
      </c>
      <c r="AV39" s="427"/>
      <c r="AW39" s="428" t="str">
        <f>IF(F38="","",IF(OR(F38="Ａ"),1,ROUNDDOWN(SUM(AU39:AU40)/$V$45,2)))</f>
        <v/>
      </c>
      <c r="AX39" s="429"/>
    </row>
    <row r="40" spans="2:52" ht="13.5" customHeight="1" thickBot="1" x14ac:dyDescent="0.2">
      <c r="B40" s="457"/>
      <c r="C40" s="458"/>
      <c r="D40" s="458"/>
      <c r="E40" s="459"/>
      <c r="F40" s="450"/>
      <c r="G40" s="442"/>
      <c r="H40" s="443"/>
      <c r="I40" s="443"/>
      <c r="J40" s="443"/>
      <c r="K40" s="451"/>
      <c r="L40" s="452"/>
      <c r="M40" s="452"/>
      <c r="N40" s="452"/>
      <c r="O40" s="367" t="s">
        <v>31</v>
      </c>
      <c r="P40" s="368"/>
      <c r="Q40" s="91"/>
      <c r="R40" s="102"/>
      <c r="S40" s="102"/>
      <c r="T40" s="102"/>
      <c r="U40" s="102"/>
      <c r="V40" s="102"/>
      <c r="W40" s="103"/>
      <c r="X40" s="91"/>
      <c r="Y40" s="102"/>
      <c r="Z40" s="102"/>
      <c r="AA40" s="102"/>
      <c r="AB40" s="102"/>
      <c r="AC40" s="102"/>
      <c r="AD40" s="103"/>
      <c r="AE40" s="91"/>
      <c r="AF40" s="102"/>
      <c r="AG40" s="102"/>
      <c r="AH40" s="102"/>
      <c r="AI40" s="102"/>
      <c r="AJ40" s="102"/>
      <c r="AK40" s="103"/>
      <c r="AL40" s="104"/>
      <c r="AM40" s="102"/>
      <c r="AN40" s="102"/>
      <c r="AO40" s="102"/>
      <c r="AP40" s="102"/>
      <c r="AQ40" s="102"/>
      <c r="AR40" s="105"/>
      <c r="AS40" s="444" t="str">
        <f>IF(SUM(Q40:AR40)=0,"",SUM(Q40:AR40))</f>
        <v/>
      </c>
      <c r="AT40" s="445"/>
      <c r="AU40" s="426" t="str">
        <f>IF(AS40="","",ROUNDDOWN(AS40/4,1))</f>
        <v/>
      </c>
      <c r="AV40" s="427"/>
      <c r="AW40" s="428"/>
      <c r="AX40" s="429"/>
    </row>
    <row r="41" spans="2:52" ht="13.5" customHeight="1" thickBot="1" x14ac:dyDescent="0.2">
      <c r="B41" s="430" t="s">
        <v>77</v>
      </c>
      <c r="C41" s="431"/>
      <c r="D41" s="431"/>
      <c r="E41" s="431"/>
      <c r="F41" s="431"/>
      <c r="G41" s="431"/>
      <c r="H41" s="431"/>
      <c r="I41" s="431"/>
      <c r="J41" s="431"/>
      <c r="K41" s="431"/>
      <c r="L41" s="431"/>
      <c r="M41" s="431"/>
      <c r="N41" s="431"/>
      <c r="O41" s="431"/>
      <c r="P41" s="432"/>
      <c r="Q41" s="307" t="str">
        <f ca="1">IF(SUMIF($B$8:$E$40,"介護従業者",$Q$8:$Q40)=0,"",SUMIF($B$8:$E$40,"介護従業者",Q$8:Q$40)+SUMIF($B$8:$E$40,"介護従業者（医療連携）",Q$8:Q$40))</f>
        <v/>
      </c>
      <c r="R41" s="308" t="str">
        <f ca="1">IF(SUMIF($B$8:$E$40,"介護従業者",$Q$8:$Q40)=0,"",SUMIF($B$8:$E$40,"介護従業者",R$8:R$40)+SUMIF($B$8:$E$40,"介護従業者（医療連携）",R$8:R$40))</f>
        <v/>
      </c>
      <c r="S41" s="308" t="str">
        <f ca="1">IF(SUMIF($B$8:$E$40,"介護従業者",$Q$8:$Q40)=0,"",SUMIF($B$8:$E$40,"介護従業者",S$8:S$40)+SUMIF($B$8:$E$40,"介護従業者（医療連携）",S$8:S$40))</f>
        <v/>
      </c>
      <c r="T41" s="308" t="str">
        <f ca="1">IF(SUMIF($B$8:$E$40,"介護従業者",$Q$8:$Q40)=0,"",SUMIF($B$8:$E$40,"介護従業者",T$8:T$40)+SUMIF($B$8:$E$40,"介護従業者（医療連携）",T$8:T$40))</f>
        <v/>
      </c>
      <c r="U41" s="308" t="str">
        <f ca="1">IF(SUMIF($B$8:$E$40,"介護従業者",$Q$8:$Q40)=0,"",SUMIF($B$8:$E$40,"介護従業者",U$8:U$40)+SUMIF($B$8:$E$40,"介護従業者（医療連携）",U$8:U$40))</f>
        <v/>
      </c>
      <c r="V41" s="308" t="str">
        <f ca="1">IF(SUMIF($B$8:$E$40,"介護従業者",$Q$8:$Q40)=0,"",SUMIF($B$8:$E$40,"介護従業者",V$8:V$40)+SUMIF($B$8:$E$40,"介護従業者（医療連携）",V$8:V$40))</f>
        <v/>
      </c>
      <c r="W41" s="309" t="str">
        <f ca="1">IF(SUMIF($B$8:$E$40,"介護従業者",$Q$8:$Q40)=0,"",SUMIF($B$8:$E$40,"介護従業者",W$8:W$40)+SUMIF($B$8:$E$40,"介護従業者（医療連携）",W$8:W$40))</f>
        <v/>
      </c>
      <c r="X41" s="310" t="str">
        <f ca="1">IF(SUMIF($B$8:$E$40,"介護従業者",$Q$8:$Q40)=0,"",SUMIF($B$8:$E$40,"介護従業者",X$8:X$40)+SUMIF($B$8:$E$40,"介護従業者（医療連携）",X$8:X$40))</f>
        <v/>
      </c>
      <c r="Y41" s="308" t="str">
        <f ca="1">IF(SUMIF($B$8:$E$40,"介護従業者",$Q$8:$Q40)=0,"",SUMIF($B$8:$E$40,"介護従業者",Y$8:Y$40)+SUMIF($B$8:$E$40,"介護従業者（医療連携）",Y$8:Y$40))</f>
        <v/>
      </c>
      <c r="Z41" s="308" t="str">
        <f ca="1">IF(SUMIF($B$8:$E$40,"介護従業者",$Q$8:$Q40)=0,"",SUMIF($B$8:$E$40,"介護従業者",Z$8:Z$40)+SUMIF($B$8:$E$40,"介護従業者（医療連携）",Z$8:Z$40))</f>
        <v/>
      </c>
      <c r="AA41" s="308" t="str">
        <f ca="1">IF(SUMIF($B$8:$E$40,"介護従業者",$Q$8:$Q40)=0,"",SUMIF($B$8:$E$40,"介護従業者",AA$8:AA$40)+SUMIF($B$8:$E$40,"介護従業者（医療連携）",AA$8:AA$40))</f>
        <v/>
      </c>
      <c r="AB41" s="308" t="str">
        <f ca="1">IF(SUMIF($B$8:$E$40,"介護従業者",$Q$8:$Q40)=0,"",SUMIF($B$8:$E$40,"介護従業者",AB$8:AB$40)+SUMIF($B$8:$E$40,"介護従業者（医療連携）",AB$8:AB$40))</f>
        <v/>
      </c>
      <c r="AC41" s="308" t="str">
        <f ca="1">IF(SUMIF($B$8:$E$40,"介護従業者",$Q$8:$Q40)=0,"",SUMIF($B$8:$E$40,"介護従業者",AC$8:AC$40)+SUMIF($B$8:$E$40,"介護従業者（医療連携）",AC$8:AC$40))</f>
        <v/>
      </c>
      <c r="AD41" s="311" t="str">
        <f ca="1">IF(SUMIF($B$8:$E$40,"介護従業者",$Q$8:$Q40)=0,"",SUMIF($B$8:$E$40,"介護従業者",AD$8:AD$40)+SUMIF($B$8:$E$40,"介護従業者（医療連携）",AD$8:AD$40))</f>
        <v/>
      </c>
      <c r="AE41" s="307" t="str">
        <f ca="1">IF(SUMIF($B$8:$E$40,"介護従業者",$Q$8:$Q40)=0,"",SUMIF($B$8:$E$40,"介護従業者",AE$8:AE$40)+SUMIF($B$8:$E$40,"介護従業者（医療連携）",AE$8:AE$40))</f>
        <v/>
      </c>
      <c r="AF41" s="308" t="str">
        <f ca="1">IF(SUMIF($B$8:$E$40,"介護従業者",$Q$8:$Q40)=0,"",SUMIF($B$8:$E$40,"介護従業者",AF$8:AF$40)+SUMIF($B$8:$E$40,"介護従業者（医療連携）",AF$8:AF$40))</f>
        <v/>
      </c>
      <c r="AG41" s="308" t="str">
        <f ca="1">IF(SUMIF($B$8:$E$40,"介護従業者",$Q$8:$Q40)=0,"",SUMIF($B$8:$E$40,"介護従業者",AG$8:AG$40)+SUMIF($B$8:$E$40,"介護従業者（医療連携）",AG$8:AG$40))</f>
        <v/>
      </c>
      <c r="AH41" s="308" t="str">
        <f ca="1">IF(SUMIF($B$8:$E$40,"介護従業者",$Q$8:$Q40)=0,"",SUMIF($B$8:$E$40,"介護従業者",AH$8:AH$40)+SUMIF($B$8:$E$40,"介護従業者（医療連携）",AH$8:AH$40))</f>
        <v/>
      </c>
      <c r="AI41" s="308" t="str">
        <f ca="1">IF(SUMIF($B$8:$E$40,"介護従業者",$Q$8:$Q40)=0,"",SUMIF($B$8:$E$40,"介護従業者",AI$8:AI$40)+SUMIF($B$8:$E$40,"介護従業者（医療連携）",AI$8:AI$40))</f>
        <v/>
      </c>
      <c r="AJ41" s="308" t="str">
        <f ca="1">IF(SUMIF($B$8:$E$40,"介護従業者",$Q$8:$Q40)=0,"",SUMIF($B$8:$E$40,"介護従業者",AJ$8:AJ$40)+SUMIF($B$8:$E$40,"介護従業者（医療連携）",AJ$8:AJ$40))</f>
        <v/>
      </c>
      <c r="AK41" s="309" t="str">
        <f ca="1">IF(SUMIF($B$8:$E$40,"介護従業者",$Q$8:$Q40)=0,"",SUMIF($B$8:$E$40,"介護従業者",AK$8:AK$40)+SUMIF($B$8:$E$40,"介護従業者（医療連携）",AK$8:AK$40))</f>
        <v/>
      </c>
      <c r="AL41" s="310" t="str">
        <f ca="1">IF(SUMIF($B$8:$E$40,"介護従業者",$Q$8:$Q40)=0,"",SUMIF($B$8:$E$40,"介護従業者",AL$8:AL$40)+SUMIF($B$8:$E$40,"介護従業者（医療連携）",AL$8:AL$40))</f>
        <v/>
      </c>
      <c r="AM41" s="308" t="str">
        <f ca="1">IF(SUMIF($B$8:$E$40,"介護従業者",$Q$8:$Q40)=0,"",SUMIF($B$8:$E$40,"介護従業者",AM$8:AM$40)+SUMIF($B$8:$E$40,"介護従業者（医療連携）",AM$8:AM$40))</f>
        <v/>
      </c>
      <c r="AN41" s="308" t="str">
        <f ca="1">IF(SUMIF($B$8:$E$40,"介護従業者",$Q$8:$Q40)=0,"",SUMIF($B$8:$E$40,"介護従業者",AN$8:AN$40)+SUMIF($B$8:$E$40,"介護従業者（医療連携）",AN$8:AN$40))</f>
        <v/>
      </c>
      <c r="AO41" s="308" t="str">
        <f ca="1">IF(SUMIF($B$8:$E$40,"介護従業者",$Q$8:$Q40)=0,"",SUMIF($B$8:$E$40,"介護従業者",AO$8:AO$40)+SUMIF($B$8:$E$40,"介護従業者（医療連携）",AO$8:AO$40))</f>
        <v/>
      </c>
      <c r="AP41" s="308" t="str">
        <f ca="1">IF(SUMIF($B$8:$E$40,"介護従業者",$Q$8:$Q40)=0,"",SUMIF($B$8:$E$40,"介護従業者",AP$8:AP$40)+SUMIF($B$8:$E$40,"介護従業者（医療連携）",AP$8:AP$40))</f>
        <v/>
      </c>
      <c r="AQ41" s="308" t="str">
        <f ca="1">IF(SUMIF($B$8:$E$40,"介護従業者",$Q$8:$Q40)=0,"",SUMIF($B$8:$E$40,"介護従業者",AQ$8:AQ$40)+SUMIF($B$8:$E$40,"介護従業者（医療連携）",AQ$8:AQ$40))</f>
        <v/>
      </c>
      <c r="AR41" s="312" t="str">
        <f ca="1">IF(SUMIF($B$8:$E$40,"介護従業者",$Q$8:$Q40)=0,"",SUMIF($B$8:$E$40,"介護従業者",AR$8:AR$40)+SUMIF($B$8:$E$40,"介護従業者（医療連携）",AR$8:AR$40))</f>
        <v/>
      </c>
      <c r="AS41" s="433">
        <f ca="1">SUMIF($O14:$P40,"日勤",AS14:AS40)</f>
        <v>0</v>
      </c>
      <c r="AT41" s="434" t="e">
        <f ca="1">SUMIF($O13:$P40,"日勤",AT13:AT40)-#REF!</f>
        <v>#REF!</v>
      </c>
      <c r="AU41" s="435">
        <f ca="1">AS41/4</f>
        <v>0</v>
      </c>
      <c r="AV41" s="436"/>
      <c r="AW41" s="421">
        <f>SUM(AW14:AX40)</f>
        <v>0</v>
      </c>
      <c r="AX41" s="422"/>
    </row>
    <row r="42" spans="2:52" ht="13.5" customHeight="1" thickBot="1" x14ac:dyDescent="0.2">
      <c r="B42" s="414" t="s">
        <v>78</v>
      </c>
      <c r="C42" s="415"/>
      <c r="D42" s="415"/>
      <c r="E42" s="415"/>
      <c r="F42" s="415"/>
      <c r="G42" s="415"/>
      <c r="H42" s="415"/>
      <c r="I42" s="415"/>
      <c r="J42" s="415"/>
      <c r="K42" s="415"/>
      <c r="L42" s="415"/>
      <c r="M42" s="415"/>
      <c r="N42" s="415"/>
      <c r="O42" s="415"/>
      <c r="P42" s="416"/>
      <c r="Q42" s="307" t="str">
        <f>IF($G$44="","",IF(Q41="","",IF($G$44/3*$R$45&lt;=Q41,"○","×")))</f>
        <v/>
      </c>
      <c r="R42" s="308" t="str">
        <f>IF($G$44="","",IF(R41="","",IF($G$44/3*$R$45&lt;=R41,"○","×")))</f>
        <v/>
      </c>
      <c r="S42" s="308" t="str">
        <f t="shared" ref="S42:AR42" si="0">IF($G$44="","",IF(S41="","",IF($G$44/3*$R$45&lt;=S41,"○","×")))</f>
        <v/>
      </c>
      <c r="T42" s="308" t="str">
        <f t="shared" si="0"/>
        <v/>
      </c>
      <c r="U42" s="308" t="str">
        <f t="shared" si="0"/>
        <v/>
      </c>
      <c r="V42" s="308" t="str">
        <f t="shared" si="0"/>
        <v/>
      </c>
      <c r="W42" s="311" t="str">
        <f t="shared" si="0"/>
        <v/>
      </c>
      <c r="X42" s="307" t="str">
        <f t="shared" si="0"/>
        <v/>
      </c>
      <c r="Y42" s="308" t="str">
        <f t="shared" si="0"/>
        <v/>
      </c>
      <c r="Z42" s="308" t="str">
        <f t="shared" si="0"/>
        <v/>
      </c>
      <c r="AA42" s="308" t="str">
        <f>IF($G$44="","",IF(AA41="","",IF($G$44/3*$R$45&lt;=AA41,"○","×")))</f>
        <v/>
      </c>
      <c r="AB42" s="308" t="str">
        <f t="shared" si="0"/>
        <v/>
      </c>
      <c r="AC42" s="308" t="str">
        <f t="shared" si="0"/>
        <v/>
      </c>
      <c r="AD42" s="309" t="str">
        <f t="shared" si="0"/>
        <v/>
      </c>
      <c r="AE42" s="307" t="str">
        <f t="shared" si="0"/>
        <v/>
      </c>
      <c r="AF42" s="308" t="str">
        <f t="shared" si="0"/>
        <v/>
      </c>
      <c r="AG42" s="308" t="str">
        <f t="shared" si="0"/>
        <v/>
      </c>
      <c r="AH42" s="308" t="str">
        <f t="shared" si="0"/>
        <v/>
      </c>
      <c r="AI42" s="308" t="str">
        <f t="shared" si="0"/>
        <v/>
      </c>
      <c r="AJ42" s="308" t="str">
        <f t="shared" si="0"/>
        <v/>
      </c>
      <c r="AK42" s="309" t="str">
        <f t="shared" si="0"/>
        <v/>
      </c>
      <c r="AL42" s="310" t="str">
        <f t="shared" si="0"/>
        <v/>
      </c>
      <c r="AM42" s="308" t="str">
        <f t="shared" si="0"/>
        <v/>
      </c>
      <c r="AN42" s="308" t="str">
        <f t="shared" si="0"/>
        <v/>
      </c>
      <c r="AO42" s="308" t="str">
        <f t="shared" si="0"/>
        <v/>
      </c>
      <c r="AP42" s="308" t="str">
        <f t="shared" si="0"/>
        <v/>
      </c>
      <c r="AQ42" s="308" t="str">
        <f t="shared" si="0"/>
        <v/>
      </c>
      <c r="AR42" s="308" t="str">
        <f t="shared" si="0"/>
        <v/>
      </c>
      <c r="AS42" s="418" t="s">
        <v>208</v>
      </c>
      <c r="AT42" s="419"/>
      <c r="AU42" s="419"/>
      <c r="AV42" s="420"/>
      <c r="AW42" s="421">
        <f ca="1">SUMIF(B14:E40,"介護従業者（医療連携）",AW14:AX40)</f>
        <v>0</v>
      </c>
      <c r="AX42" s="422"/>
    </row>
    <row r="43" spans="2:52" ht="13.5" customHeight="1" x14ac:dyDescent="0.15">
      <c r="B43" s="2"/>
      <c r="G43" s="1"/>
      <c r="H43" s="1"/>
      <c r="I43" s="1"/>
      <c r="K43" s="1"/>
      <c r="P43" s="53"/>
      <c r="Q43" s="236"/>
      <c r="R43" s="236"/>
      <c r="S43" s="60"/>
      <c r="T43" s="236"/>
      <c r="U43" s="236"/>
      <c r="V43" s="236"/>
      <c r="W43" s="236"/>
      <c r="X43" s="236"/>
      <c r="Y43" s="236"/>
      <c r="Z43" s="236"/>
      <c r="AA43" s="236"/>
      <c r="AB43" s="236"/>
      <c r="AC43" s="4"/>
      <c r="AD43" s="4"/>
      <c r="AE43" s="236"/>
      <c r="AF43" s="236"/>
      <c r="AG43" s="236"/>
      <c r="AH43" s="236"/>
      <c r="AI43" s="236"/>
      <c r="AJ43" s="236"/>
      <c r="AK43" s="236"/>
      <c r="AL43" s="236"/>
      <c r="AM43" s="236"/>
      <c r="AN43" s="236"/>
      <c r="AO43" s="236"/>
      <c r="AP43" s="236"/>
      <c r="AQ43" s="236"/>
      <c r="AR43" s="236"/>
      <c r="AS43" s="417"/>
      <c r="AT43" s="417"/>
      <c r="AU43" s="417"/>
      <c r="AV43" s="417"/>
      <c r="AW43" s="417"/>
      <c r="AX43" s="417"/>
    </row>
    <row r="44" spans="2:52" s="22" customFormat="1" ht="13.5" customHeight="1" x14ac:dyDescent="0.15">
      <c r="B44" s="1" t="s">
        <v>64</v>
      </c>
      <c r="G44" s="315"/>
      <c r="H44" s="32" t="s">
        <v>65</v>
      </c>
      <c r="Z44" s="1"/>
      <c r="AA44" s="1" t="s">
        <v>75</v>
      </c>
      <c r="AB44" s="9"/>
      <c r="AG44" s="1"/>
      <c r="AH44" s="1"/>
      <c r="AI44" s="1"/>
      <c r="AK44" s="1"/>
      <c r="AP44" s="53"/>
      <c r="AQ44" s="240"/>
      <c r="AR44" s="240"/>
      <c r="AS44" s="240"/>
      <c r="AT44" s="240"/>
      <c r="AU44" s="240"/>
      <c r="AV44" s="240"/>
      <c r="AW44" s="240"/>
      <c r="AX44" s="240"/>
      <c r="AY44" s="236"/>
      <c r="AZ44" s="61"/>
    </row>
    <row r="45" spans="2:52" s="30" customFormat="1" ht="13.5" customHeight="1" x14ac:dyDescent="0.15">
      <c r="B45" s="1" t="s">
        <v>118</v>
      </c>
      <c r="C45" s="22"/>
      <c r="D45" s="22"/>
      <c r="E45" s="22"/>
      <c r="F45" s="22"/>
      <c r="G45" s="1"/>
      <c r="H45" s="1"/>
      <c r="I45" s="1"/>
      <c r="J45" s="22"/>
      <c r="K45" s="1"/>
      <c r="L45" s="22"/>
      <c r="M45" s="22"/>
      <c r="N45" s="22"/>
      <c r="O45" s="22"/>
      <c r="P45" s="53"/>
      <c r="Q45" s="240" t="s">
        <v>119</v>
      </c>
      <c r="R45" s="180"/>
      <c r="S45" s="1" t="s">
        <v>120</v>
      </c>
      <c r="T45" s="240"/>
      <c r="U45" s="240" t="s">
        <v>121</v>
      </c>
      <c r="V45" s="180"/>
      <c r="W45" s="2" t="s">
        <v>61</v>
      </c>
      <c r="X45" s="181"/>
      <c r="Y45" s="9"/>
      <c r="Z45" s="29"/>
      <c r="AA45" s="239" t="s">
        <v>46</v>
      </c>
      <c r="AB45" s="350" t="s">
        <v>12</v>
      </c>
      <c r="AC45" s="350"/>
      <c r="AD45" s="350"/>
      <c r="AE45" s="350"/>
      <c r="AF45" s="350"/>
      <c r="AG45" s="350"/>
      <c r="AH45" s="350"/>
      <c r="AI45" s="340" t="s">
        <v>14</v>
      </c>
      <c r="AJ45" s="340"/>
      <c r="AK45" s="340" t="s">
        <v>15</v>
      </c>
      <c r="AL45" s="340"/>
      <c r="AM45" s="239" t="s">
        <v>46</v>
      </c>
      <c r="AN45" s="350" t="s">
        <v>12</v>
      </c>
      <c r="AO45" s="350"/>
      <c r="AP45" s="350"/>
      <c r="AQ45" s="350"/>
      <c r="AR45" s="350"/>
      <c r="AS45" s="350"/>
      <c r="AT45" s="350"/>
      <c r="AU45" s="340" t="s">
        <v>14</v>
      </c>
      <c r="AV45" s="340"/>
      <c r="AW45" s="340" t="s">
        <v>15</v>
      </c>
      <c r="AX45" s="340"/>
      <c r="AY45" s="62"/>
      <c r="AZ45" s="62"/>
    </row>
    <row r="46" spans="2:52" s="22" customFormat="1" ht="13.5" customHeight="1" x14ac:dyDescent="0.15">
      <c r="B46" s="9" t="s">
        <v>18</v>
      </c>
      <c r="C46" s="30"/>
      <c r="D46" s="30"/>
      <c r="E46" s="30"/>
      <c r="F46" s="30"/>
      <c r="G46" s="9"/>
      <c r="H46" s="9"/>
      <c r="I46" s="9"/>
      <c r="J46" s="30"/>
      <c r="K46" s="9"/>
      <c r="L46" s="30"/>
      <c r="M46" s="30"/>
      <c r="N46" s="30"/>
      <c r="O46" s="406" t="s">
        <v>19</v>
      </c>
      <c r="P46" s="406"/>
      <c r="Q46" s="123"/>
      <c r="R46" s="238" t="s">
        <v>60</v>
      </c>
      <c r="S46" s="124"/>
      <c r="T46" s="9" t="s">
        <v>20</v>
      </c>
      <c r="U46" s="238"/>
      <c r="V46" s="30"/>
      <c r="W46" s="123"/>
      <c r="X46" s="238" t="s">
        <v>60</v>
      </c>
      <c r="Y46" s="124"/>
      <c r="Z46" s="240"/>
      <c r="AA46" s="27" t="s">
        <v>47</v>
      </c>
      <c r="AB46" s="63"/>
      <c r="AC46" s="117" t="s">
        <v>13</v>
      </c>
      <c r="AD46" s="64"/>
      <c r="AE46" s="117" t="s">
        <v>35</v>
      </c>
      <c r="AF46" s="65"/>
      <c r="AG46" s="117" t="s">
        <v>13</v>
      </c>
      <c r="AH46" s="66"/>
      <c r="AI46" s="67"/>
      <c r="AJ46" s="118" t="s">
        <v>36</v>
      </c>
      <c r="AK46" s="68"/>
      <c r="AL46" s="118" t="s">
        <v>36</v>
      </c>
      <c r="AM46" s="26" t="s">
        <v>59</v>
      </c>
      <c r="AN46" s="63"/>
      <c r="AO46" s="117" t="s">
        <v>13</v>
      </c>
      <c r="AP46" s="64"/>
      <c r="AQ46" s="117" t="s">
        <v>35</v>
      </c>
      <c r="AR46" s="65"/>
      <c r="AS46" s="117" t="s">
        <v>13</v>
      </c>
      <c r="AT46" s="66"/>
      <c r="AU46" s="67"/>
      <c r="AV46" s="118" t="s">
        <v>36</v>
      </c>
      <c r="AW46" s="68"/>
      <c r="AX46" s="118" t="s">
        <v>36</v>
      </c>
      <c r="AZ46" s="234"/>
    </row>
    <row r="47" spans="2:52" s="22" customFormat="1" ht="13.5" customHeight="1" x14ac:dyDescent="0.15">
      <c r="B47" s="1" t="s">
        <v>22</v>
      </c>
      <c r="G47" s="406" t="s">
        <v>23</v>
      </c>
      <c r="H47" s="406"/>
      <c r="I47" s="123"/>
      <c r="J47" s="238" t="s">
        <v>45</v>
      </c>
      <c r="K47" s="124"/>
      <c r="L47" s="407" t="s">
        <v>24</v>
      </c>
      <c r="M47" s="407"/>
      <c r="N47" s="407"/>
      <c r="O47" s="407"/>
      <c r="P47" s="123"/>
      <c r="Q47" s="9" t="s">
        <v>45</v>
      </c>
      <c r="R47" s="124"/>
      <c r="S47" s="9" t="s">
        <v>21</v>
      </c>
      <c r="T47" s="238"/>
      <c r="U47" s="240"/>
      <c r="V47" s="240"/>
      <c r="W47" s="240"/>
      <c r="X47" s="240"/>
      <c r="Y47" s="240"/>
      <c r="Z47" s="240"/>
      <c r="AA47" s="26" t="s">
        <v>48</v>
      </c>
      <c r="AB47" s="63"/>
      <c r="AC47" s="117" t="s">
        <v>13</v>
      </c>
      <c r="AD47" s="64"/>
      <c r="AE47" s="117" t="s">
        <v>35</v>
      </c>
      <c r="AF47" s="65"/>
      <c r="AG47" s="117" t="s">
        <v>13</v>
      </c>
      <c r="AH47" s="66"/>
      <c r="AI47" s="63"/>
      <c r="AJ47" s="119" t="s">
        <v>36</v>
      </c>
      <c r="AK47" s="63"/>
      <c r="AL47" s="119" t="s">
        <v>36</v>
      </c>
      <c r="AM47" s="26" t="s">
        <v>58</v>
      </c>
      <c r="AN47" s="63"/>
      <c r="AO47" s="117" t="s">
        <v>13</v>
      </c>
      <c r="AP47" s="64"/>
      <c r="AQ47" s="117" t="s">
        <v>35</v>
      </c>
      <c r="AR47" s="65"/>
      <c r="AS47" s="117" t="s">
        <v>13</v>
      </c>
      <c r="AT47" s="66"/>
      <c r="AU47" s="67"/>
      <c r="AV47" s="118" t="s">
        <v>36</v>
      </c>
      <c r="AW47" s="68"/>
      <c r="AX47" s="118" t="s">
        <v>36</v>
      </c>
      <c r="AZ47" s="234"/>
    </row>
    <row r="48" spans="2:52" s="2" customFormat="1" ht="13.5" customHeight="1" x14ac:dyDescent="0.15">
      <c r="B48" s="9" t="s">
        <v>74</v>
      </c>
      <c r="C48" s="9"/>
      <c r="D48" s="9"/>
      <c r="E48" s="9"/>
      <c r="F48" s="9"/>
      <c r="G48" s="9"/>
      <c r="H48" s="9"/>
      <c r="I48" s="9"/>
      <c r="J48" s="62" t="s">
        <v>72</v>
      </c>
      <c r="K48" s="125"/>
      <c r="L48" s="120" t="s">
        <v>61</v>
      </c>
      <c r="M48" s="62"/>
      <c r="N48" s="237" t="s">
        <v>73</v>
      </c>
      <c r="O48" s="123"/>
      <c r="P48" s="9" t="s">
        <v>61</v>
      </c>
      <c r="Q48" s="9"/>
      <c r="R48" s="9"/>
      <c r="S48" s="9"/>
      <c r="T48" s="9"/>
      <c r="U48" s="9"/>
      <c r="V48" s="62"/>
      <c r="W48" s="62"/>
      <c r="X48" s="62"/>
      <c r="Y48" s="62"/>
      <c r="Z48" s="240"/>
      <c r="AA48" s="26" t="s">
        <v>50</v>
      </c>
      <c r="AB48" s="63"/>
      <c r="AC48" s="117" t="s">
        <v>13</v>
      </c>
      <c r="AD48" s="64"/>
      <c r="AE48" s="117" t="s">
        <v>35</v>
      </c>
      <c r="AF48" s="65"/>
      <c r="AG48" s="117" t="s">
        <v>13</v>
      </c>
      <c r="AH48" s="66"/>
      <c r="AI48" s="63"/>
      <c r="AJ48" s="119" t="s">
        <v>36</v>
      </c>
      <c r="AK48" s="63"/>
      <c r="AL48" s="119" t="s">
        <v>36</v>
      </c>
      <c r="AM48" s="26" t="s">
        <v>49</v>
      </c>
      <c r="AN48" s="63"/>
      <c r="AO48" s="117" t="s">
        <v>13</v>
      </c>
      <c r="AP48" s="64"/>
      <c r="AQ48" s="117" t="s">
        <v>35</v>
      </c>
      <c r="AR48" s="65"/>
      <c r="AS48" s="117" t="s">
        <v>13</v>
      </c>
      <c r="AT48" s="66"/>
      <c r="AU48" s="67"/>
      <c r="AV48" s="118" t="s">
        <v>36</v>
      </c>
      <c r="AW48" s="68"/>
      <c r="AX48" s="118" t="s">
        <v>36</v>
      </c>
      <c r="AZ48" s="234"/>
    </row>
    <row r="49" spans="1:52" s="4" customFormat="1" ht="13.5" customHeight="1" x14ac:dyDescent="0.15">
      <c r="B49" s="9" t="s">
        <v>183</v>
      </c>
      <c r="C49" s="238"/>
      <c r="D49" s="238"/>
      <c r="E49" s="25"/>
      <c r="F49" s="238"/>
      <c r="G49" s="238"/>
      <c r="H49" s="238"/>
      <c r="I49" s="25"/>
      <c r="J49" s="238"/>
      <c r="K49" s="238"/>
      <c r="L49" s="238"/>
      <c r="M49" s="238"/>
      <c r="N49" s="238"/>
      <c r="O49" s="238"/>
      <c r="P49" s="238"/>
      <c r="Q49" s="25"/>
      <c r="R49" s="238"/>
      <c r="S49" s="238"/>
      <c r="T49" s="238"/>
      <c r="U49" s="25"/>
      <c r="V49" s="238"/>
      <c r="W49" s="238"/>
      <c r="X49" s="238"/>
      <c r="Y49" s="238"/>
      <c r="Z49" s="240"/>
      <c r="AA49" s="26" t="s">
        <v>52</v>
      </c>
      <c r="AB49" s="63"/>
      <c r="AC49" s="117" t="s">
        <v>13</v>
      </c>
      <c r="AD49" s="64"/>
      <c r="AE49" s="117" t="s">
        <v>35</v>
      </c>
      <c r="AF49" s="65"/>
      <c r="AG49" s="117" t="s">
        <v>13</v>
      </c>
      <c r="AH49" s="66"/>
      <c r="AI49" s="63"/>
      <c r="AJ49" s="119" t="s">
        <v>36</v>
      </c>
      <c r="AK49" s="63"/>
      <c r="AL49" s="119" t="s">
        <v>36</v>
      </c>
      <c r="AM49" s="26" t="s">
        <v>51</v>
      </c>
      <c r="AN49" s="63"/>
      <c r="AO49" s="117" t="s">
        <v>13</v>
      </c>
      <c r="AP49" s="64"/>
      <c r="AQ49" s="117" t="s">
        <v>35</v>
      </c>
      <c r="AR49" s="65"/>
      <c r="AS49" s="117" t="s">
        <v>13</v>
      </c>
      <c r="AT49" s="66"/>
      <c r="AU49" s="67"/>
      <c r="AV49" s="118" t="s">
        <v>36</v>
      </c>
      <c r="AW49" s="68"/>
      <c r="AX49" s="118" t="s">
        <v>36</v>
      </c>
      <c r="AZ49" s="234"/>
    </row>
    <row r="50" spans="1:52" s="4" customFormat="1" ht="13.5" customHeight="1" x14ac:dyDescent="0.15">
      <c r="B50" s="9" t="s">
        <v>182</v>
      </c>
      <c r="D50" s="238"/>
      <c r="E50" s="25"/>
      <c r="F50" s="238"/>
      <c r="G50" s="238"/>
      <c r="H50" s="408">
        <f ca="1">AW41-AW42</f>
        <v>0</v>
      </c>
      <c r="I50" s="409"/>
      <c r="J50" s="238" t="s">
        <v>175</v>
      </c>
      <c r="K50" s="9" t="s">
        <v>177</v>
      </c>
      <c r="O50" s="238"/>
      <c r="P50" s="238"/>
      <c r="Q50" s="25"/>
      <c r="R50" s="352"/>
      <c r="S50" s="352"/>
      <c r="T50" s="9"/>
      <c r="U50" s="407" t="s">
        <v>180</v>
      </c>
      <c r="V50" s="407"/>
      <c r="W50" s="410">
        <f>IF(R50="",0,R50/H50*100)</f>
        <v>0</v>
      </c>
      <c r="X50" s="410"/>
      <c r="Y50" s="238" t="s">
        <v>181</v>
      </c>
      <c r="Z50" s="240"/>
      <c r="AA50" s="26" t="s">
        <v>25</v>
      </c>
      <c r="AB50" s="411"/>
      <c r="AC50" s="412"/>
      <c r="AD50" s="412"/>
      <c r="AE50" s="412"/>
      <c r="AF50" s="412"/>
      <c r="AG50" s="412"/>
      <c r="AH50" s="412"/>
      <c r="AI50" s="412"/>
      <c r="AJ50" s="412"/>
      <c r="AK50" s="412"/>
      <c r="AL50" s="413"/>
      <c r="AM50" s="26" t="s">
        <v>141</v>
      </c>
      <c r="AN50" s="423"/>
      <c r="AO50" s="424"/>
      <c r="AP50" s="424"/>
      <c r="AQ50" s="424"/>
      <c r="AR50" s="424"/>
      <c r="AS50" s="424"/>
      <c r="AT50" s="424"/>
      <c r="AU50" s="424"/>
      <c r="AV50" s="424"/>
      <c r="AW50" s="424"/>
      <c r="AX50" s="425"/>
      <c r="AZ50" s="238"/>
    </row>
    <row r="51" spans="1:52" s="4" customFormat="1" ht="13.5" customHeight="1" x14ac:dyDescent="0.15">
      <c r="B51" s="9" t="s">
        <v>176</v>
      </c>
      <c r="C51" s="9"/>
      <c r="D51" s="238"/>
      <c r="E51" s="25"/>
      <c r="F51" s="238"/>
      <c r="G51" s="238"/>
      <c r="H51" s="408">
        <f>AW41</f>
        <v>0</v>
      </c>
      <c r="I51" s="409"/>
      <c r="J51" s="241" t="s">
        <v>175</v>
      </c>
      <c r="K51" s="9" t="s">
        <v>178</v>
      </c>
      <c r="L51" s="238"/>
      <c r="M51" s="9"/>
      <c r="N51" s="238"/>
      <c r="O51" s="238"/>
      <c r="P51" s="238"/>
      <c r="Q51" s="25"/>
      <c r="R51" s="352"/>
      <c r="S51" s="352"/>
      <c r="T51" s="9"/>
      <c r="U51" s="407" t="s">
        <v>180</v>
      </c>
      <c r="V51" s="407"/>
      <c r="W51" s="410">
        <f t="shared" ref="W51:W52" si="1">IF(R51="",0,R51/H51*100)</f>
        <v>0</v>
      </c>
      <c r="X51" s="410"/>
      <c r="Y51" s="238" t="s">
        <v>181</v>
      </c>
      <c r="Z51" s="240"/>
      <c r="AA51" s="26" t="s">
        <v>85</v>
      </c>
      <c r="AB51" s="411"/>
      <c r="AC51" s="412"/>
      <c r="AD51" s="412"/>
      <c r="AE51" s="412"/>
      <c r="AF51" s="412"/>
      <c r="AG51" s="412"/>
      <c r="AH51" s="412"/>
      <c r="AI51" s="412"/>
      <c r="AJ51" s="412"/>
      <c r="AK51" s="412"/>
      <c r="AL51" s="413"/>
      <c r="AM51" s="26"/>
      <c r="AN51" s="423"/>
      <c r="AO51" s="424"/>
      <c r="AP51" s="424"/>
      <c r="AQ51" s="424"/>
      <c r="AR51" s="424"/>
      <c r="AS51" s="424"/>
      <c r="AT51" s="424"/>
      <c r="AU51" s="424"/>
      <c r="AV51" s="424"/>
      <c r="AW51" s="424"/>
      <c r="AX51" s="425"/>
      <c r="AZ51" s="238"/>
    </row>
    <row r="52" spans="1:52" s="4" customFormat="1" ht="13.5" customHeight="1" x14ac:dyDescent="0.15">
      <c r="B52" s="9" t="s">
        <v>176</v>
      </c>
      <c r="C52" s="9"/>
      <c r="D52" s="238"/>
      <c r="E52" s="25"/>
      <c r="F52" s="238"/>
      <c r="G52" s="238"/>
      <c r="H52" s="408">
        <f>AW41</f>
        <v>0</v>
      </c>
      <c r="I52" s="409"/>
      <c r="J52" s="241" t="s">
        <v>175</v>
      </c>
      <c r="K52" s="9" t="s">
        <v>179</v>
      </c>
      <c r="L52" s="238"/>
      <c r="M52" s="9"/>
      <c r="N52" s="238"/>
      <c r="P52" s="238"/>
      <c r="Q52" s="25"/>
      <c r="R52" s="352"/>
      <c r="S52" s="352"/>
      <c r="T52" s="9"/>
      <c r="U52" s="407" t="s">
        <v>180</v>
      </c>
      <c r="V52" s="407"/>
      <c r="W52" s="410">
        <f t="shared" si="1"/>
        <v>0</v>
      </c>
      <c r="X52" s="410"/>
      <c r="Y52" s="238" t="s">
        <v>181</v>
      </c>
      <c r="Z52" s="240"/>
      <c r="AA52" s="240"/>
      <c r="AB52" s="122"/>
      <c r="AC52" s="122"/>
      <c r="AD52" s="122"/>
      <c r="AE52" s="122"/>
      <c r="AF52" s="122"/>
      <c r="AG52" s="122"/>
      <c r="AH52" s="122"/>
      <c r="AI52" s="122"/>
      <c r="AJ52" s="122"/>
      <c r="AK52" s="122"/>
      <c r="AL52" s="122"/>
      <c r="AM52" s="240"/>
      <c r="AN52" s="242"/>
      <c r="AO52" s="242"/>
      <c r="AP52" s="242"/>
      <c r="AQ52" s="242"/>
      <c r="AR52" s="242"/>
      <c r="AS52" s="242"/>
      <c r="AT52" s="242"/>
      <c r="AU52" s="242"/>
      <c r="AV52" s="242"/>
      <c r="AW52" s="242"/>
      <c r="AX52" s="242"/>
      <c r="AZ52" s="238"/>
    </row>
    <row r="53" spans="1:52" s="30" customFormat="1" ht="6.75" customHeight="1" x14ac:dyDescent="0.15">
      <c r="B53" s="234"/>
      <c r="C53" s="234"/>
      <c r="D53" s="234"/>
      <c r="E53" s="25"/>
      <c r="F53" s="234"/>
      <c r="G53" s="234"/>
      <c r="H53" s="234"/>
      <c r="I53" s="25"/>
      <c r="J53" s="234"/>
      <c r="K53" s="234"/>
      <c r="L53" s="234"/>
      <c r="M53" s="234"/>
      <c r="N53" s="234"/>
      <c r="O53" s="113"/>
      <c r="P53" s="113"/>
      <c r="Q53" s="113"/>
      <c r="R53" s="113"/>
      <c r="S53" s="113"/>
      <c r="T53" s="113"/>
      <c r="U53" s="113"/>
      <c r="V53" s="113"/>
      <c r="W53" s="113"/>
      <c r="X53" s="113"/>
      <c r="Y53" s="113"/>
      <c r="Z53" s="234"/>
      <c r="AA53" s="234"/>
      <c r="AB53" s="234"/>
      <c r="AC53" s="234"/>
      <c r="AD53" s="234"/>
      <c r="AE53" s="234"/>
      <c r="AF53" s="234"/>
      <c r="AG53" s="234"/>
      <c r="AH53" s="234"/>
      <c r="AI53" s="10"/>
      <c r="AJ53" s="23"/>
      <c r="AK53" s="23"/>
      <c r="AL53" s="23"/>
      <c r="AM53" s="23"/>
      <c r="AN53" s="23"/>
      <c r="AO53" s="23"/>
      <c r="AP53" s="23"/>
      <c r="AQ53" s="23"/>
      <c r="AR53" s="23"/>
      <c r="AS53" s="9"/>
      <c r="AT53" s="9"/>
      <c r="AU53" s="9"/>
      <c r="AV53" s="9"/>
      <c r="AW53" s="9"/>
      <c r="AX53" s="9"/>
    </row>
    <row r="54" spans="1:52" s="22" customFormat="1" x14ac:dyDescent="0.15">
      <c r="B54" s="24" t="s">
        <v>53</v>
      </c>
      <c r="G54" s="1"/>
      <c r="H54" s="1"/>
      <c r="I54" s="1"/>
      <c r="K54" s="1"/>
      <c r="P54" s="53"/>
      <c r="Q54" s="236"/>
      <c r="R54" s="236"/>
      <c r="S54" s="236"/>
      <c r="T54" s="236"/>
      <c r="U54" s="236"/>
      <c r="V54" s="236"/>
      <c r="W54" s="236"/>
      <c r="X54" s="236"/>
      <c r="Y54" s="236"/>
      <c r="Z54" s="236"/>
      <c r="AA54" s="236"/>
      <c r="AB54" s="236"/>
      <c r="AC54" s="236"/>
      <c r="AD54" s="236"/>
      <c r="AE54" s="236"/>
      <c r="AF54" s="236"/>
      <c r="AG54" s="236"/>
      <c r="AH54" s="234"/>
      <c r="AI54" s="10"/>
      <c r="AJ54" s="23"/>
      <c r="AK54" s="23"/>
      <c r="AL54" s="23"/>
      <c r="AM54" s="23"/>
      <c r="AN54" s="23"/>
      <c r="AO54" s="23"/>
      <c r="AP54" s="23"/>
      <c r="AQ54" s="23"/>
      <c r="AR54" s="23"/>
      <c r="AS54" s="23"/>
      <c r="AT54" s="23"/>
      <c r="AU54" s="23"/>
      <c r="AV54" s="23"/>
      <c r="AW54" s="23"/>
      <c r="AX54" s="23"/>
    </row>
    <row r="55" spans="1:52" s="22" customFormat="1" x14ac:dyDescent="0.15">
      <c r="B55" s="187" t="s">
        <v>174</v>
      </c>
      <c r="G55" s="1"/>
      <c r="H55" s="1"/>
      <c r="I55" s="1"/>
      <c r="K55" s="1"/>
      <c r="P55" s="53"/>
      <c r="Q55" s="236"/>
      <c r="R55" s="236"/>
      <c r="S55" s="236"/>
      <c r="T55" s="236"/>
      <c r="U55" s="236"/>
      <c r="V55" s="236"/>
      <c r="W55" s="236"/>
      <c r="X55" s="236"/>
      <c r="Y55" s="236"/>
      <c r="Z55" s="236"/>
      <c r="AA55" s="236"/>
      <c r="AB55" s="236"/>
      <c r="AC55" s="236"/>
      <c r="AD55" s="236"/>
      <c r="AE55" s="236"/>
      <c r="AF55" s="236"/>
      <c r="AG55" s="236"/>
      <c r="AH55" s="234"/>
      <c r="AI55" s="10"/>
      <c r="AJ55" s="23"/>
      <c r="AK55" s="23"/>
      <c r="AL55" s="23"/>
      <c r="AM55" s="23"/>
      <c r="AN55" s="23"/>
      <c r="AO55" s="23"/>
      <c r="AP55" s="23"/>
      <c r="AQ55" s="23"/>
      <c r="AR55" s="23"/>
      <c r="AS55" s="23"/>
      <c r="AT55" s="23"/>
      <c r="AU55" s="23"/>
      <c r="AV55" s="23"/>
      <c r="AW55" s="23"/>
      <c r="AX55" s="23"/>
    </row>
    <row r="56" spans="1:52" s="22" customFormat="1" x14ac:dyDescent="0.15">
      <c r="B56" s="2" t="s">
        <v>159</v>
      </c>
      <c r="G56" s="1"/>
      <c r="H56" s="1"/>
      <c r="I56" s="1"/>
      <c r="K56" s="1"/>
      <c r="P56" s="53"/>
      <c r="Q56" s="236"/>
      <c r="R56" s="236"/>
      <c r="S56" s="236"/>
      <c r="T56" s="236"/>
      <c r="U56" s="236"/>
      <c r="V56" s="236"/>
      <c r="W56" s="236"/>
      <c r="X56" s="236"/>
      <c r="Y56" s="236"/>
      <c r="Z56" s="236"/>
      <c r="AA56" s="236"/>
      <c r="AB56" s="236"/>
      <c r="AC56" s="236"/>
      <c r="AD56" s="236"/>
      <c r="AE56" s="236"/>
      <c r="AF56" s="236"/>
      <c r="AG56" s="236"/>
      <c r="AH56" s="234"/>
      <c r="AI56" s="10"/>
      <c r="AJ56" s="23"/>
      <c r="AK56" s="23"/>
      <c r="AL56" s="23"/>
      <c r="AM56" s="23"/>
      <c r="AN56" s="23"/>
      <c r="AO56" s="23"/>
      <c r="AP56" s="23"/>
      <c r="AQ56" s="23"/>
      <c r="AR56" s="23"/>
      <c r="AS56" s="23"/>
      <c r="AT56" s="23"/>
      <c r="AU56" s="23"/>
      <c r="AV56" s="23"/>
      <c r="AW56" s="23"/>
      <c r="AX56" s="23"/>
    </row>
    <row r="57" spans="1:52" s="22" customFormat="1" x14ac:dyDescent="0.15">
      <c r="B57" s="2" t="s">
        <v>160</v>
      </c>
      <c r="G57" s="1"/>
      <c r="H57" s="1"/>
      <c r="I57" s="1"/>
      <c r="K57" s="1"/>
      <c r="P57" s="53"/>
      <c r="Q57" s="236"/>
      <c r="R57" s="236"/>
      <c r="S57" s="236"/>
      <c r="T57" s="236"/>
      <c r="U57" s="236"/>
      <c r="V57" s="236"/>
      <c r="W57" s="236"/>
      <c r="X57" s="236"/>
      <c r="Y57" s="236"/>
      <c r="Z57" s="236"/>
      <c r="AA57" s="236"/>
      <c r="AB57" s="236"/>
      <c r="AC57" s="236"/>
      <c r="AD57" s="236"/>
      <c r="AE57" s="236"/>
      <c r="AF57" s="236"/>
      <c r="AG57" s="236"/>
      <c r="AH57" s="234"/>
      <c r="AI57" s="10"/>
      <c r="AJ57" s="23"/>
      <c r="AK57" s="23"/>
      <c r="AL57" s="23"/>
      <c r="AM57" s="23"/>
      <c r="AN57" s="23"/>
      <c r="AO57" s="23"/>
      <c r="AP57" s="23"/>
      <c r="AQ57" s="23"/>
      <c r="AR57" s="23"/>
      <c r="AS57" s="23"/>
      <c r="AT57" s="23"/>
      <c r="AU57" s="23"/>
      <c r="AV57" s="23"/>
      <c r="AW57" s="23"/>
      <c r="AX57" s="23"/>
    </row>
    <row r="58" spans="1:52" s="22" customFormat="1" x14ac:dyDescent="0.15">
      <c r="B58" s="2" t="s">
        <v>161</v>
      </c>
      <c r="G58" s="1"/>
      <c r="H58" s="1"/>
      <c r="I58" s="1"/>
      <c r="K58" s="1"/>
      <c r="P58" s="53"/>
      <c r="Q58" s="236"/>
      <c r="R58" s="236"/>
      <c r="S58" s="236"/>
      <c r="T58" s="236"/>
      <c r="U58" s="236"/>
      <c r="V58" s="236"/>
      <c r="W58" s="236"/>
      <c r="X58" s="236"/>
      <c r="Y58" s="236"/>
      <c r="Z58" s="236"/>
      <c r="AA58" s="236"/>
      <c r="AB58" s="236"/>
      <c r="AC58" s="236"/>
      <c r="AD58" s="236"/>
      <c r="AE58" s="236"/>
      <c r="AF58" s="236"/>
      <c r="AG58" s="236"/>
      <c r="AH58" s="234"/>
      <c r="AI58" s="10"/>
      <c r="AJ58" s="23"/>
      <c r="AK58" s="23"/>
      <c r="AL58" s="23"/>
      <c r="AM58" s="23"/>
      <c r="AN58" s="23"/>
      <c r="AO58" s="23"/>
      <c r="AP58" s="23"/>
      <c r="AQ58" s="23"/>
      <c r="AR58" s="23"/>
      <c r="AS58" s="23"/>
      <c r="AT58" s="23"/>
      <c r="AU58" s="23"/>
      <c r="AV58" s="23"/>
      <c r="AW58" s="23"/>
      <c r="AX58" s="23"/>
    </row>
    <row r="59" spans="1:52" s="109" customFormat="1" ht="14.25" customHeight="1" x14ac:dyDescent="0.15">
      <c r="A59" s="110"/>
      <c r="B59" s="110"/>
      <c r="C59" s="114"/>
      <c r="D59" s="115" t="s">
        <v>150</v>
      </c>
      <c r="E59" s="114"/>
      <c r="F59" s="114"/>
      <c r="G59" s="116"/>
      <c r="H59" s="114"/>
      <c r="I59" s="114"/>
      <c r="J59" s="114"/>
      <c r="K59" s="114"/>
      <c r="L59" s="114"/>
      <c r="M59" s="114"/>
      <c r="N59" s="114"/>
      <c r="O59" s="114"/>
      <c r="P59" s="114"/>
      <c r="Q59" s="114"/>
      <c r="R59" s="114"/>
      <c r="S59" s="114"/>
      <c r="T59" s="114"/>
      <c r="U59" s="114"/>
      <c r="V59" s="114"/>
      <c r="W59" s="114"/>
      <c r="X59" s="116"/>
      <c r="Y59" s="116"/>
      <c r="Z59" s="116"/>
      <c r="AA59" s="116"/>
      <c r="AB59" s="116"/>
      <c r="AC59" s="116"/>
      <c r="AD59" s="116"/>
      <c r="AE59" s="116"/>
      <c r="AF59" s="116"/>
      <c r="AG59" s="116"/>
      <c r="AH59" s="116"/>
      <c r="AI59" s="116"/>
      <c r="AJ59" s="116"/>
      <c r="AK59" s="116"/>
      <c r="AL59" s="116"/>
      <c r="AM59" s="116"/>
      <c r="AN59" s="116"/>
    </row>
    <row r="60" spans="1:52" s="109" customFormat="1" ht="14.25" customHeight="1" x14ac:dyDescent="0.15">
      <c r="A60" s="110"/>
      <c r="B60" s="110"/>
      <c r="C60" s="114"/>
      <c r="D60" s="216" t="s">
        <v>151</v>
      </c>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row>
    <row r="61" spans="1:52" s="109" customFormat="1" ht="14.25" customHeight="1" x14ac:dyDescent="0.15">
      <c r="A61" s="110"/>
      <c r="B61" s="110"/>
      <c r="C61" s="114"/>
      <c r="D61" s="115" t="s">
        <v>152</v>
      </c>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row>
    <row r="62" spans="1:52" s="22" customFormat="1" x14ac:dyDescent="0.15">
      <c r="B62" s="2" t="s">
        <v>209</v>
      </c>
      <c r="G62" s="1"/>
      <c r="H62" s="1"/>
      <c r="I62" s="1"/>
      <c r="K62" s="1"/>
      <c r="P62" s="53"/>
      <c r="Q62" s="236"/>
      <c r="R62" s="236"/>
      <c r="S62" s="236"/>
      <c r="T62" s="236"/>
      <c r="U62" s="236"/>
      <c r="V62" s="236"/>
      <c r="W62" s="236"/>
      <c r="X62" s="236"/>
      <c r="Y62" s="236"/>
      <c r="Z62" s="236"/>
      <c r="AA62" s="236"/>
      <c r="AB62" s="236"/>
      <c r="AC62" s="236"/>
      <c r="AD62" s="236"/>
      <c r="AE62" s="236"/>
      <c r="AF62" s="236"/>
      <c r="AG62" s="236"/>
      <c r="AH62" s="234"/>
      <c r="AI62" s="10"/>
      <c r="AJ62" s="23"/>
      <c r="AK62" s="23"/>
      <c r="AL62" s="23"/>
      <c r="AM62" s="23"/>
      <c r="AN62" s="23"/>
      <c r="AO62" s="23"/>
      <c r="AP62" s="23"/>
      <c r="AQ62" s="23"/>
      <c r="AR62" s="23"/>
      <c r="AS62" s="23"/>
      <c r="AT62" s="23"/>
      <c r="AU62" s="23"/>
      <c r="AV62" s="23"/>
      <c r="AW62" s="23"/>
      <c r="AX62" s="23"/>
    </row>
    <row r="63" spans="1:52" s="22" customFormat="1" x14ac:dyDescent="0.15">
      <c r="B63" s="2"/>
      <c r="C63" s="2" t="s">
        <v>207</v>
      </c>
      <c r="G63" s="1"/>
      <c r="H63" s="1"/>
      <c r="I63" s="1"/>
      <c r="K63" s="1"/>
      <c r="P63" s="53"/>
      <c r="Q63" s="236"/>
      <c r="R63" s="236"/>
      <c r="S63" s="236"/>
      <c r="T63" s="236"/>
      <c r="U63" s="236"/>
      <c r="V63" s="236"/>
      <c r="W63" s="236"/>
      <c r="X63" s="236"/>
      <c r="Y63" s="236"/>
      <c r="Z63" s="236"/>
      <c r="AA63" s="236"/>
      <c r="AB63" s="236"/>
      <c r="AC63" s="236"/>
      <c r="AD63" s="236"/>
      <c r="AE63" s="236"/>
      <c r="AF63" s="236"/>
      <c r="AG63" s="236"/>
      <c r="AH63" s="234"/>
      <c r="AI63" s="10"/>
      <c r="AJ63" s="23"/>
      <c r="AK63" s="23"/>
      <c r="AL63" s="23"/>
      <c r="AM63" s="23"/>
      <c r="AN63" s="23"/>
      <c r="AO63" s="23"/>
      <c r="AP63" s="23"/>
      <c r="AQ63" s="23"/>
      <c r="AR63" s="23"/>
      <c r="AS63" s="23"/>
      <c r="AT63" s="23"/>
      <c r="AU63" s="23"/>
      <c r="AV63" s="23"/>
      <c r="AW63" s="23"/>
      <c r="AX63" s="23"/>
    </row>
    <row r="64" spans="1:52" s="22" customFormat="1" x14ac:dyDescent="0.15">
      <c r="B64" s="2" t="s">
        <v>158</v>
      </c>
      <c r="G64" s="1"/>
      <c r="H64" s="1"/>
      <c r="I64" s="1"/>
      <c r="K64" s="1"/>
      <c r="P64" s="53"/>
      <c r="Q64" s="236"/>
      <c r="R64" s="236"/>
      <c r="S64" s="236"/>
      <c r="T64" s="236"/>
      <c r="U64" s="236"/>
      <c r="V64" s="236"/>
      <c r="W64" s="236"/>
      <c r="X64" s="236"/>
      <c r="Y64" s="236"/>
      <c r="Z64" s="236"/>
      <c r="AA64" s="236"/>
      <c r="AB64" s="236"/>
      <c r="AC64" s="236"/>
      <c r="AD64" s="236"/>
      <c r="AE64" s="236"/>
      <c r="AF64" s="236"/>
      <c r="AG64" s="236"/>
      <c r="AH64" s="234"/>
      <c r="AI64" s="10"/>
      <c r="AJ64" s="23"/>
      <c r="AK64" s="23"/>
      <c r="AL64" s="23"/>
      <c r="AM64" s="23"/>
      <c r="AN64" s="23"/>
      <c r="AO64" s="23"/>
      <c r="AP64" s="23"/>
      <c r="AQ64" s="23"/>
      <c r="AR64" s="23"/>
      <c r="AS64" s="23"/>
      <c r="AT64" s="23"/>
      <c r="AU64" s="23"/>
      <c r="AV64" s="23"/>
      <c r="AW64" s="23"/>
      <c r="AX64" s="23"/>
    </row>
    <row r="65" spans="2:50" s="22" customFormat="1" x14ac:dyDescent="0.15">
      <c r="B65" s="2" t="s">
        <v>329</v>
      </c>
      <c r="G65" s="1"/>
      <c r="H65" s="1"/>
      <c r="I65" s="1"/>
      <c r="K65" s="1"/>
      <c r="P65" s="53"/>
      <c r="Q65" s="236"/>
      <c r="R65" s="236"/>
      <c r="S65" s="236"/>
      <c r="T65" s="236"/>
      <c r="U65" s="236"/>
      <c r="V65" s="236"/>
      <c r="W65" s="236"/>
      <c r="X65" s="236"/>
      <c r="Y65" s="236"/>
      <c r="Z65" s="236"/>
      <c r="AA65" s="236"/>
      <c r="AB65" s="236"/>
      <c r="AC65" s="236"/>
      <c r="AD65" s="236"/>
      <c r="AE65" s="236"/>
      <c r="AF65" s="236"/>
      <c r="AG65" s="236"/>
      <c r="AH65" s="234"/>
      <c r="AI65" s="10"/>
      <c r="AJ65" s="23"/>
      <c r="AK65" s="23"/>
      <c r="AL65" s="23"/>
      <c r="AM65" s="23"/>
      <c r="AN65" s="23"/>
      <c r="AO65" s="23"/>
      <c r="AP65" s="23"/>
      <c r="AQ65" s="23"/>
      <c r="AR65" s="23"/>
      <c r="AS65" s="23"/>
      <c r="AT65" s="23"/>
      <c r="AU65" s="23"/>
      <c r="AV65" s="23"/>
      <c r="AW65" s="23"/>
      <c r="AX65" s="23"/>
    </row>
    <row r="66" spans="2:50" s="22" customFormat="1" x14ac:dyDescent="0.15">
      <c r="B66" s="2"/>
      <c r="C66" s="2" t="s">
        <v>162</v>
      </c>
      <c r="G66" s="1"/>
      <c r="H66" s="1"/>
      <c r="I66" s="1"/>
      <c r="K66" s="1"/>
      <c r="P66" s="53"/>
      <c r="Q66" s="236"/>
      <c r="R66" s="236"/>
      <c r="S66" s="236"/>
      <c r="T66" s="236"/>
      <c r="U66" s="236"/>
      <c r="V66" s="236"/>
      <c r="W66" s="236"/>
      <c r="X66" s="236"/>
      <c r="Y66" s="236"/>
      <c r="Z66" s="236"/>
      <c r="AA66" s="236"/>
      <c r="AB66" s="236"/>
      <c r="AC66" s="236"/>
      <c r="AD66" s="236"/>
      <c r="AE66" s="236"/>
      <c r="AF66" s="236"/>
      <c r="AG66" s="236"/>
      <c r="AH66" s="234"/>
      <c r="AI66" s="10"/>
      <c r="AJ66" s="23"/>
      <c r="AK66" s="23"/>
      <c r="AL66" s="23"/>
      <c r="AM66" s="23"/>
      <c r="AN66" s="23"/>
      <c r="AO66" s="23"/>
      <c r="AP66" s="23"/>
      <c r="AQ66" s="23"/>
      <c r="AR66" s="23"/>
      <c r="AS66" s="23"/>
      <c r="AT66" s="23"/>
      <c r="AU66" s="23"/>
      <c r="AV66" s="23"/>
      <c r="AW66" s="23"/>
      <c r="AX66" s="23"/>
    </row>
    <row r="67" spans="2:50" s="22" customFormat="1" x14ac:dyDescent="0.15">
      <c r="B67" s="217" t="s">
        <v>157</v>
      </c>
      <c r="G67" s="1"/>
      <c r="H67" s="1"/>
      <c r="I67" s="1"/>
      <c r="K67" s="1"/>
      <c r="P67" s="53"/>
      <c r="Q67" s="236"/>
      <c r="R67" s="236"/>
      <c r="S67" s="236"/>
      <c r="T67" s="236"/>
      <c r="U67" s="236"/>
      <c r="V67" s="236"/>
      <c r="W67" s="236"/>
      <c r="X67" s="236"/>
      <c r="Y67" s="236"/>
      <c r="Z67" s="236"/>
      <c r="AA67" s="236"/>
      <c r="AB67" s="236"/>
      <c r="AC67" s="236"/>
      <c r="AD67" s="236"/>
      <c r="AE67" s="236"/>
      <c r="AF67" s="236"/>
      <c r="AG67" s="236"/>
      <c r="AH67" s="234"/>
      <c r="AI67" s="10"/>
      <c r="AJ67" s="23"/>
      <c r="AK67" s="23"/>
      <c r="AL67" s="23"/>
      <c r="AM67" s="23"/>
      <c r="AN67" s="23"/>
      <c r="AO67" s="23"/>
      <c r="AP67" s="23"/>
      <c r="AQ67" s="23"/>
      <c r="AR67" s="23"/>
      <c r="AS67" s="23"/>
      <c r="AT67" s="23"/>
      <c r="AU67" s="23"/>
      <c r="AV67" s="23"/>
      <c r="AW67" s="23"/>
      <c r="AX67" s="23"/>
    </row>
    <row r="68" spans="2:50" s="22" customFormat="1" x14ac:dyDescent="0.15">
      <c r="B68" s="2"/>
      <c r="C68" s="2" t="s">
        <v>163</v>
      </c>
      <c r="G68" s="1"/>
      <c r="H68" s="1"/>
      <c r="I68" s="1"/>
      <c r="K68" s="1"/>
      <c r="P68" s="53"/>
      <c r="Q68" s="236"/>
      <c r="R68" s="236"/>
      <c r="S68" s="236"/>
      <c r="T68" s="236"/>
      <c r="U68" s="236"/>
      <c r="V68" s="236"/>
      <c r="W68" s="236"/>
      <c r="X68" s="236"/>
      <c r="Y68" s="236"/>
      <c r="Z68" s="236"/>
      <c r="AA68" s="236"/>
      <c r="AB68" s="236"/>
      <c r="AC68" s="236"/>
      <c r="AD68" s="236"/>
      <c r="AE68" s="236"/>
      <c r="AF68" s="236"/>
      <c r="AG68" s="236"/>
      <c r="AH68" s="234"/>
      <c r="AI68" s="10"/>
      <c r="AJ68" s="23"/>
      <c r="AK68" s="23"/>
      <c r="AL68" s="23"/>
      <c r="AM68" s="23"/>
      <c r="AN68" s="23"/>
      <c r="AO68" s="23"/>
      <c r="AP68" s="23"/>
      <c r="AQ68" s="23"/>
      <c r="AR68" s="23"/>
      <c r="AS68" s="23"/>
      <c r="AT68" s="23"/>
      <c r="AU68" s="23"/>
      <c r="AV68" s="23"/>
      <c r="AW68" s="23"/>
      <c r="AX68" s="23"/>
    </row>
    <row r="69" spans="2:50" s="22" customFormat="1" x14ac:dyDescent="0.15">
      <c r="B69" s="2"/>
      <c r="C69" s="2" t="s">
        <v>219</v>
      </c>
      <c r="D69" s="2"/>
      <c r="E69" s="2"/>
      <c r="G69" s="1"/>
      <c r="H69" s="1"/>
      <c r="I69" s="1"/>
      <c r="K69" s="1"/>
      <c r="P69" s="53"/>
      <c r="Q69" s="236"/>
      <c r="R69" s="236"/>
      <c r="S69" s="236"/>
      <c r="T69" s="236"/>
      <c r="U69" s="236"/>
      <c r="V69" s="236"/>
      <c r="W69" s="236"/>
      <c r="X69" s="236"/>
      <c r="Y69" s="236"/>
      <c r="Z69" s="236"/>
      <c r="AA69" s="236"/>
      <c r="AB69" s="236"/>
      <c r="AC69" s="236"/>
      <c r="AD69" s="236"/>
      <c r="AE69" s="236"/>
      <c r="AF69" s="236"/>
      <c r="AG69" s="236"/>
      <c r="AH69" s="234"/>
      <c r="AI69" s="10"/>
      <c r="AJ69" s="23"/>
      <c r="AK69" s="23"/>
      <c r="AL69" s="23"/>
      <c r="AM69" s="23"/>
      <c r="AN69" s="23"/>
      <c r="AO69" s="23"/>
      <c r="AP69" s="23"/>
      <c r="AQ69" s="23"/>
      <c r="AR69" s="23"/>
      <c r="AS69" s="23"/>
      <c r="AT69" s="23"/>
      <c r="AU69" s="23"/>
      <c r="AV69" s="23"/>
      <c r="AW69" s="23"/>
      <c r="AX69" s="23"/>
    </row>
    <row r="70" spans="2:50" s="22" customFormat="1" x14ac:dyDescent="0.15">
      <c r="B70" s="2"/>
      <c r="C70" s="2" t="s">
        <v>220</v>
      </c>
      <c r="D70" s="2"/>
      <c r="E70" s="2"/>
      <c r="G70" s="1"/>
      <c r="H70" s="1"/>
      <c r="I70" s="1"/>
      <c r="K70" s="1"/>
      <c r="P70" s="53"/>
      <c r="Q70" s="236"/>
      <c r="R70" s="236"/>
      <c r="S70" s="236"/>
      <c r="T70" s="236"/>
      <c r="U70" s="236"/>
      <c r="V70" s="236"/>
      <c r="W70" s="236"/>
      <c r="X70" s="236"/>
      <c r="Y70" s="236"/>
      <c r="Z70" s="236"/>
      <c r="AA70" s="236"/>
      <c r="AB70" s="236"/>
      <c r="AC70" s="236"/>
      <c r="AD70" s="236"/>
      <c r="AE70" s="236"/>
      <c r="AF70" s="236"/>
      <c r="AG70" s="236"/>
      <c r="AH70" s="234"/>
      <c r="AI70" s="10"/>
      <c r="AJ70" s="23"/>
      <c r="AK70" s="23"/>
      <c r="AL70" s="23"/>
      <c r="AM70" s="23"/>
      <c r="AN70" s="23"/>
      <c r="AO70" s="23"/>
      <c r="AP70" s="23"/>
      <c r="AQ70" s="23"/>
      <c r="AR70" s="23"/>
      <c r="AS70" s="23"/>
      <c r="AT70" s="23"/>
      <c r="AU70" s="23"/>
      <c r="AV70" s="23"/>
      <c r="AW70" s="23"/>
      <c r="AX70" s="23"/>
    </row>
    <row r="71" spans="2:50" s="22" customFormat="1" x14ac:dyDescent="0.15">
      <c r="B71" s="2" t="s">
        <v>156</v>
      </c>
      <c r="G71" s="1"/>
      <c r="H71" s="1"/>
      <c r="I71" s="1"/>
      <c r="K71" s="1"/>
      <c r="P71" s="53"/>
      <c r="Q71" s="236"/>
      <c r="R71" s="236"/>
      <c r="S71" s="236"/>
      <c r="T71" s="236"/>
      <c r="U71" s="236"/>
      <c r="V71" s="236"/>
      <c r="W71" s="236"/>
      <c r="X71" s="236"/>
      <c r="Y71" s="236"/>
      <c r="Z71" s="236"/>
      <c r="AA71" s="236"/>
      <c r="AB71" s="236"/>
      <c r="AC71" s="236"/>
      <c r="AD71" s="236"/>
      <c r="AE71" s="236"/>
      <c r="AF71" s="236"/>
      <c r="AG71" s="236"/>
      <c r="AH71" s="234"/>
      <c r="AI71" s="10"/>
      <c r="AJ71" s="23"/>
      <c r="AK71" s="23"/>
      <c r="AL71" s="23"/>
      <c r="AM71" s="23"/>
      <c r="AN71" s="23"/>
      <c r="AO71" s="23"/>
      <c r="AP71" s="23"/>
      <c r="AQ71" s="23"/>
      <c r="AR71" s="23"/>
      <c r="AS71" s="23"/>
      <c r="AT71" s="23"/>
      <c r="AU71" s="23"/>
      <c r="AV71" s="23"/>
      <c r="AW71" s="23"/>
      <c r="AX71" s="23"/>
    </row>
    <row r="72" spans="2:50" s="22" customFormat="1" x14ac:dyDescent="0.15">
      <c r="B72" s="2" t="s">
        <v>212</v>
      </c>
      <c r="G72" s="1"/>
      <c r="H72" s="1"/>
      <c r="I72" s="1"/>
      <c r="K72" s="1"/>
      <c r="P72" s="53"/>
      <c r="Q72" s="236"/>
      <c r="R72" s="236"/>
      <c r="S72" s="236"/>
      <c r="T72" s="236"/>
      <c r="U72" s="236"/>
      <c r="V72" s="236"/>
      <c r="W72" s="236"/>
      <c r="X72" s="236"/>
      <c r="Y72" s="236"/>
      <c r="Z72" s="236"/>
      <c r="AA72" s="236"/>
      <c r="AB72" s="236"/>
      <c r="AC72" s="236"/>
      <c r="AD72" s="236"/>
      <c r="AE72" s="236"/>
      <c r="AF72" s="236"/>
      <c r="AG72" s="236"/>
      <c r="AH72" s="234"/>
      <c r="AI72" s="10"/>
      <c r="AJ72" s="23"/>
      <c r="AK72" s="23"/>
      <c r="AL72" s="23"/>
      <c r="AM72" s="23"/>
      <c r="AN72" s="23"/>
      <c r="AO72" s="23"/>
      <c r="AP72" s="23"/>
      <c r="AQ72" s="23"/>
      <c r="AR72" s="23"/>
      <c r="AS72" s="23"/>
      <c r="AT72" s="23"/>
      <c r="AU72" s="23"/>
      <c r="AV72" s="23"/>
      <c r="AW72" s="23"/>
      <c r="AX72" s="23"/>
    </row>
    <row r="73" spans="2:50" s="22" customFormat="1" x14ac:dyDescent="0.15">
      <c r="B73" s="2" t="s">
        <v>333</v>
      </c>
      <c r="G73" s="1"/>
      <c r="H73" s="1"/>
      <c r="I73" s="1"/>
      <c r="K73" s="1"/>
      <c r="P73" s="53"/>
      <c r="Q73" s="262"/>
      <c r="R73" s="262"/>
      <c r="S73" s="262"/>
      <c r="T73" s="262"/>
      <c r="U73" s="262"/>
      <c r="V73" s="262"/>
      <c r="W73" s="262"/>
      <c r="X73" s="262"/>
      <c r="Y73" s="262"/>
      <c r="Z73" s="262"/>
      <c r="AA73" s="262"/>
      <c r="AB73" s="262"/>
      <c r="AC73" s="262"/>
      <c r="AD73" s="262"/>
      <c r="AE73" s="262"/>
      <c r="AF73" s="262"/>
      <c r="AG73" s="262"/>
      <c r="AH73" s="261"/>
      <c r="AI73" s="10"/>
      <c r="AJ73" s="23"/>
      <c r="AK73" s="23"/>
      <c r="AL73" s="23"/>
      <c r="AM73" s="23"/>
      <c r="AN73" s="23"/>
      <c r="AO73" s="23"/>
      <c r="AP73" s="23"/>
      <c r="AQ73" s="23"/>
      <c r="AR73" s="23"/>
      <c r="AS73" s="23"/>
      <c r="AT73" s="23"/>
      <c r="AU73" s="23"/>
      <c r="AV73" s="23"/>
      <c r="AW73" s="23"/>
      <c r="AX73" s="23"/>
    </row>
    <row r="74" spans="2:50" s="22" customFormat="1" x14ac:dyDescent="0.15">
      <c r="B74" s="2" t="s">
        <v>337</v>
      </c>
      <c r="F74" s="2"/>
      <c r="G74" s="1"/>
      <c r="H74" s="1"/>
      <c r="I74" s="1"/>
      <c r="K74" s="1"/>
      <c r="P74" s="53"/>
      <c r="Q74" s="236"/>
      <c r="R74" s="236"/>
      <c r="S74" s="236"/>
      <c r="T74" s="236"/>
      <c r="U74" s="236"/>
      <c r="V74" s="236"/>
      <c r="W74" s="236"/>
      <c r="X74" s="236"/>
      <c r="Y74" s="236"/>
      <c r="Z74" s="236"/>
      <c r="AA74" s="236"/>
      <c r="AB74" s="236"/>
      <c r="AC74" s="236"/>
      <c r="AD74" s="236"/>
      <c r="AE74" s="236"/>
      <c r="AF74" s="236"/>
      <c r="AG74" s="236"/>
      <c r="AH74" s="234"/>
      <c r="AI74" s="10"/>
      <c r="AJ74" s="23"/>
      <c r="AK74" s="23"/>
      <c r="AL74" s="23"/>
      <c r="AM74" s="23"/>
      <c r="AN74" s="23"/>
      <c r="AO74" s="23"/>
      <c r="AP74" s="23"/>
      <c r="AQ74" s="23"/>
      <c r="AR74" s="23"/>
      <c r="AS74" s="23"/>
      <c r="AT74" s="23"/>
      <c r="AU74" s="23"/>
      <c r="AV74" s="23"/>
      <c r="AW74" s="23"/>
      <c r="AX74" s="23"/>
    </row>
    <row r="75" spans="2:50" s="22" customFormat="1" x14ac:dyDescent="0.15">
      <c r="B75" s="2" t="s">
        <v>213</v>
      </c>
      <c r="F75" s="2"/>
      <c r="G75" s="1"/>
      <c r="H75" s="1"/>
      <c r="I75" s="1"/>
      <c r="K75" s="1"/>
      <c r="P75" s="53"/>
      <c r="Q75" s="236"/>
      <c r="R75" s="236"/>
      <c r="S75" s="236"/>
      <c r="T75" s="236"/>
      <c r="U75" s="236"/>
      <c r="V75" s="236"/>
      <c r="W75" s="236"/>
      <c r="X75" s="236"/>
      <c r="Y75" s="236"/>
      <c r="Z75" s="236"/>
      <c r="AA75" s="236"/>
      <c r="AB75" s="236"/>
      <c r="AC75" s="236"/>
      <c r="AD75" s="236"/>
      <c r="AE75" s="236"/>
      <c r="AF75" s="236"/>
      <c r="AG75" s="236"/>
      <c r="AH75" s="234"/>
      <c r="AI75" s="10"/>
      <c r="AJ75" s="23"/>
      <c r="AK75" s="23"/>
      <c r="AL75" s="23"/>
      <c r="AM75" s="23"/>
      <c r="AN75" s="23"/>
      <c r="AO75" s="23"/>
      <c r="AP75" s="23"/>
      <c r="AQ75" s="23"/>
      <c r="AR75" s="23"/>
      <c r="AS75" s="23"/>
      <c r="AT75" s="23"/>
      <c r="AU75" s="23"/>
      <c r="AV75" s="23"/>
      <c r="AW75" s="23"/>
      <c r="AX75" s="23"/>
    </row>
    <row r="76" spans="2:50" s="22" customFormat="1" x14ac:dyDescent="0.15">
      <c r="B76" s="1" t="s">
        <v>214</v>
      </c>
      <c r="G76" s="1"/>
      <c r="H76" s="1"/>
      <c r="I76" s="1"/>
      <c r="K76" s="1"/>
      <c r="P76" s="53"/>
      <c r="Q76" s="236"/>
      <c r="R76" s="236"/>
      <c r="S76" s="236"/>
      <c r="T76" s="236"/>
      <c r="U76" s="236"/>
      <c r="V76" s="236"/>
      <c r="W76" s="236"/>
      <c r="X76" s="236"/>
      <c r="Y76" s="236"/>
      <c r="Z76" s="236"/>
      <c r="AA76" s="236"/>
      <c r="AB76" s="236"/>
      <c r="AC76" s="236"/>
      <c r="AD76" s="236"/>
      <c r="AE76" s="236"/>
      <c r="AF76" s="236"/>
      <c r="AG76" s="236"/>
      <c r="AH76" s="236"/>
      <c r="AI76" s="4"/>
      <c r="AJ76" s="4"/>
      <c r="AK76" s="4"/>
      <c r="AL76" s="4"/>
      <c r="AM76" s="4"/>
      <c r="AN76" s="4"/>
      <c r="AO76" s="4"/>
      <c r="AP76" s="4"/>
      <c r="AQ76" s="4"/>
      <c r="AR76" s="236"/>
      <c r="AS76" s="1"/>
      <c r="AT76" s="1"/>
      <c r="AU76" s="1"/>
      <c r="AV76" s="1"/>
      <c r="AW76" s="1"/>
      <c r="AX76" s="1"/>
    </row>
    <row r="77" spans="2:50" s="22" customFormat="1" x14ac:dyDescent="0.15">
      <c r="B77" s="31" t="s">
        <v>125</v>
      </c>
      <c r="G77" s="2"/>
      <c r="H77" s="2"/>
      <c r="I77" s="2"/>
      <c r="K77" s="2"/>
      <c r="P77" s="20"/>
      <c r="Q77" s="4"/>
      <c r="R77" s="4"/>
      <c r="S77" s="4"/>
      <c r="T77" s="4"/>
      <c r="U77" s="4"/>
      <c r="V77" s="4"/>
      <c r="W77" s="4"/>
      <c r="X77" s="4"/>
      <c r="Y77" s="4"/>
      <c r="Z77" s="4"/>
      <c r="AA77" s="4"/>
      <c r="AB77" s="4"/>
      <c r="AC77" s="2"/>
      <c r="AD77" s="2"/>
      <c r="AE77" s="2"/>
      <c r="AF77" s="2"/>
      <c r="AG77" s="2"/>
      <c r="AH77" s="2"/>
      <c r="AI77" s="2"/>
      <c r="AJ77" s="2"/>
      <c r="AK77" s="2"/>
      <c r="AL77" s="2"/>
      <c r="AM77" s="2"/>
      <c r="AN77" s="2"/>
      <c r="AO77" s="2"/>
      <c r="AP77" s="2"/>
      <c r="AQ77" s="2"/>
      <c r="AR77" s="2"/>
      <c r="AS77" s="2"/>
      <c r="AT77" s="2"/>
      <c r="AU77" s="2"/>
      <c r="AV77" s="2"/>
      <c r="AW77" s="2"/>
      <c r="AX77" s="2"/>
    </row>
    <row r="78" spans="2:50" s="22" customFormat="1" ht="6" customHeight="1" thickBot="1" x14ac:dyDescent="0.2">
      <c r="B78" s="31"/>
      <c r="G78" s="2"/>
      <c r="H78" s="2"/>
      <c r="I78" s="2"/>
      <c r="K78" s="2"/>
      <c r="P78" s="20"/>
      <c r="Q78" s="4"/>
      <c r="R78" s="4"/>
      <c r="S78" s="4"/>
      <c r="T78" s="4"/>
      <c r="U78" s="4"/>
      <c r="V78" s="4"/>
      <c r="W78" s="4"/>
      <c r="X78" s="4"/>
      <c r="Y78" s="4"/>
      <c r="Z78" s="4"/>
      <c r="AA78" s="4"/>
      <c r="AB78" s="4"/>
      <c r="AC78" s="2"/>
      <c r="AD78" s="2"/>
      <c r="AE78" s="2"/>
      <c r="AF78" s="2"/>
      <c r="AG78" s="2"/>
      <c r="AH78" s="2"/>
      <c r="AI78" s="2"/>
      <c r="AJ78" s="2"/>
      <c r="AK78" s="2"/>
      <c r="AL78" s="2"/>
      <c r="AM78" s="2"/>
      <c r="AN78" s="2"/>
      <c r="AO78" s="2"/>
      <c r="AP78" s="2"/>
      <c r="AQ78" s="2"/>
      <c r="AR78" s="2"/>
      <c r="AS78" s="2"/>
      <c r="AT78" s="2"/>
      <c r="AU78" s="2"/>
      <c r="AV78" s="2"/>
      <c r="AW78" s="2"/>
      <c r="AX78" s="2"/>
    </row>
    <row r="79" spans="2:50" s="22" customFormat="1" x14ac:dyDescent="0.15">
      <c r="B79" s="2"/>
      <c r="G79" s="2"/>
      <c r="H79" s="2"/>
      <c r="I79" s="32" t="s">
        <v>26</v>
      </c>
      <c r="J79" s="394" t="s">
        <v>27</v>
      </c>
      <c r="K79" s="395"/>
      <c r="L79" s="395"/>
      <c r="M79" s="395"/>
      <c r="N79" s="395"/>
      <c r="O79" s="396"/>
      <c r="P79" s="394" t="s">
        <v>28</v>
      </c>
      <c r="Q79" s="395"/>
      <c r="R79" s="395"/>
      <c r="S79" s="395"/>
      <c r="T79" s="395"/>
      <c r="U79" s="395"/>
      <c r="V79" s="395"/>
      <c r="W79" s="395"/>
      <c r="X79" s="395"/>
      <c r="Y79" s="397"/>
      <c r="Z79" s="398" t="s">
        <v>27</v>
      </c>
      <c r="AA79" s="395"/>
      <c r="AB79" s="395"/>
      <c r="AC79" s="395"/>
      <c r="AD79" s="395"/>
      <c r="AE79" s="395"/>
      <c r="AF79" s="396"/>
      <c r="AG79" s="4"/>
      <c r="AH79" s="1"/>
      <c r="AI79" s="1"/>
      <c r="AJ79" s="1"/>
      <c r="AK79" s="1"/>
      <c r="AL79" s="2"/>
      <c r="AM79" s="2"/>
      <c r="AN79" s="2"/>
      <c r="AO79" s="2"/>
      <c r="AP79" s="2"/>
      <c r="AQ79" s="2"/>
    </row>
    <row r="80" spans="2:50" s="22" customFormat="1" ht="15" thickBot="1" x14ac:dyDescent="0.2">
      <c r="B80" s="2"/>
      <c r="G80" s="2"/>
      <c r="H80" s="2"/>
      <c r="I80" s="2"/>
      <c r="J80" s="399" t="s">
        <v>62</v>
      </c>
      <c r="K80" s="400"/>
      <c r="L80" s="400"/>
      <c r="M80" s="400"/>
      <c r="N80" s="400"/>
      <c r="O80" s="401"/>
      <c r="P80" s="402" t="s">
        <v>126</v>
      </c>
      <c r="Q80" s="403"/>
      <c r="R80" s="403"/>
      <c r="S80" s="403"/>
      <c r="T80" s="403"/>
      <c r="U80" s="403"/>
      <c r="V80" s="403"/>
      <c r="W80" s="403"/>
      <c r="X80" s="403"/>
      <c r="Y80" s="404"/>
      <c r="Z80" s="405" t="s">
        <v>63</v>
      </c>
      <c r="AA80" s="400"/>
      <c r="AB80" s="400"/>
      <c r="AC80" s="400"/>
      <c r="AD80" s="400"/>
      <c r="AE80" s="400"/>
      <c r="AF80" s="401"/>
      <c r="AG80" s="4"/>
      <c r="AH80" s="1"/>
      <c r="AI80" s="1"/>
      <c r="AJ80" s="1"/>
      <c r="AK80" s="1"/>
      <c r="AL80" s="2"/>
      <c r="AM80" s="2"/>
      <c r="AN80" s="2"/>
      <c r="AO80" s="2"/>
      <c r="AP80" s="2"/>
      <c r="AQ80" s="2"/>
    </row>
    <row r="81" spans="2:50" s="22" customFormat="1" ht="15" thickBot="1" x14ac:dyDescent="0.2">
      <c r="B81" s="1"/>
      <c r="G81" s="1"/>
      <c r="H81" s="1"/>
      <c r="I81" s="1"/>
      <c r="K81" s="1"/>
      <c r="P81" s="53"/>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1"/>
      <c r="AT81" s="1"/>
      <c r="AU81" s="1"/>
      <c r="AV81" s="1"/>
      <c r="AW81" s="1"/>
      <c r="AX81" s="1"/>
    </row>
    <row r="82" spans="2:50" s="22" customFormat="1" x14ac:dyDescent="0.15">
      <c r="B82" s="375" t="s">
        <v>29</v>
      </c>
      <c r="C82" s="376"/>
      <c r="D82" s="376"/>
      <c r="E82" s="376"/>
      <c r="F82" s="380" t="s">
        <v>54</v>
      </c>
      <c r="G82" s="383"/>
      <c r="H82" s="384"/>
      <c r="I82" s="384"/>
      <c r="J82" s="384"/>
      <c r="K82" s="380" t="s">
        <v>79</v>
      </c>
      <c r="L82" s="376"/>
      <c r="M82" s="376"/>
      <c r="N82" s="376"/>
      <c r="O82" s="385" t="s">
        <v>11</v>
      </c>
      <c r="P82" s="386"/>
      <c r="Q82" s="33" t="s">
        <v>9</v>
      </c>
      <c r="R82" s="34" t="s">
        <v>9</v>
      </c>
      <c r="S82" s="34" t="s">
        <v>9</v>
      </c>
      <c r="T82" s="34" t="s">
        <v>10</v>
      </c>
      <c r="U82" s="34" t="s">
        <v>10</v>
      </c>
      <c r="V82" s="34" t="s">
        <v>80</v>
      </c>
      <c r="W82" s="35" t="s">
        <v>80</v>
      </c>
      <c r="X82" s="33" t="s">
        <v>9</v>
      </c>
      <c r="Y82" s="34" t="s">
        <v>9</v>
      </c>
      <c r="Z82" s="34" t="s">
        <v>9</v>
      </c>
      <c r="AA82" s="34" t="s">
        <v>10</v>
      </c>
      <c r="AB82" s="34" t="s">
        <v>10</v>
      </c>
      <c r="AC82" s="34" t="s">
        <v>80</v>
      </c>
      <c r="AD82" s="35" t="s">
        <v>80</v>
      </c>
      <c r="AE82" s="36" t="s">
        <v>9</v>
      </c>
      <c r="AF82" s="34" t="s">
        <v>9</v>
      </c>
      <c r="AG82" s="34" t="s">
        <v>9</v>
      </c>
      <c r="AH82" s="34" t="s">
        <v>10</v>
      </c>
      <c r="AI82" s="34" t="s">
        <v>10</v>
      </c>
      <c r="AJ82" s="34" t="s">
        <v>80</v>
      </c>
      <c r="AK82" s="35" t="s">
        <v>80</v>
      </c>
      <c r="AL82" s="33" t="s">
        <v>9</v>
      </c>
      <c r="AM82" s="34" t="s">
        <v>9</v>
      </c>
      <c r="AN82" s="34" t="s">
        <v>9</v>
      </c>
      <c r="AO82" s="34" t="s">
        <v>10</v>
      </c>
      <c r="AP82" s="34" t="s">
        <v>10</v>
      </c>
      <c r="AQ82" s="34" t="s">
        <v>80</v>
      </c>
      <c r="AR82" s="35" t="s">
        <v>80</v>
      </c>
      <c r="AS82" s="387"/>
      <c r="AT82" s="362"/>
      <c r="AU82" s="361"/>
      <c r="AV82" s="362"/>
      <c r="AW82" s="363"/>
      <c r="AX82" s="364"/>
    </row>
    <row r="83" spans="2:50" s="22" customFormat="1" x14ac:dyDescent="0.15">
      <c r="B83" s="377"/>
      <c r="C83" s="351"/>
      <c r="D83" s="351"/>
      <c r="E83" s="351"/>
      <c r="F83" s="381"/>
      <c r="G83" s="365" t="s">
        <v>187</v>
      </c>
      <c r="H83" s="366"/>
      <c r="I83" s="366"/>
      <c r="J83" s="366"/>
      <c r="K83" s="381"/>
      <c r="L83" s="351"/>
      <c r="M83" s="351"/>
      <c r="N83" s="351"/>
      <c r="O83" s="367" t="s">
        <v>30</v>
      </c>
      <c r="P83" s="368"/>
      <c r="Q83" s="37">
        <v>8</v>
      </c>
      <c r="R83" s="38">
        <v>8</v>
      </c>
      <c r="S83" s="38">
        <v>8</v>
      </c>
      <c r="T83" s="39">
        <v>5</v>
      </c>
      <c r="U83" s="39">
        <v>3</v>
      </c>
      <c r="V83" s="38"/>
      <c r="W83" s="40"/>
      <c r="X83" s="37">
        <v>8</v>
      </c>
      <c r="Y83" s="38">
        <v>8</v>
      </c>
      <c r="Z83" s="38">
        <v>8</v>
      </c>
      <c r="AA83" s="39">
        <v>5</v>
      </c>
      <c r="AB83" s="39">
        <v>3</v>
      </c>
      <c r="AC83" s="38"/>
      <c r="AD83" s="40"/>
      <c r="AE83" s="41">
        <v>8</v>
      </c>
      <c r="AF83" s="38">
        <v>8</v>
      </c>
      <c r="AG83" s="38">
        <v>8</v>
      </c>
      <c r="AH83" s="39">
        <v>5</v>
      </c>
      <c r="AI83" s="39">
        <v>3</v>
      </c>
      <c r="AJ83" s="38"/>
      <c r="AK83" s="42"/>
      <c r="AL83" s="37">
        <v>8</v>
      </c>
      <c r="AM83" s="38">
        <v>8</v>
      </c>
      <c r="AN83" s="38">
        <v>8</v>
      </c>
      <c r="AO83" s="39">
        <v>5</v>
      </c>
      <c r="AP83" s="39">
        <v>3</v>
      </c>
      <c r="AQ83" s="38"/>
      <c r="AR83" s="43"/>
      <c r="AS83" s="369">
        <f>IF(SUM(Q83:AR83)=0,"",SUM(Q83:AR83))</f>
        <v>128</v>
      </c>
      <c r="AT83" s="370"/>
      <c r="AU83" s="371">
        <f>IF(AS83="","",ROUNDDOWN(AS83/4,1))</f>
        <v>32</v>
      </c>
      <c r="AV83" s="372"/>
      <c r="AW83" s="373"/>
      <c r="AX83" s="374"/>
    </row>
    <row r="84" spans="2:50" s="22" customFormat="1" ht="15" thickBot="1" x14ac:dyDescent="0.2">
      <c r="B84" s="378"/>
      <c r="C84" s="379"/>
      <c r="D84" s="379"/>
      <c r="E84" s="379"/>
      <c r="F84" s="382"/>
      <c r="G84" s="388"/>
      <c r="H84" s="389"/>
      <c r="I84" s="389"/>
      <c r="J84" s="389"/>
      <c r="K84" s="382"/>
      <c r="L84" s="379"/>
      <c r="M84" s="379"/>
      <c r="N84" s="379"/>
      <c r="O84" s="390" t="s">
        <v>31</v>
      </c>
      <c r="P84" s="391"/>
      <c r="Q84" s="44"/>
      <c r="R84" s="45"/>
      <c r="S84" s="45"/>
      <c r="T84" s="46">
        <v>2</v>
      </c>
      <c r="U84" s="46">
        <v>5</v>
      </c>
      <c r="V84" s="45"/>
      <c r="W84" s="47"/>
      <c r="X84" s="44"/>
      <c r="Y84" s="45"/>
      <c r="Z84" s="45"/>
      <c r="AA84" s="46">
        <v>2</v>
      </c>
      <c r="AB84" s="46">
        <v>5</v>
      </c>
      <c r="AC84" s="45"/>
      <c r="AD84" s="47"/>
      <c r="AE84" s="48"/>
      <c r="AF84" s="45"/>
      <c r="AG84" s="45"/>
      <c r="AH84" s="46">
        <v>2</v>
      </c>
      <c r="AI84" s="46">
        <v>5</v>
      </c>
      <c r="AJ84" s="45"/>
      <c r="AK84" s="49"/>
      <c r="AL84" s="44"/>
      <c r="AM84" s="45"/>
      <c r="AN84" s="45"/>
      <c r="AO84" s="46">
        <v>2</v>
      </c>
      <c r="AP84" s="46">
        <v>5</v>
      </c>
      <c r="AQ84" s="45"/>
      <c r="AR84" s="50"/>
      <c r="AS84" s="392">
        <f>IF(SUM(Q84:AR84)=0,"",SUM(Q84:AR84))</f>
        <v>28</v>
      </c>
      <c r="AT84" s="393"/>
      <c r="AU84" s="357">
        <f>IF(AS84="","",ROUNDDOWN(AS84/4,1))</f>
        <v>7</v>
      </c>
      <c r="AV84" s="358"/>
      <c r="AW84" s="359"/>
      <c r="AX84" s="360"/>
    </row>
    <row r="85" spans="2:50" s="22" customFormat="1" ht="6" customHeight="1" x14ac:dyDescent="0.15">
      <c r="B85" s="1"/>
      <c r="G85" s="1"/>
      <c r="H85" s="1"/>
      <c r="I85" s="1"/>
      <c r="K85" s="236"/>
      <c r="P85" s="235"/>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51"/>
      <c r="AT85" s="51"/>
      <c r="AU85" s="51"/>
      <c r="AV85" s="51"/>
      <c r="AW85" s="51"/>
      <c r="AX85" s="1"/>
    </row>
    <row r="86" spans="2:50" s="22" customFormat="1" x14ac:dyDescent="0.15">
      <c r="B86" s="2"/>
      <c r="G86" s="2"/>
      <c r="H86" s="2"/>
      <c r="I86" s="2"/>
      <c r="K86" s="2"/>
      <c r="P86" s="20"/>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32"/>
      <c r="AT86" s="32"/>
      <c r="AU86" s="32"/>
      <c r="AV86" s="32"/>
      <c r="AW86" s="32"/>
      <c r="AX86" s="32"/>
    </row>
    <row r="87" spans="2:50" s="22" customFormat="1" x14ac:dyDescent="0.15">
      <c r="B87" s="11"/>
      <c r="G87" s="3"/>
      <c r="H87" s="3"/>
      <c r="I87" s="3"/>
      <c r="K87" s="3"/>
      <c r="P87" s="21"/>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3"/>
      <c r="AT87" s="3"/>
      <c r="AU87" s="3"/>
      <c r="AV87" s="3"/>
      <c r="AW87" s="3"/>
      <c r="AX87" s="3"/>
    </row>
    <row r="88" spans="2:50" x14ac:dyDescent="0.15">
      <c r="B88" s="11"/>
    </row>
    <row r="89" spans="2:50" x14ac:dyDescent="0.15">
      <c r="B89" s="356" t="s">
        <v>4</v>
      </c>
      <c r="C89" s="356"/>
      <c r="D89" s="356"/>
      <c r="E89" s="356"/>
      <c r="F89" s="356"/>
      <c r="G89" s="233"/>
      <c r="H89" s="233"/>
    </row>
    <row r="90" spans="2:50" x14ac:dyDescent="0.15">
      <c r="B90" s="356" t="s">
        <v>142</v>
      </c>
      <c r="C90" s="356"/>
      <c r="D90" s="356"/>
      <c r="E90" s="356"/>
      <c r="F90" s="356"/>
      <c r="G90" s="233"/>
      <c r="H90" s="233"/>
    </row>
    <row r="91" spans="2:50" x14ac:dyDescent="0.15">
      <c r="B91" s="356" t="s">
        <v>145</v>
      </c>
      <c r="C91" s="356"/>
      <c r="D91" s="356"/>
      <c r="E91" s="356"/>
      <c r="F91" s="356"/>
      <c r="G91" s="233"/>
      <c r="H91" s="233"/>
    </row>
    <row r="92" spans="2:50" x14ac:dyDescent="0.15">
      <c r="B92" s="356" t="s">
        <v>146</v>
      </c>
      <c r="C92" s="356"/>
      <c r="D92" s="356"/>
      <c r="E92" s="356"/>
      <c r="F92" s="356"/>
      <c r="G92" s="356"/>
      <c r="H92" s="356"/>
    </row>
    <row r="93" spans="2:50" x14ac:dyDescent="0.15">
      <c r="B93" s="356"/>
      <c r="C93" s="356"/>
      <c r="D93" s="356"/>
      <c r="E93" s="356"/>
      <c r="F93" s="356"/>
      <c r="G93" s="356"/>
      <c r="H93" s="356"/>
    </row>
  </sheetData>
  <sheetProtection selectLockedCells="1"/>
  <protectedRanges>
    <protectedRange sqref="F14:F40" name="範囲1_1"/>
    <protectedRange sqref="F8:F13" name="範囲1"/>
  </protectedRanges>
  <mergeCells count="293">
    <mergeCell ref="B5:E7"/>
    <mergeCell ref="F5:F7"/>
    <mergeCell ref="G5:J7"/>
    <mergeCell ref="K5:N7"/>
    <mergeCell ref="O5:P7"/>
    <mergeCell ref="Q5:W5"/>
    <mergeCell ref="X5:AD5"/>
    <mergeCell ref="AE5:AK5"/>
    <mergeCell ref="AL5:AR5"/>
    <mergeCell ref="AS5:AT7"/>
    <mergeCell ref="AU5:AV7"/>
    <mergeCell ref="AW5:AX7"/>
    <mergeCell ref="AB2:AM2"/>
    <mergeCell ref="L3:R3"/>
    <mergeCell ref="Y3:AJ3"/>
    <mergeCell ref="AQ3:AV3"/>
    <mergeCell ref="B11:E13"/>
    <mergeCell ref="F11:F13"/>
    <mergeCell ref="G11:J11"/>
    <mergeCell ref="K11:N13"/>
    <mergeCell ref="O11:P11"/>
    <mergeCell ref="AS11:AT11"/>
    <mergeCell ref="AU8:AV8"/>
    <mergeCell ref="AW8:AX10"/>
    <mergeCell ref="G9:J9"/>
    <mergeCell ref="O9:P9"/>
    <mergeCell ref="AS9:AT9"/>
    <mergeCell ref="AU9:AV9"/>
    <mergeCell ref="G10:J10"/>
    <mergeCell ref="O10:P10"/>
    <mergeCell ref="AS10:AT10"/>
    <mergeCell ref="AU10:AV10"/>
    <mergeCell ref="B8:E10"/>
    <mergeCell ref="F8:F10"/>
    <mergeCell ref="G8:J8"/>
    <mergeCell ref="K8:N10"/>
    <mergeCell ref="O8:P8"/>
    <mergeCell ref="AS8:AT8"/>
    <mergeCell ref="AU11:AV11"/>
    <mergeCell ref="AW11:AX13"/>
    <mergeCell ref="G12:J12"/>
    <mergeCell ref="O12:P12"/>
    <mergeCell ref="AS12:AT12"/>
    <mergeCell ref="AU12:AV12"/>
    <mergeCell ref="G13:J13"/>
    <mergeCell ref="O13:P13"/>
    <mergeCell ref="AS13:AT13"/>
    <mergeCell ref="AU13:AV13"/>
    <mergeCell ref="AU14:AV14"/>
    <mergeCell ref="AW14:AX14"/>
    <mergeCell ref="B15:E15"/>
    <mergeCell ref="G15:J15"/>
    <mergeCell ref="O15:P15"/>
    <mergeCell ref="AS15:AT15"/>
    <mergeCell ref="AU15:AV15"/>
    <mergeCell ref="AW15:AX15"/>
    <mergeCell ref="B14:E14"/>
    <mergeCell ref="F14:F16"/>
    <mergeCell ref="G14:J14"/>
    <mergeCell ref="K14:N16"/>
    <mergeCell ref="O14:P14"/>
    <mergeCell ref="AS14:AT14"/>
    <mergeCell ref="B16:E16"/>
    <mergeCell ref="G16:J16"/>
    <mergeCell ref="O16:P16"/>
    <mergeCell ref="AS16:AT16"/>
    <mergeCell ref="AU16:AV16"/>
    <mergeCell ref="AW16:AX16"/>
    <mergeCell ref="B17:E17"/>
    <mergeCell ref="F17:F19"/>
    <mergeCell ref="G17:J17"/>
    <mergeCell ref="K17:N19"/>
    <mergeCell ref="O17:P17"/>
    <mergeCell ref="AS17:AT17"/>
    <mergeCell ref="AU17:AV17"/>
    <mergeCell ref="AW17:AX17"/>
    <mergeCell ref="B19:E19"/>
    <mergeCell ref="G19:J19"/>
    <mergeCell ref="O19:P19"/>
    <mergeCell ref="AS19:AT19"/>
    <mergeCell ref="AU19:AV19"/>
    <mergeCell ref="AW19:AX19"/>
    <mergeCell ref="B18:E18"/>
    <mergeCell ref="G18:J18"/>
    <mergeCell ref="O18:P18"/>
    <mergeCell ref="AS18:AT18"/>
    <mergeCell ref="AU18:AV18"/>
    <mergeCell ref="AW18:AX18"/>
    <mergeCell ref="AU20:AV20"/>
    <mergeCell ref="AW20:AX20"/>
    <mergeCell ref="B21:E21"/>
    <mergeCell ref="G21:J21"/>
    <mergeCell ref="O21:P21"/>
    <mergeCell ref="AS21:AT21"/>
    <mergeCell ref="AU21:AV21"/>
    <mergeCell ref="AW21:AX21"/>
    <mergeCell ref="B20:E20"/>
    <mergeCell ref="F20:F22"/>
    <mergeCell ref="G20:J20"/>
    <mergeCell ref="K20:N22"/>
    <mergeCell ref="O20:P20"/>
    <mergeCell ref="AS20:AT20"/>
    <mergeCell ref="B22:E22"/>
    <mergeCell ref="G22:J22"/>
    <mergeCell ref="O22:P22"/>
    <mergeCell ref="AS22:AT22"/>
    <mergeCell ref="AU22:AV22"/>
    <mergeCell ref="AW22:AX22"/>
    <mergeCell ref="B23:E23"/>
    <mergeCell ref="F23:F25"/>
    <mergeCell ref="G23:J23"/>
    <mergeCell ref="K23:N25"/>
    <mergeCell ref="O23:P23"/>
    <mergeCell ref="AS23:AT23"/>
    <mergeCell ref="AU23:AV23"/>
    <mergeCell ref="AW23:AX23"/>
    <mergeCell ref="B25:E25"/>
    <mergeCell ref="G25:J25"/>
    <mergeCell ref="O25:P25"/>
    <mergeCell ref="AS25:AT25"/>
    <mergeCell ref="AU25:AV25"/>
    <mergeCell ref="AW25:AX25"/>
    <mergeCell ref="B24:E24"/>
    <mergeCell ref="G24:J24"/>
    <mergeCell ref="O24:P24"/>
    <mergeCell ref="AS24:AT24"/>
    <mergeCell ref="AU24:AV24"/>
    <mergeCell ref="AW24:AX24"/>
    <mergeCell ref="AU26:AV26"/>
    <mergeCell ref="AW26:AX26"/>
    <mergeCell ref="B27:E27"/>
    <mergeCell ref="G27:J27"/>
    <mergeCell ref="O27:P27"/>
    <mergeCell ref="AS27:AT27"/>
    <mergeCell ref="AU27:AV27"/>
    <mergeCell ref="AW27:AX27"/>
    <mergeCell ref="B26:E26"/>
    <mergeCell ref="F26:F28"/>
    <mergeCell ref="G26:J26"/>
    <mergeCell ref="K26:N28"/>
    <mergeCell ref="O26:P26"/>
    <mergeCell ref="AS26:AT26"/>
    <mergeCell ref="B28:E28"/>
    <mergeCell ref="G28:J28"/>
    <mergeCell ref="O28:P28"/>
    <mergeCell ref="AS28:AT28"/>
    <mergeCell ref="AU28:AV28"/>
    <mergeCell ref="AW28:AX28"/>
    <mergeCell ref="B29:E29"/>
    <mergeCell ref="F29:F31"/>
    <mergeCell ref="G29:J29"/>
    <mergeCell ref="K29:N31"/>
    <mergeCell ref="O29:P29"/>
    <mergeCell ref="AS29:AT29"/>
    <mergeCell ref="AU29:AV29"/>
    <mergeCell ref="AW29:AX29"/>
    <mergeCell ref="B31:E31"/>
    <mergeCell ref="G31:J31"/>
    <mergeCell ref="O31:P31"/>
    <mergeCell ref="AS31:AT31"/>
    <mergeCell ref="AU31:AV31"/>
    <mergeCell ref="AW31:AX31"/>
    <mergeCell ref="B30:E30"/>
    <mergeCell ref="G30:J30"/>
    <mergeCell ref="O30:P30"/>
    <mergeCell ref="AS30:AT30"/>
    <mergeCell ref="AU30:AV30"/>
    <mergeCell ref="AW30:AX30"/>
    <mergeCell ref="AU32:AV32"/>
    <mergeCell ref="AW32:AX32"/>
    <mergeCell ref="B33:E33"/>
    <mergeCell ref="G33:J33"/>
    <mergeCell ref="O33:P33"/>
    <mergeCell ref="AS33:AT33"/>
    <mergeCell ref="AU33:AV33"/>
    <mergeCell ref="AW33:AX33"/>
    <mergeCell ref="B32:E32"/>
    <mergeCell ref="F32:F34"/>
    <mergeCell ref="G32:J32"/>
    <mergeCell ref="K32:N34"/>
    <mergeCell ref="O32:P32"/>
    <mergeCell ref="AS32:AT32"/>
    <mergeCell ref="B34:E34"/>
    <mergeCell ref="G34:J34"/>
    <mergeCell ref="O34:P34"/>
    <mergeCell ref="AS34:AT34"/>
    <mergeCell ref="AU34:AV34"/>
    <mergeCell ref="AW34:AX34"/>
    <mergeCell ref="AW35:AX35"/>
    <mergeCell ref="B37:E37"/>
    <mergeCell ref="G37:J37"/>
    <mergeCell ref="O37:P37"/>
    <mergeCell ref="AS37:AT37"/>
    <mergeCell ref="AU37:AV37"/>
    <mergeCell ref="AW37:AX37"/>
    <mergeCell ref="B36:E36"/>
    <mergeCell ref="G36:J36"/>
    <mergeCell ref="O36:P36"/>
    <mergeCell ref="AS36:AT36"/>
    <mergeCell ref="AU36:AV36"/>
    <mergeCell ref="AW36:AX36"/>
    <mergeCell ref="O40:P40"/>
    <mergeCell ref="AS40:AT40"/>
    <mergeCell ref="B35:E35"/>
    <mergeCell ref="F35:F37"/>
    <mergeCell ref="G35:J35"/>
    <mergeCell ref="K35:N37"/>
    <mergeCell ref="O35:P35"/>
    <mergeCell ref="AS35:AT35"/>
    <mergeCell ref="AU35:AV35"/>
    <mergeCell ref="AN50:AX50"/>
    <mergeCell ref="AN51:AX51"/>
    <mergeCell ref="AU40:AV40"/>
    <mergeCell ref="AW40:AX40"/>
    <mergeCell ref="B41:P41"/>
    <mergeCell ref="AS41:AT41"/>
    <mergeCell ref="AU41:AV41"/>
    <mergeCell ref="AW41:AX41"/>
    <mergeCell ref="AU38:AV38"/>
    <mergeCell ref="AW38:AX38"/>
    <mergeCell ref="B39:E39"/>
    <mergeCell ref="G39:J39"/>
    <mergeCell ref="O39:P39"/>
    <mergeCell ref="AS39:AT39"/>
    <mergeCell ref="AU39:AV39"/>
    <mergeCell ref="AW39:AX39"/>
    <mergeCell ref="B38:E38"/>
    <mergeCell ref="F38:F40"/>
    <mergeCell ref="G38:J38"/>
    <mergeCell ref="K38:N40"/>
    <mergeCell ref="O38:P38"/>
    <mergeCell ref="AS38:AT38"/>
    <mergeCell ref="B40:E40"/>
    <mergeCell ref="G40:J40"/>
    <mergeCell ref="B42:P42"/>
    <mergeCell ref="AS43:AT43"/>
    <mergeCell ref="AU43:AV43"/>
    <mergeCell ref="AW43:AX43"/>
    <mergeCell ref="AB45:AH45"/>
    <mergeCell ref="AI45:AJ45"/>
    <mergeCell ref="AK45:AL45"/>
    <mergeCell ref="AN45:AT45"/>
    <mergeCell ref="AU45:AV45"/>
    <mergeCell ref="AW45:AX45"/>
    <mergeCell ref="AS42:AV42"/>
    <mergeCell ref="AW42:AX42"/>
    <mergeCell ref="J79:O79"/>
    <mergeCell ref="P79:Y79"/>
    <mergeCell ref="Z79:AF79"/>
    <mergeCell ref="J80:O80"/>
    <mergeCell ref="P80:Y80"/>
    <mergeCell ref="Z80:AF80"/>
    <mergeCell ref="O46:P46"/>
    <mergeCell ref="G47:H47"/>
    <mergeCell ref="L47:O47"/>
    <mergeCell ref="H50:I50"/>
    <mergeCell ref="R50:S50"/>
    <mergeCell ref="U50:V50"/>
    <mergeCell ref="W50:X50"/>
    <mergeCell ref="AB50:AL50"/>
    <mergeCell ref="H51:I51"/>
    <mergeCell ref="R51:S51"/>
    <mergeCell ref="U51:V51"/>
    <mergeCell ref="W51:X51"/>
    <mergeCell ref="AB51:AL51"/>
    <mergeCell ref="H52:I52"/>
    <mergeCell ref="R52:S52"/>
    <mergeCell ref="U52:V52"/>
    <mergeCell ref="W52:X52"/>
    <mergeCell ref="O2:P2"/>
    <mergeCell ref="B93:H93"/>
    <mergeCell ref="AU84:AV84"/>
    <mergeCell ref="AW84:AX84"/>
    <mergeCell ref="B89:F89"/>
    <mergeCell ref="B90:F90"/>
    <mergeCell ref="B91:F91"/>
    <mergeCell ref="B92:H92"/>
    <mergeCell ref="AU82:AV82"/>
    <mergeCell ref="AW82:AX82"/>
    <mergeCell ref="G83:J83"/>
    <mergeCell ref="O83:P83"/>
    <mergeCell ref="AS83:AT83"/>
    <mergeCell ref="AU83:AV83"/>
    <mergeCell ref="AW83:AX83"/>
    <mergeCell ref="B82:E84"/>
    <mergeCell ref="F82:F84"/>
    <mergeCell ref="G82:J82"/>
    <mergeCell ref="K82:N84"/>
    <mergeCell ref="O82:P82"/>
    <mergeCell ref="AS82:AT82"/>
    <mergeCell ref="G84:J84"/>
    <mergeCell ref="O84:P84"/>
    <mergeCell ref="AS84:AT84"/>
  </mergeCells>
  <phoneticPr fontId="2"/>
  <dataValidations count="5">
    <dataValidation type="list" allowBlank="1" showInputMessage="1" showErrorMessage="1" sqref="B11:E13" xr:uid="{00000000-0002-0000-0000-000000000000}">
      <formula1>$B$90</formula1>
    </dataValidation>
    <dataValidation type="list" allowBlank="1" showInputMessage="1" showErrorMessage="1" sqref="B14:E14 B17:E17 B20:E20 B23:E23 B26:E26 B29:E29 B32:E32 B35:E35 B38:E38" xr:uid="{00000000-0002-0000-0000-000001000000}">
      <formula1>$B$91:$B$92</formula1>
    </dataValidation>
    <dataValidation showInputMessage="1" showErrorMessage="1" sqref="B15:E16" xr:uid="{00000000-0002-0000-0000-000002000000}"/>
    <dataValidation type="list" allowBlank="1" showInputMessage="1" showErrorMessage="1" sqref="F8:F9 F11:F12 F14:F40" xr:uid="{00000000-0002-0000-0000-000003000000}">
      <formula1>"Ａ,Ｂ,Ｃ,Ｄ"</formula1>
    </dataValidation>
    <dataValidation type="list" allowBlank="1" showInputMessage="1" showErrorMessage="1" sqref="B8:E10" xr:uid="{00000000-0002-0000-0000-000004000000}">
      <formula1>$B$89:$B$89</formula1>
    </dataValidation>
  </dataValidations>
  <printOptions horizontalCentered="1"/>
  <pageMargins left="0.51181102362204722" right="0.51181102362204722" top="0.74803149606299213" bottom="0.74803149606299213" header="0.31496062992125984" footer="0.31496062992125984"/>
  <pageSetup paperSize="9" scale="71" orientation="landscape" r:id="rId1"/>
  <rowBreaks count="1" manualBreakCount="1">
    <brk id="5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93"/>
  <sheetViews>
    <sheetView view="pageBreakPreview" zoomScaleNormal="80" zoomScaleSheetLayoutView="100" workbookViewId="0">
      <selection activeCell="O2" sqref="O2:P2"/>
    </sheetView>
  </sheetViews>
  <sheetFormatPr defaultColWidth="9" defaultRowHeight="14.25" x14ac:dyDescent="0.15"/>
  <cols>
    <col min="1" max="1" width="1.75" style="107" customWidth="1"/>
    <col min="2" max="2" width="3.25" style="3" customWidth="1"/>
    <col min="3" max="5" width="3.25" style="107" customWidth="1"/>
    <col min="6" max="6" width="4.25" style="107" customWidth="1"/>
    <col min="7" max="9" width="3.625" style="3" customWidth="1"/>
    <col min="10" max="10" width="3.625" style="107" customWidth="1"/>
    <col min="11" max="11" width="3.625" style="3" customWidth="1"/>
    <col min="12" max="15" width="3.625" style="107" customWidth="1"/>
    <col min="16" max="16" width="3.625" style="21" customWidth="1"/>
    <col min="17" max="44" width="3.25" style="12" customWidth="1"/>
    <col min="45" max="50" width="3" style="3" customWidth="1"/>
    <col min="51" max="61" width="2.625" style="107" customWidth="1"/>
    <col min="62" max="90" width="4" style="107" customWidth="1"/>
    <col min="91" max="16384" width="9" style="107"/>
  </cols>
  <sheetData>
    <row r="1" spans="1:55" ht="17.25" customHeight="1" x14ac:dyDescent="0.15">
      <c r="A1" s="16" t="s">
        <v>38</v>
      </c>
      <c r="B1" s="106" t="s">
        <v>66</v>
      </c>
      <c r="G1" s="17"/>
      <c r="H1" s="17"/>
      <c r="I1" s="16"/>
      <c r="K1" s="16"/>
      <c r="P1" s="18"/>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16"/>
      <c r="AT1" s="16"/>
      <c r="AU1" s="16"/>
      <c r="AV1" s="16"/>
      <c r="AW1" s="16"/>
      <c r="AX1" s="16"/>
    </row>
    <row r="2" spans="1:55" ht="16.5" customHeight="1" x14ac:dyDescent="0.15">
      <c r="B2" s="54" t="s">
        <v>0</v>
      </c>
      <c r="G2" s="17"/>
      <c r="H2" s="17"/>
      <c r="I2" s="17"/>
      <c r="K2" s="17"/>
      <c r="O2" s="596" t="s">
        <v>335</v>
      </c>
      <c r="P2" s="597"/>
      <c r="Q2" s="189">
        <v>2</v>
      </c>
      <c r="R2" s="108" t="s">
        <v>39</v>
      </c>
      <c r="S2" s="190" t="s">
        <v>336</v>
      </c>
      <c r="T2" s="108" t="s">
        <v>40</v>
      </c>
      <c r="U2" s="108"/>
      <c r="V2" s="109"/>
      <c r="W2" s="108" t="s">
        <v>41</v>
      </c>
      <c r="X2" s="110"/>
      <c r="Y2" s="110"/>
      <c r="Z2" s="110"/>
      <c r="AA2" s="110"/>
      <c r="AB2" s="539" t="s">
        <v>55</v>
      </c>
      <c r="AC2" s="539"/>
      <c r="AD2" s="539"/>
      <c r="AE2" s="539"/>
      <c r="AF2" s="539"/>
      <c r="AG2" s="539"/>
      <c r="AH2" s="539"/>
      <c r="AI2" s="539"/>
      <c r="AJ2" s="539"/>
      <c r="AK2" s="539"/>
      <c r="AL2" s="539"/>
      <c r="AM2" s="539"/>
      <c r="AN2" s="108" t="s">
        <v>42</v>
      </c>
      <c r="AO2" s="17"/>
      <c r="AP2" s="17"/>
      <c r="AQ2" s="17"/>
      <c r="AR2" s="17"/>
      <c r="AS2" s="17"/>
      <c r="AT2" s="16"/>
      <c r="AU2" s="107"/>
      <c r="AV2" s="107"/>
      <c r="AW2" s="107"/>
      <c r="AX2" s="107"/>
    </row>
    <row r="3" spans="1:55" ht="21" customHeight="1" x14ac:dyDescent="0.15">
      <c r="B3" s="111"/>
      <c r="C3" s="111"/>
      <c r="D3" s="111"/>
      <c r="E3" s="111"/>
      <c r="G3" s="17"/>
      <c r="H3" s="17"/>
      <c r="I3" s="17"/>
      <c r="J3" s="112" t="s">
        <v>69</v>
      </c>
      <c r="K3" s="108" t="s">
        <v>67</v>
      </c>
      <c r="L3" s="540"/>
      <c r="M3" s="540"/>
      <c r="N3" s="540"/>
      <c r="O3" s="540"/>
      <c r="P3" s="540"/>
      <c r="Q3" s="540"/>
      <c r="R3" s="540"/>
      <c r="S3" s="108" t="s">
        <v>68</v>
      </c>
      <c r="T3" s="110"/>
      <c r="U3" s="108" t="s">
        <v>71</v>
      </c>
      <c r="V3" s="109"/>
      <c r="X3" s="108" t="s">
        <v>67</v>
      </c>
      <c r="Y3" s="539" t="s">
        <v>147</v>
      </c>
      <c r="Z3" s="539"/>
      <c r="AA3" s="539"/>
      <c r="AB3" s="539"/>
      <c r="AC3" s="539"/>
      <c r="AD3" s="539"/>
      <c r="AE3" s="539"/>
      <c r="AF3" s="539"/>
      <c r="AG3" s="539"/>
      <c r="AH3" s="539"/>
      <c r="AI3" s="539"/>
      <c r="AJ3" s="539"/>
      <c r="AK3" s="108" t="s">
        <v>68</v>
      </c>
      <c r="AL3" s="108"/>
      <c r="AM3" s="108" t="s">
        <v>70</v>
      </c>
      <c r="AN3" s="108"/>
      <c r="AP3" s="108" t="s">
        <v>67</v>
      </c>
      <c r="AQ3" s="539" t="s">
        <v>166</v>
      </c>
      <c r="AR3" s="539"/>
      <c r="AS3" s="539"/>
      <c r="AT3" s="539"/>
      <c r="AU3" s="539"/>
      <c r="AV3" s="539"/>
      <c r="AW3" s="108" t="s">
        <v>68</v>
      </c>
      <c r="AZ3" s="108"/>
    </row>
    <row r="4" spans="1:55" ht="9" customHeight="1" thickBot="1" x14ac:dyDescent="0.2">
      <c r="B4" s="14"/>
      <c r="G4" s="11"/>
      <c r="H4" s="11"/>
      <c r="I4" s="11"/>
      <c r="K4" s="11"/>
      <c r="P4" s="19"/>
      <c r="Q4" s="13"/>
      <c r="R4" s="13"/>
      <c r="S4" s="13"/>
      <c r="T4" s="13"/>
      <c r="U4" s="13"/>
      <c r="V4" s="13"/>
      <c r="W4" s="13"/>
      <c r="X4" s="13"/>
      <c r="Y4" s="13"/>
      <c r="Z4" s="13"/>
      <c r="AA4" s="13"/>
      <c r="AB4" s="13"/>
      <c r="AD4" s="15"/>
      <c r="AE4" s="13"/>
      <c r="AF4" s="13"/>
      <c r="AG4" s="13"/>
      <c r="AH4" s="13"/>
      <c r="AI4" s="13"/>
      <c r="AJ4" s="13"/>
      <c r="AK4" s="13"/>
      <c r="AL4" s="13"/>
      <c r="AM4" s="13"/>
      <c r="AN4" s="13"/>
      <c r="AO4" s="13"/>
      <c r="AP4" s="13"/>
      <c r="AQ4" s="13"/>
      <c r="AR4" s="13"/>
      <c r="AS4" s="11"/>
      <c r="AT4" s="11"/>
      <c r="AU4" s="11"/>
      <c r="AV4" s="11"/>
      <c r="AW4" s="11"/>
      <c r="AX4" s="14"/>
    </row>
    <row r="5" spans="1:55" ht="13.5" customHeight="1" x14ac:dyDescent="0.15">
      <c r="B5" s="375" t="s">
        <v>1</v>
      </c>
      <c r="C5" s="376"/>
      <c r="D5" s="376"/>
      <c r="E5" s="376"/>
      <c r="F5" s="560" t="s">
        <v>43</v>
      </c>
      <c r="G5" s="380" t="s">
        <v>3</v>
      </c>
      <c r="H5" s="376"/>
      <c r="I5" s="376"/>
      <c r="J5" s="376"/>
      <c r="K5" s="563" t="s">
        <v>2</v>
      </c>
      <c r="L5" s="564"/>
      <c r="M5" s="564"/>
      <c r="N5" s="564"/>
      <c r="O5" s="569" t="s">
        <v>127</v>
      </c>
      <c r="P5" s="570"/>
      <c r="Q5" s="394" t="s">
        <v>5</v>
      </c>
      <c r="R5" s="395"/>
      <c r="S5" s="395"/>
      <c r="T5" s="395"/>
      <c r="U5" s="395"/>
      <c r="V5" s="395"/>
      <c r="W5" s="396"/>
      <c r="X5" s="394" t="s">
        <v>6</v>
      </c>
      <c r="Y5" s="395"/>
      <c r="Z5" s="395"/>
      <c r="AA5" s="395"/>
      <c r="AB5" s="395"/>
      <c r="AC5" s="395"/>
      <c r="AD5" s="396"/>
      <c r="AE5" s="394" t="s">
        <v>7</v>
      </c>
      <c r="AF5" s="395"/>
      <c r="AG5" s="395"/>
      <c r="AH5" s="395"/>
      <c r="AI5" s="395"/>
      <c r="AJ5" s="395"/>
      <c r="AK5" s="396"/>
      <c r="AL5" s="395" t="s">
        <v>8</v>
      </c>
      <c r="AM5" s="395"/>
      <c r="AN5" s="395"/>
      <c r="AO5" s="395"/>
      <c r="AP5" s="395"/>
      <c r="AQ5" s="395"/>
      <c r="AR5" s="575"/>
      <c r="AS5" s="527" t="s">
        <v>32</v>
      </c>
      <c r="AT5" s="528"/>
      <c r="AU5" s="533" t="s">
        <v>33</v>
      </c>
      <c r="AV5" s="534"/>
      <c r="AW5" s="533" t="s">
        <v>34</v>
      </c>
      <c r="AX5" s="534"/>
    </row>
    <row r="6" spans="1:55" ht="13.5" customHeight="1" x14ac:dyDescent="0.15">
      <c r="B6" s="377"/>
      <c r="C6" s="351"/>
      <c r="D6" s="351"/>
      <c r="E6" s="351"/>
      <c r="F6" s="561"/>
      <c r="G6" s="381"/>
      <c r="H6" s="351"/>
      <c r="I6" s="351"/>
      <c r="J6" s="351"/>
      <c r="K6" s="565"/>
      <c r="L6" s="566"/>
      <c r="M6" s="566"/>
      <c r="N6" s="566"/>
      <c r="O6" s="571"/>
      <c r="P6" s="572"/>
      <c r="Q6" s="5">
        <v>1</v>
      </c>
      <c r="R6" s="26">
        <v>2</v>
      </c>
      <c r="S6" s="26">
        <v>3</v>
      </c>
      <c r="T6" s="26">
        <v>4</v>
      </c>
      <c r="U6" s="26">
        <v>5</v>
      </c>
      <c r="V6" s="26">
        <v>6</v>
      </c>
      <c r="W6" s="6">
        <v>7</v>
      </c>
      <c r="X6" s="5">
        <v>8</v>
      </c>
      <c r="Y6" s="26">
        <v>9</v>
      </c>
      <c r="Z6" s="26">
        <v>10</v>
      </c>
      <c r="AA6" s="26">
        <v>11</v>
      </c>
      <c r="AB6" s="26">
        <v>12</v>
      </c>
      <c r="AC6" s="26">
        <v>13</v>
      </c>
      <c r="AD6" s="6">
        <v>14</v>
      </c>
      <c r="AE6" s="5">
        <v>15</v>
      </c>
      <c r="AF6" s="26">
        <v>16</v>
      </c>
      <c r="AG6" s="26">
        <v>17</v>
      </c>
      <c r="AH6" s="26">
        <v>18</v>
      </c>
      <c r="AI6" s="26">
        <v>19</v>
      </c>
      <c r="AJ6" s="26">
        <v>20</v>
      </c>
      <c r="AK6" s="6">
        <v>21</v>
      </c>
      <c r="AL6" s="28">
        <v>22</v>
      </c>
      <c r="AM6" s="26">
        <v>23</v>
      </c>
      <c r="AN6" s="26">
        <v>24</v>
      </c>
      <c r="AO6" s="26">
        <v>25</v>
      </c>
      <c r="AP6" s="26">
        <v>26</v>
      </c>
      <c r="AQ6" s="7">
        <v>27</v>
      </c>
      <c r="AR6" s="8">
        <v>28</v>
      </c>
      <c r="AS6" s="529"/>
      <c r="AT6" s="530"/>
      <c r="AU6" s="535"/>
      <c r="AV6" s="536"/>
      <c r="AW6" s="535"/>
      <c r="AX6" s="536"/>
    </row>
    <row r="7" spans="1:55" ht="13.5" customHeight="1" thickBot="1" x14ac:dyDescent="0.2">
      <c r="B7" s="378"/>
      <c r="C7" s="379"/>
      <c r="D7" s="379"/>
      <c r="E7" s="379"/>
      <c r="F7" s="562"/>
      <c r="G7" s="382"/>
      <c r="H7" s="379"/>
      <c r="I7" s="379"/>
      <c r="J7" s="379"/>
      <c r="K7" s="567"/>
      <c r="L7" s="568"/>
      <c r="M7" s="568"/>
      <c r="N7" s="568"/>
      <c r="O7" s="573"/>
      <c r="P7" s="574"/>
      <c r="Q7" s="69" t="s">
        <v>128</v>
      </c>
      <c r="R7" s="70" t="s">
        <v>129</v>
      </c>
      <c r="S7" s="70" t="s">
        <v>130</v>
      </c>
      <c r="T7" s="70" t="s">
        <v>131</v>
      </c>
      <c r="U7" s="70" t="s">
        <v>132</v>
      </c>
      <c r="V7" s="70" t="s">
        <v>148</v>
      </c>
      <c r="W7" s="71" t="s">
        <v>110</v>
      </c>
      <c r="X7" s="69" t="s">
        <v>128</v>
      </c>
      <c r="Y7" s="70" t="s">
        <v>129</v>
      </c>
      <c r="Z7" s="70" t="s">
        <v>130</v>
      </c>
      <c r="AA7" s="70" t="s">
        <v>131</v>
      </c>
      <c r="AB7" s="70" t="s">
        <v>132</v>
      </c>
      <c r="AC7" s="70" t="s">
        <v>148</v>
      </c>
      <c r="AD7" s="71" t="s">
        <v>110</v>
      </c>
      <c r="AE7" s="69" t="s">
        <v>128</v>
      </c>
      <c r="AF7" s="70" t="s">
        <v>129</v>
      </c>
      <c r="AG7" s="70" t="s">
        <v>130</v>
      </c>
      <c r="AH7" s="70" t="s">
        <v>131</v>
      </c>
      <c r="AI7" s="70" t="s">
        <v>132</v>
      </c>
      <c r="AJ7" s="70" t="s">
        <v>148</v>
      </c>
      <c r="AK7" s="71" t="s">
        <v>110</v>
      </c>
      <c r="AL7" s="69" t="s">
        <v>128</v>
      </c>
      <c r="AM7" s="70" t="s">
        <v>129</v>
      </c>
      <c r="AN7" s="70" t="s">
        <v>130</v>
      </c>
      <c r="AO7" s="70" t="s">
        <v>131</v>
      </c>
      <c r="AP7" s="70" t="s">
        <v>132</v>
      </c>
      <c r="AQ7" s="70" t="s">
        <v>148</v>
      </c>
      <c r="AR7" s="72" t="s">
        <v>110</v>
      </c>
      <c r="AS7" s="531"/>
      <c r="AT7" s="532"/>
      <c r="AU7" s="537"/>
      <c r="AV7" s="538"/>
      <c r="AW7" s="537"/>
      <c r="AX7" s="538"/>
    </row>
    <row r="8" spans="1:55" ht="13.5" customHeight="1" x14ac:dyDescent="0.15">
      <c r="B8" s="541" t="s">
        <v>4</v>
      </c>
      <c r="C8" s="542"/>
      <c r="D8" s="542"/>
      <c r="E8" s="543"/>
      <c r="F8" s="491" t="s">
        <v>16</v>
      </c>
      <c r="G8" s="493"/>
      <c r="H8" s="494"/>
      <c r="I8" s="494"/>
      <c r="J8" s="494"/>
      <c r="K8" s="495" t="s">
        <v>134</v>
      </c>
      <c r="L8" s="496"/>
      <c r="M8" s="496"/>
      <c r="N8" s="496"/>
      <c r="O8" s="501" t="s">
        <v>11</v>
      </c>
      <c r="P8" s="502"/>
      <c r="Q8" s="81" t="s">
        <v>227</v>
      </c>
      <c r="R8" s="82" t="s">
        <v>230</v>
      </c>
      <c r="S8" s="82" t="s">
        <v>223</v>
      </c>
      <c r="T8" s="82" t="s">
        <v>223</v>
      </c>
      <c r="U8" s="82" t="s">
        <v>223</v>
      </c>
      <c r="V8" s="82" t="s">
        <v>230</v>
      </c>
      <c r="W8" s="83" t="s">
        <v>222</v>
      </c>
      <c r="X8" s="81" t="s">
        <v>222</v>
      </c>
      <c r="Y8" s="82" t="s">
        <v>231</v>
      </c>
      <c r="Z8" s="82" t="s">
        <v>223</v>
      </c>
      <c r="AA8" s="82" t="s">
        <v>223</v>
      </c>
      <c r="AB8" s="82" t="s">
        <v>221</v>
      </c>
      <c r="AC8" s="82" t="s">
        <v>223</v>
      </c>
      <c r="AD8" s="83" t="s">
        <v>222</v>
      </c>
      <c r="AE8" s="81" t="s">
        <v>222</v>
      </c>
      <c r="AF8" s="82" t="s">
        <v>221</v>
      </c>
      <c r="AG8" s="82" t="s">
        <v>223</v>
      </c>
      <c r="AH8" s="82" t="s">
        <v>223</v>
      </c>
      <c r="AI8" s="82" t="s">
        <v>221</v>
      </c>
      <c r="AJ8" s="98" t="s">
        <v>222</v>
      </c>
      <c r="AK8" s="99" t="s">
        <v>222</v>
      </c>
      <c r="AL8" s="84" t="s">
        <v>221</v>
      </c>
      <c r="AM8" s="82" t="s">
        <v>233</v>
      </c>
      <c r="AN8" s="82" t="s">
        <v>223</v>
      </c>
      <c r="AO8" s="82" t="s">
        <v>221</v>
      </c>
      <c r="AP8" s="82" t="s">
        <v>223</v>
      </c>
      <c r="AQ8" s="82" t="s">
        <v>227</v>
      </c>
      <c r="AR8" s="85" t="s">
        <v>222</v>
      </c>
      <c r="AS8" s="594"/>
      <c r="AT8" s="595"/>
      <c r="AU8" s="576"/>
      <c r="AV8" s="577"/>
      <c r="AW8" s="578" t="s">
        <v>44</v>
      </c>
      <c r="AX8" s="579"/>
    </row>
    <row r="9" spans="1:55" ht="13.5" customHeight="1" x14ac:dyDescent="0.15">
      <c r="B9" s="544"/>
      <c r="C9" s="545"/>
      <c r="D9" s="545"/>
      <c r="E9" s="546"/>
      <c r="F9" s="461"/>
      <c r="G9" s="442"/>
      <c r="H9" s="443"/>
      <c r="I9" s="443"/>
      <c r="J9" s="481"/>
      <c r="K9" s="497"/>
      <c r="L9" s="498"/>
      <c r="M9" s="498"/>
      <c r="N9" s="498"/>
      <c r="O9" s="513" t="s">
        <v>154</v>
      </c>
      <c r="P9" s="514"/>
      <c r="Q9" s="218">
        <v>0</v>
      </c>
      <c r="R9" s="219"/>
      <c r="S9" s="219">
        <v>3</v>
      </c>
      <c r="T9" s="219">
        <v>3</v>
      </c>
      <c r="U9" s="219">
        <v>3</v>
      </c>
      <c r="V9" s="220"/>
      <c r="W9" s="221">
        <v>0</v>
      </c>
      <c r="X9" s="218">
        <v>0</v>
      </c>
      <c r="Y9" s="219"/>
      <c r="Z9" s="219">
        <v>3</v>
      </c>
      <c r="AA9" s="219">
        <v>3</v>
      </c>
      <c r="AB9" s="219"/>
      <c r="AC9" s="220">
        <v>3</v>
      </c>
      <c r="AD9" s="221">
        <v>0</v>
      </c>
      <c r="AE9" s="218">
        <v>0</v>
      </c>
      <c r="AF9" s="219"/>
      <c r="AG9" s="219">
        <v>3</v>
      </c>
      <c r="AH9" s="219">
        <v>3</v>
      </c>
      <c r="AI9" s="219"/>
      <c r="AJ9" s="220">
        <v>0</v>
      </c>
      <c r="AK9" s="221">
        <v>0</v>
      </c>
      <c r="AL9" s="218"/>
      <c r="AM9" s="219">
        <v>3</v>
      </c>
      <c r="AN9" s="219">
        <v>3</v>
      </c>
      <c r="AO9" s="219"/>
      <c r="AP9" s="219">
        <v>3</v>
      </c>
      <c r="AQ9" s="220">
        <v>0</v>
      </c>
      <c r="AR9" s="220">
        <v>0</v>
      </c>
      <c r="AS9" s="588">
        <f>IF(SUM(Q9:AR9)=0,"",SUM(Q9:AR9))</f>
        <v>33</v>
      </c>
      <c r="AT9" s="589"/>
      <c r="AU9" s="586">
        <f>IF(AS9="","",ROUNDDOWN(AS9/4,1))</f>
        <v>8.1999999999999993</v>
      </c>
      <c r="AV9" s="587"/>
      <c r="AW9" s="580"/>
      <c r="AX9" s="581"/>
    </row>
    <row r="10" spans="1:55" ht="13.5" customHeight="1" thickBot="1" x14ac:dyDescent="0.2">
      <c r="B10" s="547"/>
      <c r="C10" s="548"/>
      <c r="D10" s="548"/>
      <c r="E10" s="549"/>
      <c r="F10" s="492"/>
      <c r="G10" s="519"/>
      <c r="H10" s="520"/>
      <c r="I10" s="520"/>
      <c r="J10" s="520"/>
      <c r="K10" s="499"/>
      <c r="L10" s="500"/>
      <c r="M10" s="500"/>
      <c r="N10" s="500"/>
      <c r="O10" s="521" t="s">
        <v>31</v>
      </c>
      <c r="P10" s="522"/>
      <c r="Q10" s="77"/>
      <c r="R10" s="78"/>
      <c r="S10" s="78"/>
      <c r="T10" s="78"/>
      <c r="U10" s="78"/>
      <c r="V10" s="79"/>
      <c r="W10" s="80"/>
      <c r="X10" s="77"/>
      <c r="Y10" s="78"/>
      <c r="Z10" s="78"/>
      <c r="AA10" s="78"/>
      <c r="AB10" s="78"/>
      <c r="AC10" s="79"/>
      <c r="AD10" s="80"/>
      <c r="AE10" s="77"/>
      <c r="AF10" s="78"/>
      <c r="AG10" s="78"/>
      <c r="AH10" s="78"/>
      <c r="AI10" s="78"/>
      <c r="AJ10" s="79"/>
      <c r="AK10" s="80"/>
      <c r="AL10" s="77"/>
      <c r="AM10" s="78"/>
      <c r="AN10" s="78"/>
      <c r="AO10" s="78"/>
      <c r="AP10" s="78"/>
      <c r="AQ10" s="79"/>
      <c r="AR10" s="79"/>
      <c r="AS10" s="590" t="str">
        <f>IF(SUM(Q10:AR10)=0,"",SUM(Q10:AR10))</f>
        <v/>
      </c>
      <c r="AT10" s="591"/>
      <c r="AU10" s="592" t="str">
        <f>IF(AS10="","",ROUNDDOWN(AS10/4,1))</f>
        <v/>
      </c>
      <c r="AV10" s="593"/>
      <c r="AW10" s="582"/>
      <c r="AX10" s="583"/>
    </row>
    <row r="11" spans="1:55" ht="13.5" customHeight="1" x14ac:dyDescent="0.15">
      <c r="B11" s="541" t="s">
        <v>56</v>
      </c>
      <c r="C11" s="542"/>
      <c r="D11" s="542"/>
      <c r="E11" s="543"/>
      <c r="F11" s="491" t="s">
        <v>16</v>
      </c>
      <c r="G11" s="493"/>
      <c r="H11" s="494"/>
      <c r="I11" s="494"/>
      <c r="J11" s="494"/>
      <c r="K11" s="487" t="s">
        <v>134</v>
      </c>
      <c r="L11" s="488"/>
      <c r="M11" s="488"/>
      <c r="N11" s="488"/>
      <c r="O11" s="501" t="s">
        <v>11</v>
      </c>
      <c r="P11" s="502"/>
      <c r="Q11" s="81" t="s">
        <v>227</v>
      </c>
      <c r="R11" s="82" t="s">
        <v>230</v>
      </c>
      <c r="S11" s="82" t="s">
        <v>223</v>
      </c>
      <c r="T11" s="82" t="s">
        <v>223</v>
      </c>
      <c r="U11" s="82" t="s">
        <v>223</v>
      </c>
      <c r="V11" s="82" t="s">
        <v>230</v>
      </c>
      <c r="W11" s="83" t="s">
        <v>222</v>
      </c>
      <c r="X11" s="81" t="s">
        <v>222</v>
      </c>
      <c r="Y11" s="82" t="s">
        <v>231</v>
      </c>
      <c r="Z11" s="82" t="s">
        <v>223</v>
      </c>
      <c r="AA11" s="82" t="s">
        <v>223</v>
      </c>
      <c r="AB11" s="82" t="s">
        <v>221</v>
      </c>
      <c r="AC11" s="82" t="s">
        <v>223</v>
      </c>
      <c r="AD11" s="83" t="s">
        <v>222</v>
      </c>
      <c r="AE11" s="81" t="s">
        <v>222</v>
      </c>
      <c r="AF11" s="82" t="s">
        <v>221</v>
      </c>
      <c r="AG11" s="82" t="s">
        <v>223</v>
      </c>
      <c r="AH11" s="82" t="s">
        <v>223</v>
      </c>
      <c r="AI11" s="82" t="s">
        <v>221</v>
      </c>
      <c r="AJ11" s="98" t="s">
        <v>222</v>
      </c>
      <c r="AK11" s="99" t="s">
        <v>222</v>
      </c>
      <c r="AL11" s="84" t="s">
        <v>221</v>
      </c>
      <c r="AM11" s="82" t="s">
        <v>233</v>
      </c>
      <c r="AN11" s="82" t="s">
        <v>223</v>
      </c>
      <c r="AO11" s="82" t="s">
        <v>221</v>
      </c>
      <c r="AP11" s="82" t="s">
        <v>223</v>
      </c>
      <c r="AQ11" s="82" t="s">
        <v>227</v>
      </c>
      <c r="AR11" s="85" t="s">
        <v>222</v>
      </c>
      <c r="AS11" s="594"/>
      <c r="AT11" s="595"/>
      <c r="AU11" s="576"/>
      <c r="AV11" s="577"/>
      <c r="AW11" s="578" t="s">
        <v>44</v>
      </c>
      <c r="AX11" s="579"/>
    </row>
    <row r="12" spans="1:55" ht="13.5" customHeight="1" x14ac:dyDescent="0.15">
      <c r="B12" s="544"/>
      <c r="C12" s="545"/>
      <c r="D12" s="545"/>
      <c r="E12" s="546"/>
      <c r="F12" s="461"/>
      <c r="G12" s="442" t="s">
        <v>103</v>
      </c>
      <c r="H12" s="443"/>
      <c r="I12" s="443"/>
      <c r="J12" s="481"/>
      <c r="K12" s="451"/>
      <c r="L12" s="452"/>
      <c r="M12" s="452"/>
      <c r="N12" s="452"/>
      <c r="O12" s="513" t="s">
        <v>153</v>
      </c>
      <c r="P12" s="514"/>
      <c r="Q12" s="218">
        <v>0</v>
      </c>
      <c r="R12" s="219"/>
      <c r="S12" s="219">
        <v>5</v>
      </c>
      <c r="T12" s="219"/>
      <c r="U12" s="219">
        <v>5</v>
      </c>
      <c r="V12" s="220"/>
      <c r="W12" s="221">
        <v>0</v>
      </c>
      <c r="X12" s="218">
        <v>0</v>
      </c>
      <c r="Y12" s="219"/>
      <c r="Z12" s="219">
        <v>5</v>
      </c>
      <c r="AA12" s="219"/>
      <c r="AB12" s="219"/>
      <c r="AC12" s="220">
        <v>5</v>
      </c>
      <c r="AD12" s="221">
        <v>0</v>
      </c>
      <c r="AE12" s="218">
        <v>0</v>
      </c>
      <c r="AF12" s="219"/>
      <c r="AG12" s="219">
        <v>5</v>
      </c>
      <c r="AH12" s="219"/>
      <c r="AI12" s="219"/>
      <c r="AJ12" s="220">
        <v>0</v>
      </c>
      <c r="AK12" s="221">
        <v>0</v>
      </c>
      <c r="AL12" s="218"/>
      <c r="AM12" s="219">
        <v>5</v>
      </c>
      <c r="AN12" s="219"/>
      <c r="AO12" s="219"/>
      <c r="AP12" s="219">
        <v>5</v>
      </c>
      <c r="AQ12" s="220">
        <v>0</v>
      </c>
      <c r="AR12" s="220">
        <v>0</v>
      </c>
      <c r="AS12" s="600">
        <f>IF(SUM(Q12:AR12)=0,"",SUM(Q12:AR12))</f>
        <v>35</v>
      </c>
      <c r="AT12" s="601"/>
      <c r="AU12" s="598">
        <f>IF(AS12="","",ROUNDDOWN(AS12/4,1))</f>
        <v>8.6999999999999993</v>
      </c>
      <c r="AV12" s="599"/>
      <c r="AW12" s="580"/>
      <c r="AX12" s="581"/>
    </row>
    <row r="13" spans="1:55" ht="13.5" customHeight="1" thickBot="1" x14ac:dyDescent="0.2">
      <c r="B13" s="547"/>
      <c r="C13" s="548"/>
      <c r="D13" s="548"/>
      <c r="E13" s="549"/>
      <c r="F13" s="492"/>
      <c r="G13" s="519"/>
      <c r="H13" s="520"/>
      <c r="I13" s="520"/>
      <c r="J13" s="520"/>
      <c r="K13" s="550"/>
      <c r="L13" s="551"/>
      <c r="M13" s="551"/>
      <c r="N13" s="551"/>
      <c r="O13" s="521" t="s">
        <v>31</v>
      </c>
      <c r="P13" s="522"/>
      <c r="Q13" s="77"/>
      <c r="R13" s="78"/>
      <c r="S13" s="78"/>
      <c r="T13" s="78"/>
      <c r="U13" s="78"/>
      <c r="V13" s="79"/>
      <c r="W13" s="80"/>
      <c r="X13" s="77"/>
      <c r="Y13" s="78"/>
      <c r="Z13" s="78"/>
      <c r="AA13" s="78"/>
      <c r="AB13" s="78"/>
      <c r="AC13" s="79"/>
      <c r="AD13" s="80"/>
      <c r="AE13" s="77"/>
      <c r="AF13" s="78"/>
      <c r="AG13" s="78"/>
      <c r="AH13" s="78"/>
      <c r="AI13" s="78"/>
      <c r="AJ13" s="79"/>
      <c r="AK13" s="80"/>
      <c r="AL13" s="77"/>
      <c r="AM13" s="78"/>
      <c r="AN13" s="78"/>
      <c r="AO13" s="78"/>
      <c r="AP13" s="78"/>
      <c r="AQ13" s="79"/>
      <c r="AR13" s="79"/>
      <c r="AS13" s="392" t="str">
        <f>IF(SUM(Q13:AR13)=0,"",SUM(Q13:AR13))</f>
        <v/>
      </c>
      <c r="AT13" s="393"/>
      <c r="AU13" s="584" t="str">
        <f>IF(AS13="","",ROUNDDOWN(AS13/4,1))</f>
        <v/>
      </c>
      <c r="AV13" s="585"/>
      <c r="AW13" s="582"/>
      <c r="AX13" s="583"/>
    </row>
    <row r="14" spans="1:55" ht="13.5" customHeight="1" x14ac:dyDescent="0.15">
      <c r="B14" s="484" t="s">
        <v>145</v>
      </c>
      <c r="C14" s="485"/>
      <c r="D14" s="485"/>
      <c r="E14" s="486"/>
      <c r="F14" s="449" t="s">
        <v>16</v>
      </c>
      <c r="G14" s="442"/>
      <c r="H14" s="443"/>
      <c r="I14" s="443"/>
      <c r="J14" s="443"/>
      <c r="K14" s="487" t="s">
        <v>134</v>
      </c>
      <c r="L14" s="488"/>
      <c r="M14" s="488"/>
      <c r="N14" s="488"/>
      <c r="O14" s="367" t="s">
        <v>11</v>
      </c>
      <c r="P14" s="368"/>
      <c r="Q14" s="81" t="s">
        <v>227</v>
      </c>
      <c r="R14" s="82" t="s">
        <v>230</v>
      </c>
      <c r="S14" s="82" t="s">
        <v>223</v>
      </c>
      <c r="T14" s="82" t="s">
        <v>223</v>
      </c>
      <c r="U14" s="82" t="s">
        <v>223</v>
      </c>
      <c r="V14" s="82" t="s">
        <v>230</v>
      </c>
      <c r="W14" s="83" t="s">
        <v>222</v>
      </c>
      <c r="X14" s="81" t="s">
        <v>222</v>
      </c>
      <c r="Y14" s="82" t="s">
        <v>231</v>
      </c>
      <c r="Z14" s="82" t="s">
        <v>223</v>
      </c>
      <c r="AA14" s="82" t="s">
        <v>223</v>
      </c>
      <c r="AB14" s="82" t="s">
        <v>221</v>
      </c>
      <c r="AC14" s="82" t="s">
        <v>223</v>
      </c>
      <c r="AD14" s="83" t="s">
        <v>222</v>
      </c>
      <c r="AE14" s="81" t="s">
        <v>222</v>
      </c>
      <c r="AF14" s="82" t="s">
        <v>221</v>
      </c>
      <c r="AG14" s="82" t="s">
        <v>223</v>
      </c>
      <c r="AH14" s="82" t="s">
        <v>223</v>
      </c>
      <c r="AI14" s="82" t="s">
        <v>221</v>
      </c>
      <c r="AJ14" s="98" t="s">
        <v>222</v>
      </c>
      <c r="AK14" s="99" t="s">
        <v>222</v>
      </c>
      <c r="AL14" s="84" t="s">
        <v>221</v>
      </c>
      <c r="AM14" s="82" t="s">
        <v>233</v>
      </c>
      <c r="AN14" s="82" t="s">
        <v>223</v>
      </c>
      <c r="AO14" s="82" t="s">
        <v>221</v>
      </c>
      <c r="AP14" s="82" t="s">
        <v>223</v>
      </c>
      <c r="AQ14" s="82" t="s">
        <v>227</v>
      </c>
      <c r="AR14" s="85" t="s">
        <v>222</v>
      </c>
      <c r="AS14" s="610"/>
      <c r="AT14" s="611"/>
      <c r="AU14" s="602"/>
      <c r="AV14" s="603"/>
      <c r="AW14" s="604"/>
      <c r="AX14" s="605"/>
    </row>
    <row r="15" spans="1:55" ht="13.5" customHeight="1" x14ac:dyDescent="0.15">
      <c r="B15" s="439" t="str">
        <f>B14</f>
        <v>介護従業者</v>
      </c>
      <c r="C15" s="440"/>
      <c r="D15" s="440"/>
      <c r="E15" s="441"/>
      <c r="F15" s="449"/>
      <c r="G15" s="442" t="s">
        <v>149</v>
      </c>
      <c r="H15" s="443"/>
      <c r="I15" s="443"/>
      <c r="J15" s="443"/>
      <c r="K15" s="451"/>
      <c r="L15" s="452"/>
      <c r="M15" s="452"/>
      <c r="N15" s="452"/>
      <c r="O15" s="367" t="s">
        <v>30</v>
      </c>
      <c r="P15" s="368"/>
      <c r="Q15" s="86">
        <v>3</v>
      </c>
      <c r="R15" s="87"/>
      <c r="S15" s="87">
        <v>0</v>
      </c>
      <c r="T15" s="87">
        <v>5</v>
      </c>
      <c r="U15" s="87">
        <v>0</v>
      </c>
      <c r="V15" s="87">
        <v>0</v>
      </c>
      <c r="W15" s="88">
        <v>5</v>
      </c>
      <c r="X15" s="86">
        <v>3</v>
      </c>
      <c r="Y15" s="87"/>
      <c r="Z15" s="87">
        <v>0</v>
      </c>
      <c r="AA15" s="87">
        <v>5</v>
      </c>
      <c r="AB15" s="87"/>
      <c r="AC15" s="87">
        <v>0</v>
      </c>
      <c r="AD15" s="88">
        <v>5</v>
      </c>
      <c r="AE15" s="86">
        <v>3</v>
      </c>
      <c r="AF15" s="87"/>
      <c r="AG15" s="87">
        <v>0</v>
      </c>
      <c r="AH15" s="87">
        <v>5</v>
      </c>
      <c r="AI15" s="87"/>
      <c r="AJ15" s="87">
        <v>5</v>
      </c>
      <c r="AK15" s="88">
        <v>3</v>
      </c>
      <c r="AL15" s="89"/>
      <c r="AM15" s="87">
        <v>0</v>
      </c>
      <c r="AN15" s="87">
        <v>5</v>
      </c>
      <c r="AO15" s="87"/>
      <c r="AP15" s="87">
        <v>0</v>
      </c>
      <c r="AQ15" s="87">
        <v>5</v>
      </c>
      <c r="AR15" s="90">
        <v>3</v>
      </c>
      <c r="AS15" s="369">
        <f>IF(SUM(Q15:AR15)=0,"",SUM(Q15:AR15))</f>
        <v>55</v>
      </c>
      <c r="AT15" s="370"/>
      <c r="AU15" s="606">
        <f>IF(AS15="","",ROUNDDOWN(AS15/4,1))</f>
        <v>13.7</v>
      </c>
      <c r="AV15" s="607"/>
      <c r="AW15" s="608">
        <f>IF(F14="","",IF(OR(F14="Ａ"),1,ROUNDDOWN(SUM(AU15:AU16)/$V$45,2)))</f>
        <v>0.54</v>
      </c>
      <c r="AX15" s="609"/>
      <c r="BC15" s="121"/>
    </row>
    <row r="16" spans="1:55" ht="13.5" customHeight="1" x14ac:dyDescent="0.15">
      <c r="B16" s="612"/>
      <c r="C16" s="613"/>
      <c r="D16" s="613"/>
      <c r="E16" s="614"/>
      <c r="F16" s="450"/>
      <c r="G16" s="442"/>
      <c r="H16" s="443"/>
      <c r="I16" s="443"/>
      <c r="J16" s="443"/>
      <c r="K16" s="451"/>
      <c r="L16" s="452"/>
      <c r="M16" s="452"/>
      <c r="N16" s="452"/>
      <c r="O16" s="367" t="s">
        <v>31</v>
      </c>
      <c r="P16" s="368"/>
      <c r="Q16" s="91">
        <v>5</v>
      </c>
      <c r="R16" s="92"/>
      <c r="S16" s="92"/>
      <c r="T16" s="92"/>
      <c r="U16" s="92"/>
      <c r="V16" s="92"/>
      <c r="W16" s="93">
        <v>2</v>
      </c>
      <c r="X16" s="94">
        <v>5</v>
      </c>
      <c r="Y16" s="92"/>
      <c r="Z16" s="92"/>
      <c r="AA16" s="92"/>
      <c r="AB16" s="92"/>
      <c r="AC16" s="92"/>
      <c r="AD16" s="93">
        <v>2</v>
      </c>
      <c r="AE16" s="94">
        <v>5</v>
      </c>
      <c r="AF16" s="92"/>
      <c r="AG16" s="92"/>
      <c r="AH16" s="92"/>
      <c r="AI16" s="92"/>
      <c r="AJ16" s="92">
        <v>2</v>
      </c>
      <c r="AK16" s="93">
        <v>5</v>
      </c>
      <c r="AL16" s="95"/>
      <c r="AM16" s="92"/>
      <c r="AN16" s="92"/>
      <c r="AO16" s="92"/>
      <c r="AP16" s="92"/>
      <c r="AQ16" s="92">
        <v>2</v>
      </c>
      <c r="AR16" s="96">
        <v>5</v>
      </c>
      <c r="AS16" s="369">
        <f>IF(SUM(Q16:AR16)=0,"",SUM(Q16:AR16))</f>
        <v>33</v>
      </c>
      <c r="AT16" s="370"/>
      <c r="AU16" s="606">
        <f>IF(AS16="","",ROUNDDOWN(AS16/4,1))</f>
        <v>8.1999999999999993</v>
      </c>
      <c r="AV16" s="607"/>
      <c r="AW16" s="608"/>
      <c r="AX16" s="609"/>
    </row>
    <row r="17" spans="2:50" ht="13.5" customHeight="1" x14ac:dyDescent="0.15">
      <c r="B17" s="446" t="s">
        <v>145</v>
      </c>
      <c r="C17" s="447"/>
      <c r="D17" s="447"/>
      <c r="E17" s="448"/>
      <c r="F17" s="449" t="s">
        <v>17</v>
      </c>
      <c r="G17" s="463"/>
      <c r="H17" s="464"/>
      <c r="I17" s="464"/>
      <c r="J17" s="464"/>
      <c r="K17" s="466" t="s">
        <v>135</v>
      </c>
      <c r="L17" s="467"/>
      <c r="M17" s="467"/>
      <c r="N17" s="467"/>
      <c r="O17" s="453" t="s">
        <v>11</v>
      </c>
      <c r="P17" s="454"/>
      <c r="Q17" s="97" t="s">
        <v>222</v>
      </c>
      <c r="R17" s="98" t="s">
        <v>224</v>
      </c>
      <c r="S17" s="98" t="s">
        <v>221</v>
      </c>
      <c r="T17" s="98" t="s">
        <v>223</v>
      </c>
      <c r="U17" s="98" t="s">
        <v>234</v>
      </c>
      <c r="V17" s="98" t="s">
        <v>221</v>
      </c>
      <c r="W17" s="99" t="s">
        <v>223</v>
      </c>
      <c r="X17" s="97" t="s">
        <v>222</v>
      </c>
      <c r="Y17" s="98" t="s">
        <v>222</v>
      </c>
      <c r="Z17" s="98" t="s">
        <v>221</v>
      </c>
      <c r="AA17" s="98" t="s">
        <v>235</v>
      </c>
      <c r="AB17" s="98" t="s">
        <v>236</v>
      </c>
      <c r="AC17" s="98" t="s">
        <v>221</v>
      </c>
      <c r="AD17" s="99" t="s">
        <v>237</v>
      </c>
      <c r="AE17" s="97" t="s">
        <v>222</v>
      </c>
      <c r="AF17" s="98" t="s">
        <v>222</v>
      </c>
      <c r="AG17" s="98" t="s">
        <v>221</v>
      </c>
      <c r="AH17" s="98" t="s">
        <v>223</v>
      </c>
      <c r="AI17" s="98" t="s">
        <v>235</v>
      </c>
      <c r="AJ17" s="98" t="s">
        <v>221</v>
      </c>
      <c r="AK17" s="99" t="s">
        <v>226</v>
      </c>
      <c r="AL17" s="100" t="s">
        <v>222</v>
      </c>
      <c r="AM17" s="98" t="s">
        <v>221</v>
      </c>
      <c r="AN17" s="98" t="s">
        <v>223</v>
      </c>
      <c r="AO17" s="98" t="s">
        <v>235</v>
      </c>
      <c r="AP17" s="98" t="s">
        <v>221</v>
      </c>
      <c r="AQ17" s="98" t="s">
        <v>223</v>
      </c>
      <c r="AR17" s="101" t="s">
        <v>222</v>
      </c>
      <c r="AS17" s="615"/>
      <c r="AT17" s="616"/>
      <c r="AU17" s="617"/>
      <c r="AV17" s="618"/>
      <c r="AW17" s="608"/>
      <c r="AX17" s="609"/>
    </row>
    <row r="18" spans="2:50" ht="13.5" customHeight="1" x14ac:dyDescent="0.15">
      <c r="B18" s="622" t="str">
        <f>B17</f>
        <v>介護従業者</v>
      </c>
      <c r="C18" s="623"/>
      <c r="D18" s="623"/>
      <c r="E18" s="624"/>
      <c r="F18" s="449"/>
      <c r="G18" s="442" t="s">
        <v>149</v>
      </c>
      <c r="H18" s="443"/>
      <c r="I18" s="443"/>
      <c r="J18" s="443"/>
      <c r="K18" s="451"/>
      <c r="L18" s="452"/>
      <c r="M18" s="452"/>
      <c r="N18" s="452"/>
      <c r="O18" s="367" t="s">
        <v>30</v>
      </c>
      <c r="P18" s="368"/>
      <c r="Q18" s="86">
        <v>5</v>
      </c>
      <c r="R18" s="87">
        <v>3</v>
      </c>
      <c r="S18" s="87"/>
      <c r="T18" s="87">
        <v>8</v>
      </c>
      <c r="U18" s="87">
        <v>8</v>
      </c>
      <c r="V18" s="87"/>
      <c r="W18" s="88">
        <v>8</v>
      </c>
      <c r="X18" s="86">
        <v>5</v>
      </c>
      <c r="Y18" s="87">
        <v>3</v>
      </c>
      <c r="Z18" s="87"/>
      <c r="AA18" s="87">
        <v>8</v>
      </c>
      <c r="AB18" s="87">
        <v>8</v>
      </c>
      <c r="AC18" s="87"/>
      <c r="AD18" s="88">
        <v>8</v>
      </c>
      <c r="AE18" s="86">
        <v>5</v>
      </c>
      <c r="AF18" s="87">
        <v>3</v>
      </c>
      <c r="AG18" s="87"/>
      <c r="AH18" s="87">
        <v>8</v>
      </c>
      <c r="AI18" s="87">
        <v>8</v>
      </c>
      <c r="AJ18" s="87"/>
      <c r="AK18" s="88">
        <v>5</v>
      </c>
      <c r="AL18" s="89">
        <v>3</v>
      </c>
      <c r="AM18" s="87"/>
      <c r="AN18" s="87">
        <v>8</v>
      </c>
      <c r="AO18" s="87">
        <v>8</v>
      </c>
      <c r="AP18" s="87"/>
      <c r="AQ18" s="87">
        <v>8</v>
      </c>
      <c r="AR18" s="90">
        <v>5</v>
      </c>
      <c r="AS18" s="369">
        <f>IF(SUM(Q18:AR18)=0,"",SUM(Q18:AR18))</f>
        <v>125</v>
      </c>
      <c r="AT18" s="370"/>
      <c r="AU18" s="606">
        <f>IF(AS18="","",ROUNDDOWN(AS18/4,1))</f>
        <v>31.2</v>
      </c>
      <c r="AV18" s="607"/>
      <c r="AW18" s="608">
        <f>IF(F17="","",IF(OR(F17="Ａ"),1,ROUNDDOWN(SUM(AU18:AU19)/$V$45,2)))</f>
        <v>1</v>
      </c>
      <c r="AX18" s="609"/>
    </row>
    <row r="19" spans="2:50" ht="13.5" customHeight="1" x14ac:dyDescent="0.15">
      <c r="B19" s="619"/>
      <c r="C19" s="620"/>
      <c r="D19" s="620"/>
      <c r="E19" s="621"/>
      <c r="F19" s="450"/>
      <c r="G19" s="476"/>
      <c r="H19" s="477"/>
      <c r="I19" s="477"/>
      <c r="J19" s="477"/>
      <c r="K19" s="470"/>
      <c r="L19" s="471"/>
      <c r="M19" s="471"/>
      <c r="N19" s="471"/>
      <c r="O19" s="479" t="s">
        <v>31</v>
      </c>
      <c r="P19" s="480"/>
      <c r="Q19" s="94">
        <v>2</v>
      </c>
      <c r="R19" s="92">
        <v>5</v>
      </c>
      <c r="S19" s="92"/>
      <c r="T19" s="92"/>
      <c r="U19" s="92"/>
      <c r="V19" s="92"/>
      <c r="W19" s="93"/>
      <c r="X19" s="94">
        <v>2</v>
      </c>
      <c r="Y19" s="92">
        <v>5</v>
      </c>
      <c r="Z19" s="92"/>
      <c r="AA19" s="92"/>
      <c r="AB19" s="92"/>
      <c r="AC19" s="92"/>
      <c r="AD19" s="93"/>
      <c r="AE19" s="94">
        <v>2</v>
      </c>
      <c r="AF19" s="92">
        <v>5</v>
      </c>
      <c r="AG19" s="92"/>
      <c r="AH19" s="92"/>
      <c r="AI19" s="92"/>
      <c r="AJ19" s="92"/>
      <c r="AK19" s="93">
        <v>2</v>
      </c>
      <c r="AL19" s="95">
        <v>5</v>
      </c>
      <c r="AM19" s="92"/>
      <c r="AN19" s="92"/>
      <c r="AO19" s="92"/>
      <c r="AP19" s="92"/>
      <c r="AQ19" s="92"/>
      <c r="AR19" s="96">
        <v>2</v>
      </c>
      <c r="AS19" s="369">
        <f>IF(SUM(Q19:AR19)=0,"",SUM(Q19:AR19))</f>
        <v>30</v>
      </c>
      <c r="AT19" s="370"/>
      <c r="AU19" s="606">
        <f>IF(AS19="","",ROUNDDOWN(AS19/4,1))</f>
        <v>7.5</v>
      </c>
      <c r="AV19" s="607"/>
      <c r="AW19" s="608"/>
      <c r="AX19" s="609"/>
    </row>
    <row r="20" spans="2:50" ht="13.5" customHeight="1" x14ac:dyDescent="0.15">
      <c r="B20" s="446" t="s">
        <v>57</v>
      </c>
      <c r="C20" s="447"/>
      <c r="D20" s="447"/>
      <c r="E20" s="448"/>
      <c r="F20" s="449" t="s">
        <v>17</v>
      </c>
      <c r="G20" s="463"/>
      <c r="H20" s="464"/>
      <c r="I20" s="464"/>
      <c r="J20" s="464"/>
      <c r="K20" s="466" t="s">
        <v>165</v>
      </c>
      <c r="L20" s="467"/>
      <c r="M20" s="467"/>
      <c r="N20" s="467"/>
      <c r="O20" s="453" t="s">
        <v>11</v>
      </c>
      <c r="P20" s="454"/>
      <c r="Q20" s="97" t="s">
        <v>237</v>
      </c>
      <c r="R20" s="98" t="s">
        <v>222</v>
      </c>
      <c r="S20" s="98" t="s">
        <v>225</v>
      </c>
      <c r="T20" s="98" t="s">
        <v>221</v>
      </c>
      <c r="U20" s="98" t="s">
        <v>238</v>
      </c>
      <c r="V20" s="98" t="s">
        <v>239</v>
      </c>
      <c r="W20" s="99" t="s">
        <v>221</v>
      </c>
      <c r="X20" s="97" t="s">
        <v>223</v>
      </c>
      <c r="Y20" s="98" t="s">
        <v>222</v>
      </c>
      <c r="Z20" s="98" t="s">
        <v>225</v>
      </c>
      <c r="AA20" s="98" t="s">
        <v>221</v>
      </c>
      <c r="AB20" s="98" t="s">
        <v>235</v>
      </c>
      <c r="AC20" s="98" t="s">
        <v>223</v>
      </c>
      <c r="AD20" s="99" t="s">
        <v>237</v>
      </c>
      <c r="AE20" s="97" t="s">
        <v>221</v>
      </c>
      <c r="AF20" s="98" t="s">
        <v>222</v>
      </c>
      <c r="AG20" s="98" t="s">
        <v>225</v>
      </c>
      <c r="AH20" s="98" t="s">
        <v>221</v>
      </c>
      <c r="AI20" s="98" t="s">
        <v>240</v>
      </c>
      <c r="AJ20" s="98" t="s">
        <v>241</v>
      </c>
      <c r="AK20" s="99" t="s">
        <v>221</v>
      </c>
      <c r="AL20" s="97" t="s">
        <v>222</v>
      </c>
      <c r="AM20" s="98" t="s">
        <v>222</v>
      </c>
      <c r="AN20" s="98" t="s">
        <v>221</v>
      </c>
      <c r="AO20" s="98" t="s">
        <v>223</v>
      </c>
      <c r="AP20" s="98" t="s">
        <v>237</v>
      </c>
      <c r="AQ20" s="98" t="s">
        <v>240</v>
      </c>
      <c r="AR20" s="101" t="s">
        <v>221</v>
      </c>
      <c r="AS20" s="615"/>
      <c r="AT20" s="616"/>
      <c r="AU20" s="617"/>
      <c r="AV20" s="618"/>
      <c r="AW20" s="608"/>
      <c r="AX20" s="609"/>
    </row>
    <row r="21" spans="2:50" ht="13.5" customHeight="1" x14ac:dyDescent="0.15">
      <c r="B21" s="622" t="str">
        <f>B20</f>
        <v>介護従業者</v>
      </c>
      <c r="C21" s="623"/>
      <c r="D21" s="623"/>
      <c r="E21" s="624"/>
      <c r="F21" s="449"/>
      <c r="G21" s="442" t="s">
        <v>149</v>
      </c>
      <c r="H21" s="443"/>
      <c r="I21" s="443"/>
      <c r="J21" s="443"/>
      <c r="K21" s="451"/>
      <c r="L21" s="452"/>
      <c r="M21" s="452"/>
      <c r="N21" s="452"/>
      <c r="O21" s="367" t="s">
        <v>30</v>
      </c>
      <c r="P21" s="368"/>
      <c r="Q21" s="86">
        <v>8</v>
      </c>
      <c r="R21" s="87">
        <v>5</v>
      </c>
      <c r="S21" s="87">
        <v>3</v>
      </c>
      <c r="T21" s="87"/>
      <c r="U21" s="87">
        <v>8</v>
      </c>
      <c r="V21" s="87">
        <v>8</v>
      </c>
      <c r="W21" s="88"/>
      <c r="X21" s="86">
        <v>8</v>
      </c>
      <c r="Y21" s="87">
        <v>5</v>
      </c>
      <c r="Z21" s="87">
        <v>3</v>
      </c>
      <c r="AA21" s="87"/>
      <c r="AB21" s="87">
        <v>8</v>
      </c>
      <c r="AC21" s="87">
        <v>8</v>
      </c>
      <c r="AD21" s="88">
        <v>8</v>
      </c>
      <c r="AE21" s="86"/>
      <c r="AF21" s="87">
        <v>5</v>
      </c>
      <c r="AG21" s="87">
        <v>3</v>
      </c>
      <c r="AH21" s="87"/>
      <c r="AI21" s="87">
        <v>8</v>
      </c>
      <c r="AJ21" s="87">
        <v>8</v>
      </c>
      <c r="AK21" s="88"/>
      <c r="AL21" s="86">
        <v>5</v>
      </c>
      <c r="AM21" s="87">
        <v>3</v>
      </c>
      <c r="AN21" s="87"/>
      <c r="AO21" s="87">
        <v>8</v>
      </c>
      <c r="AP21" s="87">
        <v>8</v>
      </c>
      <c r="AQ21" s="87">
        <v>8</v>
      </c>
      <c r="AR21" s="90"/>
      <c r="AS21" s="369">
        <f>IF(SUM(Q21:AR21)=0,"",SUM(Q21:AR21))</f>
        <v>128</v>
      </c>
      <c r="AT21" s="370"/>
      <c r="AU21" s="606">
        <f>IF(AS21="","",ROUNDDOWN(AS21/4,1))</f>
        <v>32</v>
      </c>
      <c r="AV21" s="607"/>
      <c r="AW21" s="608">
        <f>IF(F20="","",IF(OR(F20="Ａ"),1,ROUNDDOWN(SUM(AU21:AU22)/$V$45,2)))</f>
        <v>1</v>
      </c>
      <c r="AX21" s="609"/>
    </row>
    <row r="22" spans="2:50" ht="13.5" customHeight="1" x14ac:dyDescent="0.15">
      <c r="B22" s="619"/>
      <c r="C22" s="620"/>
      <c r="D22" s="620"/>
      <c r="E22" s="621"/>
      <c r="F22" s="450"/>
      <c r="G22" s="476"/>
      <c r="H22" s="477"/>
      <c r="I22" s="477"/>
      <c r="J22" s="477"/>
      <c r="K22" s="470"/>
      <c r="L22" s="471"/>
      <c r="M22" s="471"/>
      <c r="N22" s="471"/>
      <c r="O22" s="479" t="s">
        <v>31</v>
      </c>
      <c r="P22" s="480"/>
      <c r="Q22" s="94"/>
      <c r="R22" s="92">
        <v>2</v>
      </c>
      <c r="S22" s="92">
        <v>5</v>
      </c>
      <c r="T22" s="92"/>
      <c r="U22" s="92"/>
      <c r="V22" s="92"/>
      <c r="W22" s="93"/>
      <c r="X22" s="94"/>
      <c r="Y22" s="92">
        <v>2</v>
      </c>
      <c r="Z22" s="92">
        <v>5</v>
      </c>
      <c r="AA22" s="92"/>
      <c r="AB22" s="92"/>
      <c r="AC22" s="92"/>
      <c r="AD22" s="93"/>
      <c r="AE22" s="94"/>
      <c r="AF22" s="92">
        <v>2</v>
      </c>
      <c r="AG22" s="92">
        <v>5</v>
      </c>
      <c r="AH22" s="92"/>
      <c r="AI22" s="92"/>
      <c r="AJ22" s="92"/>
      <c r="AK22" s="93"/>
      <c r="AL22" s="94">
        <v>2</v>
      </c>
      <c r="AM22" s="92">
        <v>5</v>
      </c>
      <c r="AN22" s="92"/>
      <c r="AO22" s="92"/>
      <c r="AP22" s="92"/>
      <c r="AQ22" s="92"/>
      <c r="AR22" s="96"/>
      <c r="AS22" s="369">
        <f>IF(SUM(Q22:AR22)=0,"",SUM(Q22:AR22))</f>
        <v>28</v>
      </c>
      <c r="AT22" s="370"/>
      <c r="AU22" s="606">
        <f>IF(AS22="","",ROUNDDOWN(AS22/4,1))</f>
        <v>7</v>
      </c>
      <c r="AV22" s="607"/>
      <c r="AW22" s="608"/>
      <c r="AX22" s="609"/>
    </row>
    <row r="23" spans="2:50" ht="13.5" customHeight="1" x14ac:dyDescent="0.15">
      <c r="B23" s="446" t="s">
        <v>57</v>
      </c>
      <c r="C23" s="447"/>
      <c r="D23" s="447"/>
      <c r="E23" s="448"/>
      <c r="F23" s="449" t="s">
        <v>17</v>
      </c>
      <c r="G23" s="463"/>
      <c r="H23" s="464"/>
      <c r="I23" s="464"/>
      <c r="J23" s="464"/>
      <c r="K23" s="466" t="s">
        <v>188</v>
      </c>
      <c r="L23" s="467"/>
      <c r="M23" s="467"/>
      <c r="N23" s="467"/>
      <c r="O23" s="453" t="s">
        <v>11</v>
      </c>
      <c r="P23" s="454"/>
      <c r="Q23" s="97" t="s">
        <v>223</v>
      </c>
      <c r="R23" s="98" t="s">
        <v>230</v>
      </c>
      <c r="S23" s="98" t="s">
        <v>222</v>
      </c>
      <c r="T23" s="98" t="s">
        <v>222</v>
      </c>
      <c r="U23" s="98" t="s">
        <v>221</v>
      </c>
      <c r="V23" s="98" t="s">
        <v>242</v>
      </c>
      <c r="W23" s="99" t="s">
        <v>235</v>
      </c>
      <c r="X23" s="222" t="s">
        <v>221</v>
      </c>
      <c r="Y23" s="223" t="s">
        <v>243</v>
      </c>
      <c r="Z23" s="98" t="s">
        <v>222</v>
      </c>
      <c r="AA23" s="98" t="s">
        <v>225</v>
      </c>
      <c r="AB23" s="223" t="s">
        <v>221</v>
      </c>
      <c r="AC23" s="98" t="s">
        <v>237</v>
      </c>
      <c r="AD23" s="99" t="s">
        <v>223</v>
      </c>
      <c r="AE23" s="222" t="s">
        <v>237</v>
      </c>
      <c r="AF23" s="223" t="s">
        <v>221</v>
      </c>
      <c r="AG23" s="98" t="s">
        <v>222</v>
      </c>
      <c r="AH23" s="98" t="s">
        <v>225</v>
      </c>
      <c r="AI23" s="223" t="s">
        <v>221</v>
      </c>
      <c r="AJ23" s="98" t="s">
        <v>244</v>
      </c>
      <c r="AK23" s="99" t="s">
        <v>237</v>
      </c>
      <c r="AL23" s="222" t="s">
        <v>221</v>
      </c>
      <c r="AM23" s="98" t="s">
        <v>222</v>
      </c>
      <c r="AN23" s="98" t="s">
        <v>225</v>
      </c>
      <c r="AO23" s="223" t="s">
        <v>221</v>
      </c>
      <c r="AP23" s="223" t="s">
        <v>240</v>
      </c>
      <c r="AQ23" s="224" t="s">
        <v>237</v>
      </c>
      <c r="AR23" s="101" t="s">
        <v>240</v>
      </c>
      <c r="AS23" s="615"/>
      <c r="AT23" s="616"/>
      <c r="AU23" s="617"/>
      <c r="AV23" s="618"/>
      <c r="AW23" s="608"/>
      <c r="AX23" s="609"/>
    </row>
    <row r="24" spans="2:50" ht="13.5" customHeight="1" x14ac:dyDescent="0.15">
      <c r="B24" s="622" t="str">
        <f>B23</f>
        <v>介護従業者</v>
      </c>
      <c r="C24" s="623"/>
      <c r="D24" s="623"/>
      <c r="E24" s="624"/>
      <c r="F24" s="449"/>
      <c r="G24" s="442"/>
      <c r="H24" s="443"/>
      <c r="I24" s="443"/>
      <c r="J24" s="443"/>
      <c r="K24" s="451"/>
      <c r="L24" s="452"/>
      <c r="M24" s="452"/>
      <c r="N24" s="452"/>
      <c r="O24" s="367" t="s">
        <v>30</v>
      </c>
      <c r="P24" s="368"/>
      <c r="Q24" s="86">
        <v>8</v>
      </c>
      <c r="R24" s="87"/>
      <c r="S24" s="87">
        <v>5</v>
      </c>
      <c r="T24" s="87">
        <v>3</v>
      </c>
      <c r="U24" s="87"/>
      <c r="V24" s="87">
        <v>8</v>
      </c>
      <c r="W24" s="88">
        <v>8</v>
      </c>
      <c r="X24" s="218"/>
      <c r="Y24" s="219">
        <v>8</v>
      </c>
      <c r="Z24" s="87">
        <v>5</v>
      </c>
      <c r="AA24" s="87">
        <v>3</v>
      </c>
      <c r="AB24" s="87"/>
      <c r="AC24" s="220">
        <v>8</v>
      </c>
      <c r="AD24" s="221">
        <v>8</v>
      </c>
      <c r="AE24" s="218">
        <v>8</v>
      </c>
      <c r="AF24" s="219"/>
      <c r="AG24" s="87">
        <v>5</v>
      </c>
      <c r="AH24" s="87">
        <v>3</v>
      </c>
      <c r="AI24" s="87"/>
      <c r="AJ24" s="87">
        <v>8</v>
      </c>
      <c r="AK24" s="221">
        <v>8</v>
      </c>
      <c r="AL24" s="218"/>
      <c r="AM24" s="87">
        <v>5</v>
      </c>
      <c r="AN24" s="87">
        <v>3</v>
      </c>
      <c r="AO24" s="219"/>
      <c r="AP24" s="87">
        <v>8</v>
      </c>
      <c r="AQ24" s="87">
        <v>8</v>
      </c>
      <c r="AR24" s="90">
        <v>8</v>
      </c>
      <c r="AS24" s="369">
        <f>IF(SUM(Q24:AR24)=0,"",SUM(Q24:AR24))</f>
        <v>128</v>
      </c>
      <c r="AT24" s="370"/>
      <c r="AU24" s="606">
        <f>IF(AS24="","",ROUNDDOWN(AS24/4,1))</f>
        <v>32</v>
      </c>
      <c r="AV24" s="607"/>
      <c r="AW24" s="608">
        <f>IF(F23="","",IF(OR(F23="Ａ"),1,ROUNDDOWN(SUM(AU24:AU25)/$V$45,2)))</f>
        <v>1</v>
      </c>
      <c r="AX24" s="609"/>
    </row>
    <row r="25" spans="2:50" ht="13.5" customHeight="1" x14ac:dyDescent="0.15">
      <c r="B25" s="619"/>
      <c r="C25" s="620"/>
      <c r="D25" s="620"/>
      <c r="E25" s="621"/>
      <c r="F25" s="450"/>
      <c r="G25" s="476"/>
      <c r="H25" s="477"/>
      <c r="I25" s="477"/>
      <c r="J25" s="477"/>
      <c r="K25" s="470"/>
      <c r="L25" s="471"/>
      <c r="M25" s="471"/>
      <c r="N25" s="471"/>
      <c r="O25" s="479" t="s">
        <v>31</v>
      </c>
      <c r="P25" s="480"/>
      <c r="Q25" s="94"/>
      <c r="R25" s="92"/>
      <c r="S25" s="92">
        <v>2</v>
      </c>
      <c r="T25" s="92">
        <v>5</v>
      </c>
      <c r="U25" s="92"/>
      <c r="V25" s="92"/>
      <c r="W25" s="93"/>
      <c r="X25" s="91"/>
      <c r="Y25" s="102"/>
      <c r="Z25" s="92">
        <v>2</v>
      </c>
      <c r="AA25" s="92">
        <v>5</v>
      </c>
      <c r="AB25" s="92"/>
      <c r="AC25" s="102"/>
      <c r="AD25" s="103"/>
      <c r="AE25" s="91"/>
      <c r="AF25" s="102"/>
      <c r="AG25" s="92">
        <v>2</v>
      </c>
      <c r="AH25" s="92">
        <v>5</v>
      </c>
      <c r="AI25" s="92"/>
      <c r="AJ25" s="92"/>
      <c r="AK25" s="103"/>
      <c r="AL25" s="104"/>
      <c r="AM25" s="92">
        <v>2</v>
      </c>
      <c r="AN25" s="92">
        <v>5</v>
      </c>
      <c r="AO25" s="102"/>
      <c r="AP25" s="92"/>
      <c r="AQ25" s="92"/>
      <c r="AR25" s="96"/>
      <c r="AS25" s="369">
        <f>IF(SUM(Q25:AR25)=0,"",SUM(Q25:AR25))</f>
        <v>28</v>
      </c>
      <c r="AT25" s="370"/>
      <c r="AU25" s="606">
        <f>IF(AS25="","",ROUNDDOWN(AS25/4,1))</f>
        <v>7</v>
      </c>
      <c r="AV25" s="607"/>
      <c r="AW25" s="608"/>
      <c r="AX25" s="609"/>
    </row>
    <row r="26" spans="2:50" ht="13.5" customHeight="1" x14ac:dyDescent="0.15">
      <c r="B26" s="446" t="s">
        <v>145</v>
      </c>
      <c r="C26" s="447"/>
      <c r="D26" s="447"/>
      <c r="E26" s="448"/>
      <c r="F26" s="449" t="s">
        <v>17</v>
      </c>
      <c r="G26" s="463"/>
      <c r="H26" s="464"/>
      <c r="I26" s="464"/>
      <c r="J26" s="464"/>
      <c r="K26" s="466" t="s">
        <v>172</v>
      </c>
      <c r="L26" s="467"/>
      <c r="M26" s="467"/>
      <c r="N26" s="467"/>
      <c r="O26" s="453" t="s">
        <v>11</v>
      </c>
      <c r="P26" s="454"/>
      <c r="Q26" s="97" t="s">
        <v>230</v>
      </c>
      <c r="R26" s="98" t="s">
        <v>223</v>
      </c>
      <c r="S26" s="98" t="s">
        <v>237</v>
      </c>
      <c r="T26" s="98" t="s">
        <v>222</v>
      </c>
      <c r="U26" s="98" t="s">
        <v>222</v>
      </c>
      <c r="V26" s="98" t="s">
        <v>221</v>
      </c>
      <c r="W26" s="99" t="s">
        <v>223</v>
      </c>
      <c r="X26" s="222" t="s">
        <v>237</v>
      </c>
      <c r="Y26" s="223" t="s">
        <v>221</v>
      </c>
      <c r="Z26" s="223" t="s">
        <v>223</v>
      </c>
      <c r="AA26" s="98" t="s">
        <v>222</v>
      </c>
      <c r="AB26" s="98" t="s">
        <v>225</v>
      </c>
      <c r="AC26" s="98" t="s">
        <v>221</v>
      </c>
      <c r="AD26" s="99" t="s">
        <v>237</v>
      </c>
      <c r="AE26" s="222" t="s">
        <v>223</v>
      </c>
      <c r="AF26" s="223" t="s">
        <v>237</v>
      </c>
      <c r="AG26" s="223" t="s">
        <v>221</v>
      </c>
      <c r="AH26" s="98" t="s">
        <v>222</v>
      </c>
      <c r="AI26" s="98" t="s">
        <v>225</v>
      </c>
      <c r="AJ26" s="98" t="s">
        <v>221</v>
      </c>
      <c r="AK26" s="99" t="s">
        <v>223</v>
      </c>
      <c r="AL26" s="222" t="s">
        <v>237</v>
      </c>
      <c r="AM26" s="223" t="s">
        <v>221</v>
      </c>
      <c r="AN26" s="98" t="s">
        <v>222</v>
      </c>
      <c r="AO26" s="98" t="s">
        <v>225</v>
      </c>
      <c r="AP26" s="223" t="s">
        <v>221</v>
      </c>
      <c r="AQ26" s="224" t="s">
        <v>223</v>
      </c>
      <c r="AR26" s="101" t="s">
        <v>237</v>
      </c>
      <c r="AS26" s="615"/>
      <c r="AT26" s="616"/>
      <c r="AU26" s="617"/>
      <c r="AV26" s="618"/>
      <c r="AW26" s="608"/>
      <c r="AX26" s="609"/>
    </row>
    <row r="27" spans="2:50" ht="13.5" customHeight="1" x14ac:dyDescent="0.15">
      <c r="B27" s="622" t="str">
        <f>B26</f>
        <v>介護従業者</v>
      </c>
      <c r="C27" s="623"/>
      <c r="D27" s="623"/>
      <c r="E27" s="624"/>
      <c r="F27" s="449"/>
      <c r="G27" s="442" t="s">
        <v>149</v>
      </c>
      <c r="H27" s="443"/>
      <c r="I27" s="443"/>
      <c r="J27" s="481"/>
      <c r="K27" s="451"/>
      <c r="L27" s="452"/>
      <c r="M27" s="452"/>
      <c r="N27" s="452"/>
      <c r="O27" s="367" t="s">
        <v>30</v>
      </c>
      <c r="P27" s="368"/>
      <c r="Q27" s="86"/>
      <c r="R27" s="87">
        <v>8</v>
      </c>
      <c r="S27" s="87">
        <v>8</v>
      </c>
      <c r="T27" s="87">
        <v>5</v>
      </c>
      <c r="U27" s="87">
        <v>3</v>
      </c>
      <c r="V27" s="87"/>
      <c r="W27" s="88">
        <v>8</v>
      </c>
      <c r="X27" s="218">
        <v>8</v>
      </c>
      <c r="Y27" s="219"/>
      <c r="Z27" s="219">
        <v>8</v>
      </c>
      <c r="AA27" s="87">
        <v>5</v>
      </c>
      <c r="AB27" s="87">
        <v>3</v>
      </c>
      <c r="AC27" s="87"/>
      <c r="AD27" s="221">
        <v>8</v>
      </c>
      <c r="AE27" s="218">
        <v>8</v>
      </c>
      <c r="AF27" s="219">
        <v>8</v>
      </c>
      <c r="AG27" s="219"/>
      <c r="AH27" s="87">
        <v>5</v>
      </c>
      <c r="AI27" s="87">
        <v>3</v>
      </c>
      <c r="AJ27" s="220"/>
      <c r="AK27" s="221">
        <v>8</v>
      </c>
      <c r="AL27" s="218">
        <v>8</v>
      </c>
      <c r="AM27" s="219"/>
      <c r="AN27" s="87">
        <v>5</v>
      </c>
      <c r="AO27" s="87">
        <v>3</v>
      </c>
      <c r="AP27" s="219"/>
      <c r="AQ27" s="220">
        <v>8</v>
      </c>
      <c r="AR27" s="90">
        <v>8</v>
      </c>
      <c r="AS27" s="369">
        <f>IF(SUM(Q27:AR27)=0,"",SUM(Q27:AR27))</f>
        <v>128</v>
      </c>
      <c r="AT27" s="370"/>
      <c r="AU27" s="606">
        <f>IF(AS27="","",ROUNDDOWN(AS27/4,1))</f>
        <v>32</v>
      </c>
      <c r="AV27" s="607"/>
      <c r="AW27" s="608">
        <f>IF(F26="","",IF(OR(F26="Ａ"),1,ROUNDDOWN(SUM(AU27:AU28)/$V$45,2)))</f>
        <v>1</v>
      </c>
      <c r="AX27" s="609"/>
    </row>
    <row r="28" spans="2:50" ht="13.5" customHeight="1" x14ac:dyDescent="0.15">
      <c r="B28" s="619"/>
      <c r="C28" s="620"/>
      <c r="D28" s="620"/>
      <c r="E28" s="621"/>
      <c r="F28" s="450"/>
      <c r="G28" s="476"/>
      <c r="H28" s="477"/>
      <c r="I28" s="477"/>
      <c r="J28" s="477"/>
      <c r="K28" s="470"/>
      <c r="L28" s="471"/>
      <c r="M28" s="471"/>
      <c r="N28" s="471"/>
      <c r="O28" s="479" t="s">
        <v>31</v>
      </c>
      <c r="P28" s="480"/>
      <c r="Q28" s="91"/>
      <c r="R28" s="102"/>
      <c r="S28" s="102"/>
      <c r="T28" s="92">
        <v>2</v>
      </c>
      <c r="U28" s="92">
        <v>5</v>
      </c>
      <c r="V28" s="92"/>
      <c r="W28" s="103"/>
      <c r="X28" s="91"/>
      <c r="Y28" s="102"/>
      <c r="Z28" s="102"/>
      <c r="AA28" s="92">
        <v>2</v>
      </c>
      <c r="AB28" s="92">
        <v>5</v>
      </c>
      <c r="AC28" s="92"/>
      <c r="AD28" s="227"/>
      <c r="AE28" s="91"/>
      <c r="AF28" s="102"/>
      <c r="AG28" s="102"/>
      <c r="AH28" s="92">
        <v>2</v>
      </c>
      <c r="AI28" s="92">
        <v>5</v>
      </c>
      <c r="AJ28" s="104"/>
      <c r="AK28" s="227"/>
      <c r="AL28" s="91"/>
      <c r="AM28" s="102"/>
      <c r="AN28" s="92">
        <v>2</v>
      </c>
      <c r="AO28" s="92">
        <v>5</v>
      </c>
      <c r="AP28" s="102"/>
      <c r="AQ28" s="104"/>
      <c r="AR28" s="96"/>
      <c r="AS28" s="369">
        <f>IF(SUM(Q28:AR28)=0,"",SUM(Q28:AR28))</f>
        <v>28</v>
      </c>
      <c r="AT28" s="370"/>
      <c r="AU28" s="606">
        <f>IF(AS28="","",ROUNDDOWN(AS28/4,1))</f>
        <v>7</v>
      </c>
      <c r="AV28" s="607"/>
      <c r="AW28" s="608"/>
      <c r="AX28" s="609"/>
    </row>
    <row r="29" spans="2:50" ht="13.5" customHeight="1" x14ac:dyDescent="0.15">
      <c r="B29" s="446" t="s">
        <v>145</v>
      </c>
      <c r="C29" s="447"/>
      <c r="D29" s="447"/>
      <c r="E29" s="448"/>
      <c r="F29" s="449" t="s">
        <v>37</v>
      </c>
      <c r="G29" s="463"/>
      <c r="H29" s="464"/>
      <c r="I29" s="464"/>
      <c r="J29" s="464"/>
      <c r="K29" s="466" t="s">
        <v>79</v>
      </c>
      <c r="L29" s="467"/>
      <c r="M29" s="467"/>
      <c r="N29" s="467"/>
      <c r="O29" s="453" t="s">
        <v>11</v>
      </c>
      <c r="P29" s="454"/>
      <c r="Q29" s="222" t="s">
        <v>221</v>
      </c>
      <c r="R29" s="223" t="s">
        <v>245</v>
      </c>
      <c r="S29" s="223" t="s">
        <v>246</v>
      </c>
      <c r="T29" s="98" t="s">
        <v>221</v>
      </c>
      <c r="U29" s="98" t="s">
        <v>222</v>
      </c>
      <c r="V29" s="98" t="s">
        <v>222</v>
      </c>
      <c r="W29" s="223" t="s">
        <v>230</v>
      </c>
      <c r="X29" s="222" t="s">
        <v>221</v>
      </c>
      <c r="Y29" s="223" t="s">
        <v>247</v>
      </c>
      <c r="Z29" s="223" t="s">
        <v>245</v>
      </c>
      <c r="AA29" s="223" t="s">
        <v>221</v>
      </c>
      <c r="AB29" s="98" t="s">
        <v>222</v>
      </c>
      <c r="AC29" s="98" t="s">
        <v>225</v>
      </c>
      <c r="AD29" s="225" t="s">
        <v>231</v>
      </c>
      <c r="AE29" s="222" t="s">
        <v>221</v>
      </c>
      <c r="AF29" s="223" t="s">
        <v>245</v>
      </c>
      <c r="AG29" s="223" t="s">
        <v>248</v>
      </c>
      <c r="AH29" s="223" t="s">
        <v>221</v>
      </c>
      <c r="AI29" s="223" t="s">
        <v>245</v>
      </c>
      <c r="AJ29" s="224" t="s">
        <v>221</v>
      </c>
      <c r="AK29" s="225" t="s">
        <v>221</v>
      </c>
      <c r="AL29" s="222" t="s">
        <v>245</v>
      </c>
      <c r="AM29" s="223" t="s">
        <v>245</v>
      </c>
      <c r="AN29" s="223" t="s">
        <v>221</v>
      </c>
      <c r="AO29" s="98" t="s">
        <v>222</v>
      </c>
      <c r="AP29" s="98" t="s">
        <v>225</v>
      </c>
      <c r="AQ29" s="224" t="s">
        <v>221</v>
      </c>
      <c r="AR29" s="101" t="s">
        <v>221</v>
      </c>
      <c r="AS29" s="615"/>
      <c r="AT29" s="616"/>
      <c r="AU29" s="617"/>
      <c r="AV29" s="618"/>
      <c r="AW29" s="608"/>
      <c r="AX29" s="609"/>
    </row>
    <row r="30" spans="2:50" ht="13.5" customHeight="1" x14ac:dyDescent="0.15">
      <c r="B30" s="622" t="str">
        <f>B29</f>
        <v>介護従業者</v>
      </c>
      <c r="C30" s="623"/>
      <c r="D30" s="623"/>
      <c r="E30" s="624"/>
      <c r="F30" s="449"/>
      <c r="G30" s="442"/>
      <c r="H30" s="443"/>
      <c r="I30" s="443"/>
      <c r="J30" s="443"/>
      <c r="K30" s="451"/>
      <c r="L30" s="452"/>
      <c r="M30" s="452"/>
      <c r="N30" s="452"/>
      <c r="O30" s="367" t="s">
        <v>30</v>
      </c>
      <c r="P30" s="368"/>
      <c r="Q30" s="218"/>
      <c r="R30" s="219">
        <v>5</v>
      </c>
      <c r="S30" s="219">
        <v>5</v>
      </c>
      <c r="T30" s="87"/>
      <c r="U30" s="87">
        <v>5</v>
      </c>
      <c r="V30" s="87">
        <v>3</v>
      </c>
      <c r="W30" s="219"/>
      <c r="X30" s="218"/>
      <c r="Y30" s="219">
        <v>5</v>
      </c>
      <c r="Z30" s="219">
        <v>5</v>
      </c>
      <c r="AA30" s="219"/>
      <c r="AB30" s="87">
        <v>5</v>
      </c>
      <c r="AC30" s="87">
        <v>3</v>
      </c>
      <c r="AD30" s="221"/>
      <c r="AE30" s="218"/>
      <c r="AF30" s="219">
        <v>5</v>
      </c>
      <c r="AG30" s="219">
        <v>5</v>
      </c>
      <c r="AH30" s="219"/>
      <c r="AI30" s="219">
        <v>5</v>
      </c>
      <c r="AJ30" s="220"/>
      <c r="AK30" s="221"/>
      <c r="AL30" s="218">
        <v>5</v>
      </c>
      <c r="AM30" s="219">
        <v>5</v>
      </c>
      <c r="AN30" s="219"/>
      <c r="AO30" s="87">
        <v>5</v>
      </c>
      <c r="AP30" s="87">
        <v>3</v>
      </c>
      <c r="AQ30" s="220"/>
      <c r="AR30" s="90"/>
      <c r="AS30" s="369">
        <f>IF(SUM(Q30:AR30)=0,"",SUM(Q30:AR30))</f>
        <v>69</v>
      </c>
      <c r="AT30" s="370"/>
      <c r="AU30" s="606">
        <f>IF(AS30="","",ROUNDDOWN(AS30/4,1))</f>
        <v>17.2</v>
      </c>
      <c r="AV30" s="607"/>
      <c r="AW30" s="608">
        <f>IF(F29="","",IF(OR(F29="Ａ"),1,ROUNDDOWN(SUM(AU30:AU31)/$V$45,2)))</f>
        <v>0.56000000000000005</v>
      </c>
      <c r="AX30" s="609"/>
    </row>
    <row r="31" spans="2:50" ht="13.5" customHeight="1" x14ac:dyDescent="0.15">
      <c r="B31" s="619"/>
      <c r="C31" s="620"/>
      <c r="D31" s="620"/>
      <c r="E31" s="621"/>
      <c r="F31" s="450"/>
      <c r="G31" s="476"/>
      <c r="H31" s="477"/>
      <c r="I31" s="477"/>
      <c r="J31" s="477"/>
      <c r="K31" s="470"/>
      <c r="L31" s="471"/>
      <c r="M31" s="471"/>
      <c r="N31" s="471"/>
      <c r="O31" s="479" t="s">
        <v>31</v>
      </c>
      <c r="P31" s="480"/>
      <c r="Q31" s="94"/>
      <c r="R31" s="92"/>
      <c r="S31" s="92"/>
      <c r="T31" s="92"/>
      <c r="U31" s="92">
        <v>2</v>
      </c>
      <c r="V31" s="92">
        <v>5</v>
      </c>
      <c r="W31" s="92"/>
      <c r="X31" s="94"/>
      <c r="Y31" s="92"/>
      <c r="Z31" s="92"/>
      <c r="AA31" s="92"/>
      <c r="AB31" s="92">
        <v>2</v>
      </c>
      <c r="AC31" s="92">
        <v>5</v>
      </c>
      <c r="AD31" s="226"/>
      <c r="AE31" s="94"/>
      <c r="AF31" s="92"/>
      <c r="AG31" s="92"/>
      <c r="AH31" s="92"/>
      <c r="AI31" s="92"/>
      <c r="AJ31" s="95"/>
      <c r="AK31" s="226"/>
      <c r="AL31" s="94"/>
      <c r="AM31" s="92"/>
      <c r="AN31" s="92"/>
      <c r="AO31" s="92">
        <v>2</v>
      </c>
      <c r="AP31" s="92">
        <v>5</v>
      </c>
      <c r="AQ31" s="95"/>
      <c r="AR31" s="96"/>
      <c r="AS31" s="369">
        <f>IF(SUM(Q31:AR31)=0,"",SUM(Q31:AR31))</f>
        <v>21</v>
      </c>
      <c r="AT31" s="370"/>
      <c r="AU31" s="606">
        <f>IF(AS31="","",ROUNDDOWN(AS31/4,1))</f>
        <v>5.2</v>
      </c>
      <c r="AV31" s="607"/>
      <c r="AW31" s="608"/>
      <c r="AX31" s="609"/>
    </row>
    <row r="32" spans="2:50" ht="13.5" customHeight="1" x14ac:dyDescent="0.15">
      <c r="B32" s="446" t="s">
        <v>145</v>
      </c>
      <c r="C32" s="447"/>
      <c r="D32" s="447"/>
      <c r="E32" s="448"/>
      <c r="F32" s="460" t="s">
        <v>37</v>
      </c>
      <c r="G32" s="463"/>
      <c r="H32" s="464"/>
      <c r="I32" s="464"/>
      <c r="J32" s="465"/>
      <c r="K32" s="466" t="s">
        <v>229</v>
      </c>
      <c r="L32" s="467"/>
      <c r="M32" s="467"/>
      <c r="N32" s="468"/>
      <c r="O32" s="453" t="s">
        <v>11</v>
      </c>
      <c r="P32" s="454"/>
      <c r="Q32" s="81" t="s">
        <v>230</v>
      </c>
      <c r="R32" s="82" t="s">
        <v>245</v>
      </c>
      <c r="S32" s="82" t="s">
        <v>221</v>
      </c>
      <c r="T32" s="82" t="s">
        <v>245</v>
      </c>
      <c r="U32" s="82" t="s">
        <v>221</v>
      </c>
      <c r="V32" s="82" t="s">
        <v>249</v>
      </c>
      <c r="W32" s="83" t="s">
        <v>221</v>
      </c>
      <c r="X32" s="81" t="s">
        <v>245</v>
      </c>
      <c r="Y32" s="82" t="s">
        <v>246</v>
      </c>
      <c r="Z32" s="82" t="s">
        <v>221</v>
      </c>
      <c r="AA32" s="82" t="s">
        <v>221</v>
      </c>
      <c r="AB32" s="82" t="s">
        <v>245</v>
      </c>
      <c r="AC32" s="82" t="s">
        <v>245</v>
      </c>
      <c r="AD32" s="83" t="s">
        <v>221</v>
      </c>
      <c r="AE32" s="81" t="s">
        <v>245</v>
      </c>
      <c r="AF32" s="82" t="s">
        <v>221</v>
      </c>
      <c r="AG32" s="82" t="s">
        <v>245</v>
      </c>
      <c r="AH32" s="82" t="s">
        <v>245</v>
      </c>
      <c r="AI32" s="82" t="s">
        <v>221</v>
      </c>
      <c r="AJ32" s="82" t="s">
        <v>245</v>
      </c>
      <c r="AK32" s="83" t="s">
        <v>245</v>
      </c>
      <c r="AL32" s="84" t="s">
        <v>221</v>
      </c>
      <c r="AM32" s="82" t="s">
        <v>245</v>
      </c>
      <c r="AN32" s="82" t="s">
        <v>245</v>
      </c>
      <c r="AO32" s="82" t="s">
        <v>221</v>
      </c>
      <c r="AP32" s="82" t="s">
        <v>245</v>
      </c>
      <c r="AQ32" s="82" t="s">
        <v>221</v>
      </c>
      <c r="AR32" s="101" t="s">
        <v>245</v>
      </c>
      <c r="AS32" s="615"/>
      <c r="AT32" s="616"/>
      <c r="AU32" s="617"/>
      <c r="AV32" s="618"/>
      <c r="AW32" s="608"/>
      <c r="AX32" s="609"/>
    </row>
    <row r="33" spans="2:52" ht="13.5" customHeight="1" x14ac:dyDescent="0.15">
      <c r="B33" s="622" t="str">
        <f>B32</f>
        <v>介護従業者</v>
      </c>
      <c r="C33" s="623"/>
      <c r="D33" s="623"/>
      <c r="E33" s="624"/>
      <c r="F33" s="461"/>
      <c r="G33" s="442" t="s">
        <v>250</v>
      </c>
      <c r="H33" s="443"/>
      <c r="I33" s="443"/>
      <c r="J33" s="481"/>
      <c r="K33" s="451"/>
      <c r="L33" s="452"/>
      <c r="M33" s="452"/>
      <c r="N33" s="469"/>
      <c r="O33" s="367" t="s">
        <v>30</v>
      </c>
      <c r="P33" s="368"/>
      <c r="Q33" s="86"/>
      <c r="R33" s="87">
        <v>5</v>
      </c>
      <c r="S33" s="87"/>
      <c r="T33" s="87">
        <v>5</v>
      </c>
      <c r="U33" s="87"/>
      <c r="V33" s="87">
        <v>5</v>
      </c>
      <c r="W33" s="88"/>
      <c r="X33" s="86">
        <v>5</v>
      </c>
      <c r="Y33" s="87">
        <v>5</v>
      </c>
      <c r="Z33" s="87"/>
      <c r="AA33" s="87"/>
      <c r="AB33" s="87">
        <v>5</v>
      </c>
      <c r="AC33" s="87">
        <v>5</v>
      </c>
      <c r="AD33" s="88"/>
      <c r="AE33" s="86">
        <v>5</v>
      </c>
      <c r="AF33" s="87"/>
      <c r="AG33" s="87">
        <v>5</v>
      </c>
      <c r="AH33" s="87">
        <v>5</v>
      </c>
      <c r="AI33" s="87"/>
      <c r="AJ33" s="87">
        <v>5</v>
      </c>
      <c r="AK33" s="88">
        <v>5</v>
      </c>
      <c r="AL33" s="89"/>
      <c r="AM33" s="87">
        <v>5</v>
      </c>
      <c r="AN33" s="87">
        <v>5</v>
      </c>
      <c r="AO33" s="87"/>
      <c r="AP33" s="87">
        <v>5</v>
      </c>
      <c r="AQ33" s="87"/>
      <c r="AR33" s="90">
        <v>5</v>
      </c>
      <c r="AS33" s="369">
        <f>IF(SUM(Q33:AR33)=0,"",SUM(Q33:AR33))</f>
        <v>80</v>
      </c>
      <c r="AT33" s="370"/>
      <c r="AU33" s="606">
        <f>IF(AS33="","",ROUNDDOWN(AS33/4,1))</f>
        <v>20</v>
      </c>
      <c r="AV33" s="607"/>
      <c r="AW33" s="608">
        <f>IF(F32="","",IF(OR(F32="Ａ"),1,ROUNDDOWN(SUM(AU33:AU34)/$V$45,2)))</f>
        <v>0.5</v>
      </c>
      <c r="AX33" s="609"/>
    </row>
    <row r="34" spans="2:52" ht="13.5" customHeight="1" x14ac:dyDescent="0.15">
      <c r="B34" s="619"/>
      <c r="C34" s="620"/>
      <c r="D34" s="620"/>
      <c r="E34" s="621"/>
      <c r="F34" s="462"/>
      <c r="G34" s="476"/>
      <c r="H34" s="477"/>
      <c r="I34" s="477"/>
      <c r="J34" s="478"/>
      <c r="K34" s="470"/>
      <c r="L34" s="471"/>
      <c r="M34" s="471"/>
      <c r="N34" s="472"/>
      <c r="O34" s="479" t="s">
        <v>31</v>
      </c>
      <c r="P34" s="480"/>
      <c r="Q34" s="94"/>
      <c r="R34" s="92"/>
      <c r="S34" s="92"/>
      <c r="T34" s="92"/>
      <c r="U34" s="92"/>
      <c r="V34" s="92"/>
      <c r="W34" s="93"/>
      <c r="X34" s="94"/>
      <c r="Y34" s="92"/>
      <c r="Z34" s="92"/>
      <c r="AA34" s="92"/>
      <c r="AB34" s="92"/>
      <c r="AC34" s="92"/>
      <c r="AD34" s="93"/>
      <c r="AE34" s="94"/>
      <c r="AF34" s="92"/>
      <c r="AG34" s="92"/>
      <c r="AH34" s="92"/>
      <c r="AI34" s="92"/>
      <c r="AJ34" s="92"/>
      <c r="AK34" s="93"/>
      <c r="AL34" s="95"/>
      <c r="AM34" s="92"/>
      <c r="AN34" s="92"/>
      <c r="AO34" s="92"/>
      <c r="AP34" s="92"/>
      <c r="AQ34" s="92"/>
      <c r="AR34" s="96"/>
      <c r="AS34" s="369" t="str">
        <f>IF(SUM(Q34:AR34)=0,"",SUM(Q34:AR34))</f>
        <v/>
      </c>
      <c r="AT34" s="370"/>
      <c r="AU34" s="606" t="str">
        <f>IF(AS34="","",ROUNDDOWN(AS34/4,1))</f>
        <v/>
      </c>
      <c r="AV34" s="607"/>
      <c r="AW34" s="608"/>
      <c r="AX34" s="609"/>
    </row>
    <row r="35" spans="2:52" ht="13.5" customHeight="1" x14ac:dyDescent="0.15">
      <c r="B35" s="446" t="s">
        <v>145</v>
      </c>
      <c r="C35" s="447"/>
      <c r="D35" s="447"/>
      <c r="E35" s="448"/>
      <c r="F35" s="460" t="s">
        <v>16</v>
      </c>
      <c r="G35" s="463"/>
      <c r="H35" s="464"/>
      <c r="I35" s="464"/>
      <c r="J35" s="465"/>
      <c r="K35" s="466" t="s">
        <v>155</v>
      </c>
      <c r="L35" s="467"/>
      <c r="M35" s="467"/>
      <c r="N35" s="468"/>
      <c r="O35" s="453" t="s">
        <v>11</v>
      </c>
      <c r="P35" s="454"/>
      <c r="Q35" s="97" t="s">
        <v>223</v>
      </c>
      <c r="R35" s="98" t="s">
        <v>223</v>
      </c>
      <c r="S35" s="98" t="s">
        <v>223</v>
      </c>
      <c r="T35" s="98" t="s">
        <v>221</v>
      </c>
      <c r="U35" s="98" t="s">
        <v>223</v>
      </c>
      <c r="V35" s="98" t="s">
        <v>222</v>
      </c>
      <c r="W35" s="99" t="s">
        <v>222</v>
      </c>
      <c r="X35" s="97" t="s">
        <v>230</v>
      </c>
      <c r="Y35" s="98" t="s">
        <v>223</v>
      </c>
      <c r="Z35" s="98" t="s">
        <v>223</v>
      </c>
      <c r="AA35" s="98" t="s">
        <v>223</v>
      </c>
      <c r="AB35" s="98" t="s">
        <v>221</v>
      </c>
      <c r="AC35" s="98" t="s">
        <v>222</v>
      </c>
      <c r="AD35" s="99" t="s">
        <v>222</v>
      </c>
      <c r="AE35" s="97" t="s">
        <v>221</v>
      </c>
      <c r="AF35" s="98" t="s">
        <v>232</v>
      </c>
      <c r="AG35" s="98" t="s">
        <v>223</v>
      </c>
      <c r="AH35" s="98" t="s">
        <v>221</v>
      </c>
      <c r="AI35" s="98" t="s">
        <v>222</v>
      </c>
      <c r="AJ35" s="98" t="s">
        <v>225</v>
      </c>
      <c r="AK35" s="99" t="s">
        <v>230</v>
      </c>
      <c r="AL35" s="100" t="s">
        <v>223</v>
      </c>
      <c r="AM35" s="98" t="s">
        <v>223</v>
      </c>
      <c r="AN35" s="98" t="s">
        <v>221</v>
      </c>
      <c r="AO35" s="98" t="s">
        <v>223</v>
      </c>
      <c r="AP35" s="98" t="s">
        <v>222</v>
      </c>
      <c r="AQ35" s="98" t="s">
        <v>225</v>
      </c>
      <c r="AR35" s="101" t="s">
        <v>230</v>
      </c>
      <c r="AS35" s="615"/>
      <c r="AT35" s="616"/>
      <c r="AU35" s="617"/>
      <c r="AV35" s="618"/>
      <c r="AW35" s="608"/>
      <c r="AX35" s="609"/>
    </row>
    <row r="36" spans="2:52" ht="13.5" customHeight="1" x14ac:dyDescent="0.15">
      <c r="B36" s="622" t="str">
        <f>B35</f>
        <v>介護従業者</v>
      </c>
      <c r="C36" s="623"/>
      <c r="D36" s="623"/>
      <c r="E36" s="624"/>
      <c r="F36" s="461"/>
      <c r="G36" s="442"/>
      <c r="H36" s="443"/>
      <c r="I36" s="443"/>
      <c r="J36" s="481"/>
      <c r="K36" s="451"/>
      <c r="L36" s="452"/>
      <c r="M36" s="452"/>
      <c r="N36" s="469"/>
      <c r="O36" s="367" t="s">
        <v>30</v>
      </c>
      <c r="P36" s="368"/>
      <c r="Q36" s="86">
        <v>7</v>
      </c>
      <c r="R36" s="87">
        <v>7</v>
      </c>
      <c r="S36" s="87">
        <v>7</v>
      </c>
      <c r="T36" s="87"/>
      <c r="U36" s="87">
        <v>7</v>
      </c>
      <c r="V36" s="87">
        <v>5</v>
      </c>
      <c r="W36" s="88">
        <v>3</v>
      </c>
      <c r="X36" s="86"/>
      <c r="Y36" s="87">
        <v>7</v>
      </c>
      <c r="Z36" s="87">
        <v>7</v>
      </c>
      <c r="AA36" s="87">
        <v>7</v>
      </c>
      <c r="AB36" s="87"/>
      <c r="AC36" s="87">
        <v>5</v>
      </c>
      <c r="AD36" s="88">
        <v>3</v>
      </c>
      <c r="AE36" s="86"/>
      <c r="AF36" s="87">
        <v>7</v>
      </c>
      <c r="AG36" s="87">
        <v>7</v>
      </c>
      <c r="AH36" s="87"/>
      <c r="AI36" s="87">
        <v>5</v>
      </c>
      <c r="AJ36" s="87">
        <v>3</v>
      </c>
      <c r="AK36" s="88"/>
      <c r="AL36" s="89">
        <v>7</v>
      </c>
      <c r="AM36" s="87">
        <v>7</v>
      </c>
      <c r="AN36" s="87"/>
      <c r="AO36" s="87">
        <v>7</v>
      </c>
      <c r="AP36" s="87">
        <v>5</v>
      </c>
      <c r="AQ36" s="87">
        <v>3</v>
      </c>
      <c r="AR36" s="90"/>
      <c r="AS36" s="369">
        <f>IF(SUM(Q36:AR36)=0,"",SUM(Q36:AR36))</f>
        <v>116</v>
      </c>
      <c r="AT36" s="370"/>
      <c r="AU36" s="606">
        <f>IF(AS36="","",ROUNDDOWN(AS36/4,1))</f>
        <v>29</v>
      </c>
      <c r="AV36" s="607"/>
      <c r="AW36" s="608">
        <f>IF(F35="","",IF(OR(F35="Ａ"),1,ROUNDDOWN(SUM(AU36:AU37)/$V$45,2)))</f>
        <v>0.9</v>
      </c>
      <c r="AX36" s="609"/>
    </row>
    <row r="37" spans="2:52" ht="13.5" customHeight="1" x14ac:dyDescent="0.15">
      <c r="B37" s="619"/>
      <c r="C37" s="620"/>
      <c r="D37" s="620"/>
      <c r="E37" s="621"/>
      <c r="F37" s="462"/>
      <c r="G37" s="476"/>
      <c r="H37" s="477"/>
      <c r="I37" s="477"/>
      <c r="J37" s="478"/>
      <c r="K37" s="470"/>
      <c r="L37" s="471"/>
      <c r="M37" s="471"/>
      <c r="N37" s="472"/>
      <c r="O37" s="479" t="s">
        <v>31</v>
      </c>
      <c r="P37" s="480"/>
      <c r="Q37" s="94"/>
      <c r="R37" s="92"/>
      <c r="S37" s="92"/>
      <c r="T37" s="92"/>
      <c r="U37" s="92"/>
      <c r="V37" s="92">
        <v>2</v>
      </c>
      <c r="W37" s="93">
        <v>5</v>
      </c>
      <c r="X37" s="94"/>
      <c r="Y37" s="92"/>
      <c r="Z37" s="92"/>
      <c r="AA37" s="92"/>
      <c r="AB37" s="92"/>
      <c r="AC37" s="92">
        <v>2</v>
      </c>
      <c r="AD37" s="93">
        <v>5</v>
      </c>
      <c r="AE37" s="94"/>
      <c r="AF37" s="92"/>
      <c r="AG37" s="92"/>
      <c r="AH37" s="92"/>
      <c r="AI37" s="92">
        <v>2</v>
      </c>
      <c r="AJ37" s="92">
        <v>5</v>
      </c>
      <c r="AK37" s="93"/>
      <c r="AL37" s="95"/>
      <c r="AM37" s="92"/>
      <c r="AN37" s="92"/>
      <c r="AO37" s="92"/>
      <c r="AP37" s="92">
        <v>2</v>
      </c>
      <c r="AQ37" s="92">
        <v>5</v>
      </c>
      <c r="AR37" s="96"/>
      <c r="AS37" s="369">
        <f>IF(SUM(Q37:AR37)=0,"",SUM(Q37:AR37))</f>
        <v>28</v>
      </c>
      <c r="AT37" s="370"/>
      <c r="AU37" s="606">
        <f>IF(AS37="","",ROUNDDOWN(AS37/4,1))</f>
        <v>7</v>
      </c>
      <c r="AV37" s="607"/>
      <c r="AW37" s="608"/>
      <c r="AX37" s="609"/>
    </row>
    <row r="38" spans="2:52" ht="13.5" customHeight="1" x14ac:dyDescent="0.15">
      <c r="B38" s="446" t="s">
        <v>146</v>
      </c>
      <c r="C38" s="447"/>
      <c r="D38" s="447"/>
      <c r="E38" s="448"/>
      <c r="F38" s="449" t="s">
        <v>16</v>
      </c>
      <c r="G38" s="442"/>
      <c r="H38" s="443"/>
      <c r="I38" s="443"/>
      <c r="J38" s="443"/>
      <c r="K38" s="451" t="s">
        <v>228</v>
      </c>
      <c r="L38" s="452"/>
      <c r="M38" s="452"/>
      <c r="N38" s="452"/>
      <c r="O38" s="453" t="s">
        <v>11</v>
      </c>
      <c r="P38" s="454"/>
      <c r="Q38" s="97"/>
      <c r="R38" s="98"/>
      <c r="S38" s="98"/>
      <c r="T38" s="98"/>
      <c r="U38" s="98"/>
      <c r="V38" s="98"/>
      <c r="W38" s="99"/>
      <c r="X38" s="97"/>
      <c r="Y38" s="98"/>
      <c r="Z38" s="98"/>
      <c r="AA38" s="98"/>
      <c r="AB38" s="98"/>
      <c r="AC38" s="98"/>
      <c r="AD38" s="99"/>
      <c r="AE38" s="97"/>
      <c r="AF38" s="98"/>
      <c r="AG38" s="98"/>
      <c r="AH38" s="98"/>
      <c r="AI38" s="98"/>
      <c r="AJ38" s="98"/>
      <c r="AK38" s="99"/>
      <c r="AL38" s="100"/>
      <c r="AM38" s="98"/>
      <c r="AN38" s="98"/>
      <c r="AO38" s="98"/>
      <c r="AP38" s="98"/>
      <c r="AQ38" s="98"/>
      <c r="AR38" s="101"/>
      <c r="AS38" s="615"/>
      <c r="AT38" s="616"/>
      <c r="AU38" s="617"/>
      <c r="AV38" s="618"/>
      <c r="AW38" s="608"/>
      <c r="AX38" s="609"/>
    </row>
    <row r="39" spans="2:52" ht="13.5" customHeight="1" x14ac:dyDescent="0.15">
      <c r="B39" s="622" t="str">
        <f>B38</f>
        <v>介護従業者（医療連携）</v>
      </c>
      <c r="C39" s="623"/>
      <c r="D39" s="623"/>
      <c r="E39" s="624"/>
      <c r="F39" s="449"/>
      <c r="G39" s="442" t="s">
        <v>84</v>
      </c>
      <c r="H39" s="443"/>
      <c r="I39" s="443"/>
      <c r="J39" s="443"/>
      <c r="K39" s="451"/>
      <c r="L39" s="452"/>
      <c r="M39" s="452"/>
      <c r="N39" s="452"/>
      <c r="O39" s="367" t="s">
        <v>30</v>
      </c>
      <c r="P39" s="368"/>
      <c r="Q39" s="86">
        <v>1</v>
      </c>
      <c r="R39" s="87">
        <v>1</v>
      </c>
      <c r="S39" s="87">
        <v>1</v>
      </c>
      <c r="T39" s="87"/>
      <c r="U39" s="87">
        <v>1</v>
      </c>
      <c r="V39" s="87"/>
      <c r="W39" s="88"/>
      <c r="X39" s="86"/>
      <c r="Y39" s="87">
        <v>1</v>
      </c>
      <c r="Z39" s="87">
        <v>1</v>
      </c>
      <c r="AA39" s="87">
        <v>1</v>
      </c>
      <c r="AB39" s="87"/>
      <c r="AC39" s="87"/>
      <c r="AD39" s="88"/>
      <c r="AE39" s="86"/>
      <c r="AF39" s="87">
        <v>1</v>
      </c>
      <c r="AG39" s="87">
        <v>1</v>
      </c>
      <c r="AH39" s="87"/>
      <c r="AI39" s="87"/>
      <c r="AJ39" s="87"/>
      <c r="AK39" s="88"/>
      <c r="AL39" s="89">
        <v>1</v>
      </c>
      <c r="AM39" s="87">
        <v>1</v>
      </c>
      <c r="AN39" s="87"/>
      <c r="AO39" s="87">
        <v>1</v>
      </c>
      <c r="AP39" s="87"/>
      <c r="AQ39" s="87"/>
      <c r="AR39" s="90"/>
      <c r="AS39" s="369">
        <f>IF(SUM(Q39:AR39)=0,"",SUM(Q39:AR39))</f>
        <v>12</v>
      </c>
      <c r="AT39" s="370"/>
      <c r="AU39" s="606">
        <f>IF(AS39="","",ROUNDDOWN(AS39/4,1))</f>
        <v>3</v>
      </c>
      <c r="AV39" s="607"/>
      <c r="AW39" s="608">
        <f>IF(F38="","",IF(OR(F38="Ａ"),1,ROUNDDOWN(SUM(AU39:AU40)/$V$45,2)))</f>
        <v>7.0000000000000007E-2</v>
      </c>
      <c r="AX39" s="609"/>
    </row>
    <row r="40" spans="2:52" ht="13.5" customHeight="1" thickBot="1" x14ac:dyDescent="0.2">
      <c r="B40" s="633"/>
      <c r="C40" s="634"/>
      <c r="D40" s="634"/>
      <c r="E40" s="635"/>
      <c r="F40" s="450"/>
      <c r="G40" s="442"/>
      <c r="H40" s="443"/>
      <c r="I40" s="443"/>
      <c r="J40" s="443"/>
      <c r="K40" s="451"/>
      <c r="L40" s="452"/>
      <c r="M40" s="452"/>
      <c r="N40" s="452"/>
      <c r="O40" s="367" t="s">
        <v>31</v>
      </c>
      <c r="P40" s="368"/>
      <c r="Q40" s="91"/>
      <c r="R40" s="102"/>
      <c r="S40" s="102"/>
      <c r="T40" s="102"/>
      <c r="U40" s="102"/>
      <c r="V40" s="102"/>
      <c r="W40" s="103"/>
      <c r="X40" s="91"/>
      <c r="Y40" s="102"/>
      <c r="Z40" s="102"/>
      <c r="AA40" s="102"/>
      <c r="AB40" s="102"/>
      <c r="AC40" s="102"/>
      <c r="AD40" s="103"/>
      <c r="AE40" s="91"/>
      <c r="AF40" s="102"/>
      <c r="AG40" s="102"/>
      <c r="AH40" s="102"/>
      <c r="AI40" s="102"/>
      <c r="AJ40" s="102"/>
      <c r="AK40" s="103"/>
      <c r="AL40" s="104"/>
      <c r="AM40" s="102"/>
      <c r="AN40" s="102"/>
      <c r="AO40" s="102"/>
      <c r="AP40" s="102"/>
      <c r="AQ40" s="102"/>
      <c r="AR40" s="105"/>
      <c r="AS40" s="369" t="str">
        <f>IF(SUM(Q40:AR40)=0,"",SUM(Q40:AR40))</f>
        <v/>
      </c>
      <c r="AT40" s="370"/>
      <c r="AU40" s="606" t="str">
        <f>IF(AS40="","",ROUNDDOWN(AS40/4,1))</f>
        <v/>
      </c>
      <c r="AV40" s="607"/>
      <c r="AW40" s="625"/>
      <c r="AX40" s="626"/>
    </row>
    <row r="41" spans="2:52" ht="13.5" customHeight="1" thickBot="1" x14ac:dyDescent="0.2">
      <c r="B41" s="430" t="s">
        <v>77</v>
      </c>
      <c r="C41" s="431"/>
      <c r="D41" s="431"/>
      <c r="E41" s="431"/>
      <c r="F41" s="431"/>
      <c r="G41" s="431"/>
      <c r="H41" s="431"/>
      <c r="I41" s="431"/>
      <c r="J41" s="431"/>
      <c r="K41" s="431"/>
      <c r="L41" s="431"/>
      <c r="M41" s="431"/>
      <c r="N41" s="431"/>
      <c r="O41" s="431"/>
      <c r="P41" s="432"/>
      <c r="Q41" s="55">
        <f ca="1">IF(SUMIF($B$8:$E$40,"介護従業者",$Q$8:$Q40)=0,"",SUMIF($B$8:$E$40,"介護従業者",Q$8:Q$40)+SUMIF($B$8:$E$40,"介護従業者（医療連携）",Q$8:Q$40))</f>
        <v>32</v>
      </c>
      <c r="R41" s="56">
        <f ca="1">IF(SUMIF($B$8:$E$40,"介護従業者",$Q$8:$Q40)=0,"",SUMIF($B$8:$E$40,"介護従業者",R$8:R$40)+SUMIF($B$8:$E$40,"介護従業者（医療連携）",R$8:R$40))</f>
        <v>34</v>
      </c>
      <c r="S41" s="56">
        <f ca="1">IF(SUMIF($B$8:$E$40,"介護従業者",$Q$8:$Q40)=0,"",SUMIF($B$8:$E$40,"介護従業者",S$8:S$40)+SUMIF($B$8:$E$40,"介護従業者（医療連携）",S$8:S$40))</f>
        <v>29</v>
      </c>
      <c r="T41" s="56">
        <f ca="1">IF(SUMIF($B$8:$E$40,"介護従業者",$Q$8:$Q40)=0,"",SUMIF($B$8:$E$40,"介護従業者",T$8:T$40)+SUMIF($B$8:$E$40,"介護従業者（医療連携）",T$8:T$40))</f>
        <v>26</v>
      </c>
      <c r="U41" s="56">
        <f ca="1">IF(SUMIF($B$8:$E$40,"介護従業者",$Q$8:$Q40)=0,"",SUMIF($B$8:$E$40,"介護従業者",U$8:U$40)+SUMIF($B$8:$E$40,"介護従業者（医療連携）",U$8:U$40))</f>
        <v>32</v>
      </c>
      <c r="V41" s="56">
        <f ca="1">IF(SUMIF($B$8:$E$40,"介護従業者",$Q$8:$Q40)=0,"",SUMIF($B$8:$E$40,"介護従業者",V$8:V$40)+SUMIF($B$8:$E$40,"介護従業者（医療連携）",V$8:V$40))</f>
        <v>29</v>
      </c>
      <c r="W41" s="57">
        <f ca="1">IF(SUMIF($B$8:$E$40,"介護従業者",$Q$8:$Q40)=0,"",SUMIF($B$8:$E$40,"介護従業者",W$8:W$40)+SUMIF($B$8:$E$40,"介護従業者（医療連携）",W$8:W$40))</f>
        <v>32</v>
      </c>
      <c r="X41" s="58">
        <f ca="1">IF(SUMIF($B$8:$E$40,"介護従業者",$Q$8:$Q40)=0,"",SUMIF($B$8:$E$40,"介護従業者",X$8:X$40)+SUMIF($B$8:$E$40,"介護従業者（医療連携）",X$8:X$40))</f>
        <v>29</v>
      </c>
      <c r="Y41" s="56">
        <f ca="1">IF(SUMIF($B$8:$E$40,"介護従業者",$Q$8:$Q40)=0,"",SUMIF($B$8:$E$40,"介護従業者",Y$8:Y$40)+SUMIF($B$8:$E$40,"介護従業者（医療連携）",Y$8:Y$40))</f>
        <v>34</v>
      </c>
      <c r="Z41" s="56">
        <f ca="1">IF(SUMIF($B$8:$E$40,"介護従業者",$Q$8:$Q40)=0,"",SUMIF($B$8:$E$40,"介護従業者",Z$8:Z$40)+SUMIF($B$8:$E$40,"介護従業者（医療連携）",Z$8:Z$40))</f>
        <v>29</v>
      </c>
      <c r="AA41" s="56">
        <f ca="1">IF(SUMIF($B$8:$E$40,"介護従業者",$Q$8:$Q40)=0,"",SUMIF($B$8:$E$40,"介護従業者",AA$8:AA$40)+SUMIF($B$8:$E$40,"介護従業者（医療連携）",AA$8:AA$40))</f>
        <v>29</v>
      </c>
      <c r="AB41" s="56">
        <f ca="1">IF(SUMIF($B$8:$E$40,"介護従業者",$Q$8:$Q40)=0,"",SUMIF($B$8:$E$40,"介護従業者",AB$8:AB$40)+SUMIF($B$8:$E$40,"介護従業者（医療連携）",AB$8:AB$40))</f>
        <v>29</v>
      </c>
      <c r="AC41" s="56">
        <f ca="1">IF(SUMIF($B$8:$E$40,"介護従業者",$Q$8:$Q40)=0,"",SUMIF($B$8:$E$40,"介護従業者",AC$8:AC$40)+SUMIF($B$8:$E$40,"介護従業者（医療連携）",AC$8:AC$40))</f>
        <v>29</v>
      </c>
      <c r="AD41" s="126">
        <f ca="1">IF(SUMIF($B$8:$E$40,"介護従業者",$Q$8:$Q40)=0,"",SUMIF($B$8:$E$40,"介護従業者",AD$8:AD$40)+SUMIF($B$8:$E$40,"介護従業者（医療連携）",AD$8:AD$40))</f>
        <v>40</v>
      </c>
      <c r="AE41" s="55">
        <f ca="1">IF(SUMIF($B$8:$E$40,"介護従業者",$Q$8:$Q40)=0,"",SUMIF($B$8:$E$40,"介護従業者",AE$8:AE$40)+SUMIF($B$8:$E$40,"介護従業者（医療連携）",AE$8:AE$40))</f>
        <v>29</v>
      </c>
      <c r="AF41" s="56">
        <f ca="1">IF(SUMIF($B$8:$E$40,"介護従業者",$Q$8:$Q40)=0,"",SUMIF($B$8:$E$40,"介護従業者",AF$8:AF$40)+SUMIF($B$8:$E$40,"介護従業者（医療連携）",AF$8:AF$40))</f>
        <v>29</v>
      </c>
      <c r="AG41" s="56">
        <f ca="1">IF(SUMIF($B$8:$E$40,"介護従業者",$Q$8:$Q40)=0,"",SUMIF($B$8:$E$40,"介護従業者",AG$8:AG$40)+SUMIF($B$8:$E$40,"介護従業者（医療連携）",AG$8:AG$40))</f>
        <v>26</v>
      </c>
      <c r="AH41" s="56">
        <f ca="1">IF(SUMIF($B$8:$E$40,"介護従業者",$Q$8:$Q40)=0,"",SUMIF($B$8:$E$40,"介護従業者",AH$8:AH$40)+SUMIF($B$8:$E$40,"介護従業者（医療連携）",AH$8:AH$40))</f>
        <v>26</v>
      </c>
      <c r="AI41" s="56">
        <f ca="1">IF(SUMIF($B$8:$E$40,"介護従業者",$Q$8:$Q40)=0,"",SUMIF($B$8:$E$40,"介護従業者",AI$8:AI$40)+SUMIF($B$8:$E$40,"介護従業者（医療連携）",AI$8:AI$40))</f>
        <v>29</v>
      </c>
      <c r="AJ41" s="56">
        <f ca="1">IF(SUMIF($B$8:$E$40,"介護従業者",$Q$8:$Q40)=0,"",SUMIF($B$8:$E$40,"介護従業者",AJ$8:AJ$40)+SUMIF($B$8:$E$40,"介護従業者（医療連携）",AJ$8:AJ$40))</f>
        <v>29</v>
      </c>
      <c r="AK41" s="57">
        <f ca="1">IF(SUMIF($B$8:$E$40,"介護従業者",$Q$8:$Q40)=0,"",SUMIF($B$8:$E$40,"介護従業者",AK$8:AK$40)+SUMIF($B$8:$E$40,"介護従業者（医療連携）",AK$8:AK$40))</f>
        <v>29</v>
      </c>
      <c r="AL41" s="58">
        <f ca="1">IF(SUMIF($B$8:$E$40,"介護従業者",$Q$8:$Q40)=0,"",SUMIF($B$8:$E$40,"介護従業者",AL$8:AL$40)+SUMIF($B$8:$E$40,"介護従業者（医療連携）",AL$8:AL$40))</f>
        <v>29</v>
      </c>
      <c r="AM41" s="56">
        <f ca="1">IF(SUMIF($B$8:$E$40,"介護従業者",$Q$8:$Q40)=0,"",SUMIF($B$8:$E$40,"介護従業者",AM$8:AM$40)+SUMIF($B$8:$E$40,"介護従業者（医療連携）",AM$8:AM$40))</f>
        <v>26</v>
      </c>
      <c r="AN41" s="56">
        <f ca="1">IF(SUMIF($B$8:$E$40,"介護従業者",$Q$8:$Q40)=0,"",SUMIF($B$8:$E$40,"介護従業者",AN$8:AN$40)+SUMIF($B$8:$E$40,"介護従業者（医療連携）",AN$8:AN$40))</f>
        <v>26</v>
      </c>
      <c r="AO41" s="56">
        <f ca="1">IF(SUMIF($B$8:$E$40,"介護従業者",$Q$8:$Q40)=0,"",SUMIF($B$8:$E$40,"介護従業者",AO$8:AO$40)+SUMIF($B$8:$E$40,"介護従業者（医療連携）",AO$8:AO$40))</f>
        <v>32</v>
      </c>
      <c r="AP41" s="56">
        <f ca="1">IF(SUMIF($B$8:$E$40,"介護従業者",$Q$8:$Q40)=0,"",SUMIF($B$8:$E$40,"介護従業者",AP$8:AP$40)+SUMIF($B$8:$E$40,"介護従業者（医療連携）",AP$8:AP$40))</f>
        <v>29</v>
      </c>
      <c r="AQ41" s="56">
        <f ca="1">IF(SUMIF($B$8:$E$40,"介護従業者",$Q$8:$Q40)=0,"",SUMIF($B$8:$E$40,"介護従業者",AQ$8:AQ$40)+SUMIF($B$8:$E$40,"介護従業者（医療連携）",AQ$8:AQ$40))</f>
        <v>40</v>
      </c>
      <c r="AR41" s="59">
        <f ca="1">IF(SUMIF($B$8:$E$40,"介護従業者",$Q$8:$Q40)=0,"",SUMIF($B$8:$E$40,"介護従業者",AR$8:AR$40)+SUMIF($B$8:$E$40,"介護従業者（医療連携）",AR$8:AR$40))</f>
        <v>29</v>
      </c>
      <c r="AS41" s="627">
        <f ca="1">SUMIF($O14:$P40,"日勤",AS14:AS40)</f>
        <v>841</v>
      </c>
      <c r="AT41" s="628" t="e">
        <f ca="1">SUMIF($O13:$P40,"日勤",AT13:AT40)-#REF!</f>
        <v>#REF!</v>
      </c>
      <c r="AU41" s="629">
        <f ca="1">AS41/4</f>
        <v>210.25</v>
      </c>
      <c r="AV41" s="630"/>
      <c r="AW41" s="631">
        <f>SUM(AW14:AX40)</f>
        <v>6.57</v>
      </c>
      <c r="AX41" s="632"/>
    </row>
    <row r="42" spans="2:52" ht="13.5" customHeight="1" thickBot="1" x14ac:dyDescent="0.2">
      <c r="B42" s="414" t="s">
        <v>78</v>
      </c>
      <c r="C42" s="415"/>
      <c r="D42" s="415"/>
      <c r="E42" s="415"/>
      <c r="F42" s="415"/>
      <c r="G42" s="415"/>
      <c r="H42" s="415"/>
      <c r="I42" s="415"/>
      <c r="J42" s="415"/>
      <c r="K42" s="415"/>
      <c r="L42" s="415"/>
      <c r="M42" s="415"/>
      <c r="N42" s="415"/>
      <c r="O42" s="415"/>
      <c r="P42" s="416"/>
      <c r="Q42" s="55" t="str">
        <f ca="1">IF($G$44="","",IF(Q41="","",IF($G$44/3*$R$45&lt;=Q41,"○","×")))</f>
        <v>○</v>
      </c>
      <c r="R42" s="56" t="str">
        <f ca="1">IF($G$44="","",IF(R41="","",IF($G$44/3*$R$45&lt;=R41,"○","×")))</f>
        <v>○</v>
      </c>
      <c r="S42" s="56" t="str">
        <f t="shared" ref="S42:AR42" ca="1" si="0">IF($G$44="","",IF(S41="","",IF($G$44/3*$R$45&lt;=S41,"○","×")))</f>
        <v>○</v>
      </c>
      <c r="T42" s="56" t="str">
        <f t="shared" ca="1" si="0"/>
        <v>○</v>
      </c>
      <c r="U42" s="56" t="str">
        <f t="shared" ca="1" si="0"/>
        <v>○</v>
      </c>
      <c r="V42" s="56" t="str">
        <f t="shared" ca="1" si="0"/>
        <v>○</v>
      </c>
      <c r="W42" s="126" t="str">
        <f t="shared" ca="1" si="0"/>
        <v>○</v>
      </c>
      <c r="X42" s="55" t="str">
        <f t="shared" ca="1" si="0"/>
        <v>○</v>
      </c>
      <c r="Y42" s="56" t="str">
        <f t="shared" ca="1" si="0"/>
        <v>○</v>
      </c>
      <c r="Z42" s="56" t="str">
        <f t="shared" ca="1" si="0"/>
        <v>○</v>
      </c>
      <c r="AA42" s="56" t="str">
        <f t="shared" ca="1" si="0"/>
        <v>○</v>
      </c>
      <c r="AB42" s="56" t="str">
        <f t="shared" ca="1" si="0"/>
        <v>○</v>
      </c>
      <c r="AC42" s="56" t="str">
        <f t="shared" ca="1" si="0"/>
        <v>○</v>
      </c>
      <c r="AD42" s="57" t="str">
        <f t="shared" ca="1" si="0"/>
        <v>○</v>
      </c>
      <c r="AE42" s="55" t="str">
        <f t="shared" ca="1" si="0"/>
        <v>○</v>
      </c>
      <c r="AF42" s="56" t="str">
        <f t="shared" ca="1" si="0"/>
        <v>○</v>
      </c>
      <c r="AG42" s="56" t="str">
        <f t="shared" ca="1" si="0"/>
        <v>○</v>
      </c>
      <c r="AH42" s="56" t="str">
        <f t="shared" ca="1" si="0"/>
        <v>○</v>
      </c>
      <c r="AI42" s="56" t="str">
        <f t="shared" ca="1" si="0"/>
        <v>○</v>
      </c>
      <c r="AJ42" s="56" t="str">
        <f t="shared" ca="1" si="0"/>
        <v>○</v>
      </c>
      <c r="AK42" s="57" t="str">
        <f t="shared" ca="1" si="0"/>
        <v>○</v>
      </c>
      <c r="AL42" s="58" t="str">
        <f t="shared" ca="1" si="0"/>
        <v>○</v>
      </c>
      <c r="AM42" s="56" t="str">
        <f t="shared" ca="1" si="0"/>
        <v>○</v>
      </c>
      <c r="AN42" s="56" t="str">
        <f t="shared" ca="1" si="0"/>
        <v>○</v>
      </c>
      <c r="AO42" s="56" t="str">
        <f t="shared" ca="1" si="0"/>
        <v>○</v>
      </c>
      <c r="AP42" s="56" t="str">
        <f t="shared" ca="1" si="0"/>
        <v>○</v>
      </c>
      <c r="AQ42" s="56" t="str">
        <f t="shared" ca="1" si="0"/>
        <v>○</v>
      </c>
      <c r="AR42" s="56" t="str">
        <f t="shared" ca="1" si="0"/>
        <v>○</v>
      </c>
      <c r="AS42" s="636" t="s">
        <v>208</v>
      </c>
      <c r="AT42" s="637"/>
      <c r="AU42" s="637"/>
      <c r="AV42" s="638"/>
      <c r="AW42" s="631">
        <f ca="1">SUMIF(B14:E40,"介護従業者（医療連携）",AW14:AX40)</f>
        <v>7.0000000000000007E-2</v>
      </c>
      <c r="AX42" s="632"/>
    </row>
    <row r="43" spans="2:52" ht="13.5" customHeight="1" x14ac:dyDescent="0.15">
      <c r="B43" s="2"/>
      <c r="G43" s="1"/>
      <c r="H43" s="1"/>
      <c r="I43" s="1"/>
      <c r="K43" s="1"/>
      <c r="P43" s="53"/>
      <c r="Q43" s="208"/>
      <c r="R43" s="208"/>
      <c r="S43" s="60"/>
      <c r="T43" s="208"/>
      <c r="U43" s="208"/>
      <c r="V43" s="208"/>
      <c r="W43" s="208"/>
      <c r="X43" s="208"/>
      <c r="Y43" s="208"/>
      <c r="Z43" s="208"/>
      <c r="AA43" s="208"/>
      <c r="AB43" s="208"/>
      <c r="AC43" s="4"/>
      <c r="AD43" s="4"/>
      <c r="AE43" s="208"/>
      <c r="AF43" s="208"/>
      <c r="AG43" s="208"/>
      <c r="AH43" s="208"/>
      <c r="AI43" s="208"/>
      <c r="AJ43" s="208"/>
      <c r="AK43" s="208"/>
      <c r="AL43" s="208"/>
      <c r="AM43" s="208"/>
      <c r="AN43" s="208"/>
      <c r="AO43" s="208"/>
      <c r="AP43" s="208"/>
      <c r="AQ43" s="208"/>
      <c r="AR43" s="208"/>
      <c r="AS43" s="417"/>
      <c r="AT43" s="417"/>
      <c r="AU43" s="417"/>
      <c r="AV43" s="417"/>
      <c r="AW43" s="417"/>
      <c r="AX43" s="417"/>
    </row>
    <row r="44" spans="2:52" s="22" customFormat="1" ht="13.5" customHeight="1" x14ac:dyDescent="0.15">
      <c r="B44" s="1" t="s">
        <v>64</v>
      </c>
      <c r="G44" s="123">
        <v>9</v>
      </c>
      <c r="H44" s="32" t="s">
        <v>65</v>
      </c>
      <c r="Z44" s="1"/>
      <c r="AA44" s="1" t="s">
        <v>75</v>
      </c>
      <c r="AB44" s="9"/>
      <c r="AG44" s="1"/>
      <c r="AH44" s="1"/>
      <c r="AI44" s="1"/>
      <c r="AK44" s="1"/>
      <c r="AP44" s="53"/>
      <c r="AQ44" s="240"/>
      <c r="AR44" s="240"/>
      <c r="AS44" s="240"/>
      <c r="AT44" s="240"/>
      <c r="AU44" s="240"/>
      <c r="AV44" s="240"/>
      <c r="AW44" s="240"/>
      <c r="AX44" s="240"/>
      <c r="AY44" s="208"/>
      <c r="AZ44" s="61"/>
    </row>
    <row r="45" spans="2:52" s="30" customFormat="1" ht="13.5" customHeight="1" x14ac:dyDescent="0.15">
      <c r="B45" s="1" t="s">
        <v>118</v>
      </c>
      <c r="C45" s="22"/>
      <c r="D45" s="22"/>
      <c r="E45" s="22"/>
      <c r="F45" s="22"/>
      <c r="G45" s="1"/>
      <c r="H45" s="1"/>
      <c r="I45" s="1"/>
      <c r="J45" s="22"/>
      <c r="K45" s="1"/>
      <c r="L45" s="22"/>
      <c r="M45" s="22"/>
      <c r="N45" s="22"/>
      <c r="O45" s="22"/>
      <c r="P45" s="53"/>
      <c r="Q45" s="240" t="s">
        <v>119</v>
      </c>
      <c r="R45" s="180">
        <v>8</v>
      </c>
      <c r="S45" s="1" t="s">
        <v>120</v>
      </c>
      <c r="T45" s="240"/>
      <c r="U45" s="240" t="s">
        <v>121</v>
      </c>
      <c r="V45" s="180">
        <v>40</v>
      </c>
      <c r="W45" s="2" t="s">
        <v>61</v>
      </c>
      <c r="X45" s="181"/>
      <c r="Y45" s="9"/>
      <c r="Z45" s="29"/>
      <c r="AA45" s="239" t="s">
        <v>46</v>
      </c>
      <c r="AB45" s="350" t="s">
        <v>12</v>
      </c>
      <c r="AC45" s="350"/>
      <c r="AD45" s="350"/>
      <c r="AE45" s="350"/>
      <c r="AF45" s="350"/>
      <c r="AG45" s="350"/>
      <c r="AH45" s="350"/>
      <c r="AI45" s="340" t="s">
        <v>14</v>
      </c>
      <c r="AJ45" s="340"/>
      <c r="AK45" s="340" t="s">
        <v>15</v>
      </c>
      <c r="AL45" s="340"/>
      <c r="AM45" s="239" t="s">
        <v>46</v>
      </c>
      <c r="AN45" s="350" t="s">
        <v>12</v>
      </c>
      <c r="AO45" s="350"/>
      <c r="AP45" s="350"/>
      <c r="AQ45" s="350"/>
      <c r="AR45" s="350"/>
      <c r="AS45" s="350"/>
      <c r="AT45" s="350"/>
      <c r="AU45" s="340" t="s">
        <v>14</v>
      </c>
      <c r="AV45" s="340"/>
      <c r="AW45" s="340" t="s">
        <v>15</v>
      </c>
      <c r="AX45" s="340"/>
      <c r="AY45" s="62"/>
      <c r="AZ45" s="62"/>
    </row>
    <row r="46" spans="2:52" s="22" customFormat="1" ht="13.5" customHeight="1" x14ac:dyDescent="0.15">
      <c r="B46" s="9" t="s">
        <v>18</v>
      </c>
      <c r="C46" s="30"/>
      <c r="D46" s="30"/>
      <c r="E46" s="30"/>
      <c r="F46" s="30"/>
      <c r="G46" s="9"/>
      <c r="H46" s="9"/>
      <c r="I46" s="9"/>
      <c r="J46" s="30"/>
      <c r="K46" s="9"/>
      <c r="L46" s="30"/>
      <c r="M46" s="30"/>
      <c r="N46" s="30"/>
      <c r="O46" s="406" t="s">
        <v>19</v>
      </c>
      <c r="P46" s="406"/>
      <c r="Q46" s="123">
        <v>16</v>
      </c>
      <c r="R46" s="238" t="s">
        <v>60</v>
      </c>
      <c r="S46" s="124">
        <v>0</v>
      </c>
      <c r="T46" s="9" t="s">
        <v>20</v>
      </c>
      <c r="U46" s="238"/>
      <c r="V46" s="30"/>
      <c r="W46" s="123">
        <v>9</v>
      </c>
      <c r="X46" s="238" t="s">
        <v>60</v>
      </c>
      <c r="Y46" s="124">
        <v>0</v>
      </c>
      <c r="Z46" s="240"/>
      <c r="AA46" s="27" t="s">
        <v>47</v>
      </c>
      <c r="AB46" s="63">
        <v>8</v>
      </c>
      <c r="AC46" s="117" t="s">
        <v>13</v>
      </c>
      <c r="AD46" s="64">
        <v>0</v>
      </c>
      <c r="AE46" s="117" t="s">
        <v>35</v>
      </c>
      <c r="AF46" s="65">
        <v>17</v>
      </c>
      <c r="AG46" s="117" t="s">
        <v>13</v>
      </c>
      <c r="AH46" s="66">
        <v>0</v>
      </c>
      <c r="AI46" s="67">
        <v>1</v>
      </c>
      <c r="AJ46" s="118" t="s">
        <v>36</v>
      </c>
      <c r="AK46" s="68">
        <v>8</v>
      </c>
      <c r="AL46" s="118" t="s">
        <v>36</v>
      </c>
      <c r="AM46" s="26" t="s">
        <v>59</v>
      </c>
      <c r="AN46" s="63"/>
      <c r="AO46" s="117" t="s">
        <v>13</v>
      </c>
      <c r="AP46" s="64"/>
      <c r="AQ46" s="117" t="s">
        <v>35</v>
      </c>
      <c r="AR46" s="65"/>
      <c r="AS46" s="117" t="s">
        <v>13</v>
      </c>
      <c r="AT46" s="66"/>
      <c r="AU46" s="67"/>
      <c r="AV46" s="118" t="s">
        <v>36</v>
      </c>
      <c r="AW46" s="68"/>
      <c r="AX46" s="118" t="s">
        <v>36</v>
      </c>
      <c r="AZ46" s="209"/>
    </row>
    <row r="47" spans="2:52" s="22" customFormat="1" ht="13.5" customHeight="1" x14ac:dyDescent="0.15">
      <c r="B47" s="1" t="s">
        <v>22</v>
      </c>
      <c r="G47" s="406" t="s">
        <v>23</v>
      </c>
      <c r="H47" s="406"/>
      <c r="I47" s="123">
        <v>6</v>
      </c>
      <c r="J47" s="238" t="s">
        <v>45</v>
      </c>
      <c r="K47" s="124">
        <v>0</v>
      </c>
      <c r="L47" s="407" t="s">
        <v>24</v>
      </c>
      <c r="M47" s="407"/>
      <c r="N47" s="407"/>
      <c r="O47" s="407"/>
      <c r="P47" s="123">
        <v>21</v>
      </c>
      <c r="Q47" s="9" t="s">
        <v>45</v>
      </c>
      <c r="R47" s="124">
        <v>0</v>
      </c>
      <c r="S47" s="9" t="s">
        <v>21</v>
      </c>
      <c r="T47" s="238"/>
      <c r="U47" s="240"/>
      <c r="V47" s="240"/>
      <c r="W47" s="240"/>
      <c r="X47" s="240"/>
      <c r="Y47" s="240"/>
      <c r="Z47" s="240"/>
      <c r="AA47" s="26" t="s">
        <v>48</v>
      </c>
      <c r="AB47" s="63">
        <v>10</v>
      </c>
      <c r="AC47" s="117" t="s">
        <v>13</v>
      </c>
      <c r="AD47" s="64">
        <v>0</v>
      </c>
      <c r="AE47" s="117" t="s">
        <v>35</v>
      </c>
      <c r="AF47" s="65">
        <v>19</v>
      </c>
      <c r="AG47" s="117" t="s">
        <v>13</v>
      </c>
      <c r="AH47" s="66">
        <v>0</v>
      </c>
      <c r="AI47" s="63">
        <v>1</v>
      </c>
      <c r="AJ47" s="119" t="s">
        <v>36</v>
      </c>
      <c r="AK47" s="63">
        <v>8</v>
      </c>
      <c r="AL47" s="119" t="s">
        <v>36</v>
      </c>
      <c r="AM47" s="26" t="s">
        <v>58</v>
      </c>
      <c r="AN47" s="63"/>
      <c r="AO47" s="117" t="s">
        <v>13</v>
      </c>
      <c r="AP47" s="64"/>
      <c r="AQ47" s="117" t="s">
        <v>35</v>
      </c>
      <c r="AR47" s="65"/>
      <c r="AS47" s="117" t="s">
        <v>13</v>
      </c>
      <c r="AT47" s="66"/>
      <c r="AU47" s="67"/>
      <c r="AV47" s="118" t="s">
        <v>36</v>
      </c>
      <c r="AW47" s="68"/>
      <c r="AX47" s="118" t="s">
        <v>36</v>
      </c>
      <c r="AZ47" s="209"/>
    </row>
    <row r="48" spans="2:52" s="2" customFormat="1" ht="13.5" customHeight="1" x14ac:dyDescent="0.15">
      <c r="B48" s="9" t="s">
        <v>74</v>
      </c>
      <c r="C48" s="9"/>
      <c r="D48" s="9"/>
      <c r="E48" s="9"/>
      <c r="F48" s="9"/>
      <c r="G48" s="9"/>
      <c r="H48" s="9"/>
      <c r="I48" s="9"/>
      <c r="J48" s="62" t="s">
        <v>72</v>
      </c>
      <c r="K48" s="125">
        <v>5</v>
      </c>
      <c r="L48" s="120" t="s">
        <v>61</v>
      </c>
      <c r="M48" s="62"/>
      <c r="N48" s="237" t="s">
        <v>73</v>
      </c>
      <c r="O48" s="123">
        <v>3</v>
      </c>
      <c r="P48" s="9" t="s">
        <v>61</v>
      </c>
      <c r="Q48" s="9"/>
      <c r="R48" s="9"/>
      <c r="S48" s="9"/>
      <c r="T48" s="9"/>
      <c r="U48" s="9"/>
      <c r="V48" s="62"/>
      <c r="W48" s="62"/>
      <c r="X48" s="62"/>
      <c r="Y48" s="62"/>
      <c r="Z48" s="240"/>
      <c r="AA48" s="26" t="s">
        <v>50</v>
      </c>
      <c r="AB48" s="63">
        <v>10</v>
      </c>
      <c r="AC48" s="117" t="s">
        <v>13</v>
      </c>
      <c r="AD48" s="64">
        <v>0</v>
      </c>
      <c r="AE48" s="117" t="s">
        <v>35</v>
      </c>
      <c r="AF48" s="65">
        <v>16</v>
      </c>
      <c r="AG48" s="117" t="s">
        <v>13</v>
      </c>
      <c r="AH48" s="66">
        <v>0</v>
      </c>
      <c r="AI48" s="63">
        <v>1</v>
      </c>
      <c r="AJ48" s="119" t="s">
        <v>36</v>
      </c>
      <c r="AK48" s="63">
        <v>5</v>
      </c>
      <c r="AL48" s="119" t="s">
        <v>36</v>
      </c>
      <c r="AM48" s="26" t="s">
        <v>49</v>
      </c>
      <c r="AN48" s="63"/>
      <c r="AO48" s="117" t="s">
        <v>13</v>
      </c>
      <c r="AP48" s="64"/>
      <c r="AQ48" s="117" t="s">
        <v>35</v>
      </c>
      <c r="AR48" s="65"/>
      <c r="AS48" s="117" t="s">
        <v>13</v>
      </c>
      <c r="AT48" s="66"/>
      <c r="AU48" s="67"/>
      <c r="AV48" s="118" t="s">
        <v>36</v>
      </c>
      <c r="AW48" s="68"/>
      <c r="AX48" s="118" t="s">
        <v>36</v>
      </c>
      <c r="AZ48" s="209"/>
    </row>
    <row r="49" spans="1:52" s="2" customFormat="1" ht="13.5" customHeight="1" x14ac:dyDescent="0.15">
      <c r="B49" s="9" t="s">
        <v>183</v>
      </c>
      <c r="C49" s="238"/>
      <c r="D49" s="238"/>
      <c r="E49" s="25"/>
      <c r="F49" s="238"/>
      <c r="G49" s="238"/>
      <c r="H49" s="238"/>
      <c r="I49" s="25"/>
      <c r="J49" s="238"/>
      <c r="K49" s="238"/>
      <c r="L49" s="238"/>
      <c r="M49" s="238"/>
      <c r="N49" s="238"/>
      <c r="O49" s="238"/>
      <c r="P49" s="238"/>
      <c r="Q49" s="25"/>
      <c r="R49" s="238"/>
      <c r="S49" s="238"/>
      <c r="T49" s="238"/>
      <c r="U49" s="25"/>
      <c r="V49" s="238"/>
      <c r="W49" s="238"/>
      <c r="X49" s="238"/>
      <c r="Y49" s="238"/>
      <c r="Z49" s="240"/>
      <c r="AA49" s="26" t="s">
        <v>52</v>
      </c>
      <c r="AB49" s="63">
        <v>16</v>
      </c>
      <c r="AC49" s="117" t="s">
        <v>13</v>
      </c>
      <c r="AD49" s="64">
        <v>0</v>
      </c>
      <c r="AE49" s="117" t="s">
        <v>35</v>
      </c>
      <c r="AF49" s="65">
        <v>9</v>
      </c>
      <c r="AG49" s="117" t="s">
        <v>13</v>
      </c>
      <c r="AH49" s="66">
        <v>0</v>
      </c>
      <c r="AI49" s="63">
        <v>2</v>
      </c>
      <c r="AJ49" s="119" t="s">
        <v>36</v>
      </c>
      <c r="AK49" s="63">
        <v>15</v>
      </c>
      <c r="AL49" s="119" t="s">
        <v>36</v>
      </c>
      <c r="AM49" s="26" t="s">
        <v>51</v>
      </c>
      <c r="AN49" s="63"/>
      <c r="AO49" s="117" t="s">
        <v>13</v>
      </c>
      <c r="AP49" s="64"/>
      <c r="AQ49" s="117" t="s">
        <v>35</v>
      </c>
      <c r="AR49" s="65"/>
      <c r="AS49" s="117" t="s">
        <v>13</v>
      </c>
      <c r="AT49" s="66"/>
      <c r="AU49" s="67"/>
      <c r="AV49" s="118" t="s">
        <v>36</v>
      </c>
      <c r="AW49" s="68"/>
      <c r="AX49" s="118" t="s">
        <v>36</v>
      </c>
      <c r="AZ49" s="238"/>
    </row>
    <row r="50" spans="1:52" s="2" customFormat="1" ht="13.5" customHeight="1" x14ac:dyDescent="0.15">
      <c r="B50" s="9" t="s">
        <v>182</v>
      </c>
      <c r="C50" s="4"/>
      <c r="D50" s="238"/>
      <c r="E50" s="25"/>
      <c r="F50" s="238"/>
      <c r="G50" s="238"/>
      <c r="H50" s="408">
        <f ca="1">AW41-AW42</f>
        <v>6.5</v>
      </c>
      <c r="I50" s="409"/>
      <c r="J50" s="238" t="s">
        <v>175</v>
      </c>
      <c r="K50" s="9" t="s">
        <v>177</v>
      </c>
      <c r="L50" s="4"/>
      <c r="M50" s="4"/>
      <c r="N50" s="4"/>
      <c r="O50" s="238"/>
      <c r="P50" s="238"/>
      <c r="Q50" s="25"/>
      <c r="R50" s="352">
        <v>4.04</v>
      </c>
      <c r="S50" s="352"/>
      <c r="T50" s="9"/>
      <c r="U50" s="407" t="s">
        <v>180</v>
      </c>
      <c r="V50" s="407"/>
      <c r="W50" s="410">
        <f ca="1">IF(R50="",0,R50/H50*100)</f>
        <v>62.15384615384616</v>
      </c>
      <c r="X50" s="410"/>
      <c r="Y50" s="238" t="s">
        <v>181</v>
      </c>
      <c r="Z50" s="240"/>
      <c r="AA50" s="26" t="s">
        <v>25</v>
      </c>
      <c r="AB50" s="411"/>
      <c r="AC50" s="412"/>
      <c r="AD50" s="412"/>
      <c r="AE50" s="412"/>
      <c r="AF50" s="412"/>
      <c r="AG50" s="412"/>
      <c r="AH50" s="412"/>
      <c r="AI50" s="412"/>
      <c r="AJ50" s="412"/>
      <c r="AK50" s="412"/>
      <c r="AL50" s="413"/>
      <c r="AM50" s="26" t="s">
        <v>141</v>
      </c>
      <c r="AN50" s="423"/>
      <c r="AO50" s="424"/>
      <c r="AP50" s="424"/>
      <c r="AQ50" s="424"/>
      <c r="AR50" s="424"/>
      <c r="AS50" s="424"/>
      <c r="AT50" s="424"/>
      <c r="AU50" s="424"/>
      <c r="AV50" s="424"/>
      <c r="AW50" s="424"/>
      <c r="AX50" s="425"/>
      <c r="AZ50" s="238"/>
    </row>
    <row r="51" spans="1:52" s="2" customFormat="1" ht="13.5" customHeight="1" x14ac:dyDescent="0.15">
      <c r="B51" s="9" t="s">
        <v>176</v>
      </c>
      <c r="C51" s="9"/>
      <c r="D51" s="238"/>
      <c r="E51" s="25"/>
      <c r="F51" s="238"/>
      <c r="G51" s="238"/>
      <c r="H51" s="408">
        <f>AW41</f>
        <v>6.57</v>
      </c>
      <c r="I51" s="409"/>
      <c r="J51" s="241" t="s">
        <v>175</v>
      </c>
      <c r="K51" s="9" t="s">
        <v>178</v>
      </c>
      <c r="L51" s="238"/>
      <c r="M51" s="9"/>
      <c r="N51" s="238"/>
      <c r="O51" s="238"/>
      <c r="P51" s="238"/>
      <c r="Q51" s="25"/>
      <c r="R51" s="352">
        <v>5.51</v>
      </c>
      <c r="S51" s="352"/>
      <c r="T51" s="9"/>
      <c r="U51" s="407" t="s">
        <v>180</v>
      </c>
      <c r="V51" s="407"/>
      <c r="W51" s="410">
        <f t="shared" ref="W51:W52" si="1">IF(R51="",0,R51/H51*100)</f>
        <v>83.866057838660566</v>
      </c>
      <c r="X51" s="410"/>
      <c r="Y51" s="238" t="s">
        <v>181</v>
      </c>
      <c r="Z51" s="240"/>
      <c r="AA51" s="26" t="s">
        <v>85</v>
      </c>
      <c r="AB51" s="411"/>
      <c r="AC51" s="412"/>
      <c r="AD51" s="412"/>
      <c r="AE51" s="412"/>
      <c r="AF51" s="412"/>
      <c r="AG51" s="412"/>
      <c r="AH51" s="412"/>
      <c r="AI51" s="412"/>
      <c r="AJ51" s="412"/>
      <c r="AK51" s="412"/>
      <c r="AL51" s="413"/>
      <c r="AM51" s="26"/>
      <c r="AN51" s="423"/>
      <c r="AO51" s="424"/>
      <c r="AP51" s="424"/>
      <c r="AQ51" s="424"/>
      <c r="AR51" s="424"/>
      <c r="AS51" s="424"/>
      <c r="AT51" s="424"/>
      <c r="AU51" s="424"/>
      <c r="AV51" s="424"/>
      <c r="AW51" s="424"/>
      <c r="AX51" s="425"/>
      <c r="AZ51" s="238"/>
    </row>
    <row r="52" spans="1:52" s="2" customFormat="1" ht="13.5" customHeight="1" x14ac:dyDescent="0.15">
      <c r="B52" s="9" t="s">
        <v>176</v>
      </c>
      <c r="C52" s="9"/>
      <c r="D52" s="238"/>
      <c r="E52" s="25"/>
      <c r="F52" s="238"/>
      <c r="G52" s="238"/>
      <c r="H52" s="408">
        <f>AW41</f>
        <v>6.57</v>
      </c>
      <c r="I52" s="409"/>
      <c r="J52" s="241" t="s">
        <v>175</v>
      </c>
      <c r="K52" s="9" t="s">
        <v>179</v>
      </c>
      <c r="L52" s="238"/>
      <c r="M52" s="9"/>
      <c r="N52" s="238"/>
      <c r="O52" s="4"/>
      <c r="P52" s="238"/>
      <c r="Q52" s="25"/>
      <c r="R52" s="352">
        <v>4.07</v>
      </c>
      <c r="S52" s="352"/>
      <c r="T52" s="9"/>
      <c r="U52" s="407" t="s">
        <v>180</v>
      </c>
      <c r="V52" s="407"/>
      <c r="W52" s="410">
        <f t="shared" si="1"/>
        <v>61.948249619482496</v>
      </c>
      <c r="X52" s="410"/>
      <c r="Y52" s="238" t="s">
        <v>181</v>
      </c>
      <c r="Z52" s="240"/>
      <c r="AA52" s="240"/>
      <c r="AB52" s="122"/>
      <c r="AC52" s="122"/>
      <c r="AD52" s="122"/>
      <c r="AE52" s="122"/>
      <c r="AF52" s="122"/>
      <c r="AG52" s="122"/>
      <c r="AH52" s="122"/>
      <c r="AI52" s="122"/>
      <c r="AJ52" s="122"/>
      <c r="AK52" s="122"/>
      <c r="AL52" s="122"/>
      <c r="AM52" s="240"/>
      <c r="AN52" s="242"/>
      <c r="AO52" s="242"/>
      <c r="AP52" s="242"/>
      <c r="AQ52" s="242"/>
      <c r="AR52" s="242"/>
      <c r="AS52" s="242"/>
      <c r="AT52" s="242"/>
      <c r="AU52" s="242"/>
      <c r="AV52" s="242"/>
      <c r="AW52" s="242"/>
      <c r="AX52" s="242"/>
      <c r="AZ52" s="238"/>
    </row>
    <row r="53" spans="1:52" s="30" customFormat="1" ht="6.75" customHeight="1" x14ac:dyDescent="0.15">
      <c r="B53" s="209"/>
      <c r="C53" s="209"/>
      <c r="D53" s="209"/>
      <c r="E53" s="25"/>
      <c r="F53" s="209"/>
      <c r="G53" s="209"/>
      <c r="H53" s="209"/>
      <c r="I53" s="25"/>
      <c r="J53" s="209"/>
      <c r="K53" s="209"/>
      <c r="L53" s="209"/>
      <c r="M53" s="209"/>
      <c r="N53" s="209"/>
      <c r="O53" s="113"/>
      <c r="P53" s="113"/>
      <c r="Q53" s="113"/>
      <c r="R53" s="113"/>
      <c r="S53" s="113"/>
      <c r="T53" s="113"/>
      <c r="U53" s="113"/>
      <c r="V53" s="113"/>
      <c r="W53" s="113"/>
      <c r="X53" s="113"/>
      <c r="Y53" s="113"/>
      <c r="Z53" s="209"/>
      <c r="AA53" s="209"/>
      <c r="AB53" s="209"/>
      <c r="AC53" s="209"/>
      <c r="AD53" s="209"/>
      <c r="AE53" s="209"/>
      <c r="AF53" s="209"/>
      <c r="AG53" s="209"/>
      <c r="AH53" s="209"/>
      <c r="AI53" s="10"/>
      <c r="AJ53" s="23"/>
      <c r="AK53" s="23"/>
      <c r="AL53" s="23"/>
      <c r="AM53" s="23"/>
      <c r="AN53" s="23"/>
      <c r="AO53" s="23"/>
      <c r="AP53" s="23"/>
      <c r="AQ53" s="23"/>
      <c r="AR53" s="23"/>
      <c r="AS53" s="9"/>
      <c r="AT53" s="9"/>
      <c r="AU53" s="9"/>
      <c r="AV53" s="9"/>
      <c r="AW53" s="9"/>
      <c r="AX53" s="9"/>
    </row>
    <row r="54" spans="1:52" s="22" customFormat="1" x14ac:dyDescent="0.15">
      <c r="B54" s="24" t="s">
        <v>53</v>
      </c>
      <c r="G54" s="1"/>
      <c r="H54" s="1"/>
      <c r="I54" s="1"/>
      <c r="K54" s="1"/>
      <c r="P54" s="53"/>
      <c r="Q54" s="208"/>
      <c r="R54" s="208"/>
      <c r="S54" s="208"/>
      <c r="T54" s="208"/>
      <c r="U54" s="208"/>
      <c r="V54" s="208"/>
      <c r="W54" s="208"/>
      <c r="X54" s="208"/>
      <c r="Y54" s="208"/>
      <c r="Z54" s="208"/>
      <c r="AA54" s="208"/>
      <c r="AB54" s="208"/>
      <c r="AC54" s="208"/>
      <c r="AD54" s="208"/>
      <c r="AE54" s="208"/>
      <c r="AF54" s="208"/>
      <c r="AG54" s="208"/>
      <c r="AH54" s="209"/>
      <c r="AI54" s="10"/>
      <c r="AJ54" s="23"/>
      <c r="AK54" s="23"/>
      <c r="AL54" s="23"/>
      <c r="AM54" s="23"/>
      <c r="AN54" s="23"/>
      <c r="AO54" s="23"/>
      <c r="AP54" s="23"/>
      <c r="AQ54" s="23"/>
      <c r="AR54" s="23"/>
      <c r="AS54" s="23"/>
      <c r="AT54" s="23"/>
      <c r="AU54" s="23"/>
      <c r="AV54" s="23"/>
      <c r="AW54" s="23"/>
      <c r="AX54" s="23"/>
    </row>
    <row r="55" spans="1:52" s="22" customFormat="1" x14ac:dyDescent="0.15">
      <c r="B55" s="187" t="s">
        <v>174</v>
      </c>
      <c r="G55" s="1"/>
      <c r="H55" s="1"/>
      <c r="I55" s="1"/>
      <c r="K55" s="1"/>
      <c r="P55" s="53"/>
      <c r="Q55" s="208"/>
      <c r="R55" s="208"/>
      <c r="S55" s="208"/>
      <c r="T55" s="208"/>
      <c r="U55" s="208"/>
      <c r="V55" s="208"/>
      <c r="W55" s="208"/>
      <c r="X55" s="208"/>
      <c r="Y55" s="208"/>
      <c r="Z55" s="208"/>
      <c r="AA55" s="208"/>
      <c r="AB55" s="208"/>
      <c r="AC55" s="208"/>
      <c r="AD55" s="208"/>
      <c r="AE55" s="208"/>
      <c r="AF55" s="208"/>
      <c r="AG55" s="208"/>
      <c r="AH55" s="209"/>
      <c r="AI55" s="10"/>
      <c r="AJ55" s="23"/>
      <c r="AK55" s="23"/>
      <c r="AL55" s="23"/>
      <c r="AM55" s="23"/>
      <c r="AN55" s="23"/>
      <c r="AO55" s="23"/>
      <c r="AP55" s="23"/>
      <c r="AQ55" s="23"/>
      <c r="AR55" s="23"/>
      <c r="AS55" s="23"/>
      <c r="AT55" s="23"/>
      <c r="AU55" s="23"/>
      <c r="AV55" s="23"/>
      <c r="AW55" s="23"/>
      <c r="AX55" s="23"/>
    </row>
    <row r="56" spans="1:52" s="22" customFormat="1" x14ac:dyDescent="0.15">
      <c r="B56" s="2" t="s">
        <v>159</v>
      </c>
      <c r="G56" s="1"/>
      <c r="H56" s="1"/>
      <c r="I56" s="1"/>
      <c r="K56" s="1"/>
      <c r="P56" s="53"/>
      <c r="Q56" s="215"/>
      <c r="R56" s="215"/>
      <c r="S56" s="215"/>
      <c r="T56" s="215"/>
      <c r="U56" s="215"/>
      <c r="V56" s="215"/>
      <c r="W56" s="215"/>
      <c r="X56" s="215"/>
      <c r="Y56" s="215"/>
      <c r="Z56" s="215"/>
      <c r="AA56" s="215"/>
      <c r="AB56" s="215"/>
      <c r="AC56" s="215"/>
      <c r="AD56" s="215"/>
      <c r="AE56" s="215"/>
      <c r="AF56" s="215"/>
      <c r="AG56" s="215"/>
      <c r="AH56" s="214"/>
      <c r="AI56" s="10"/>
      <c r="AJ56" s="23"/>
      <c r="AK56" s="23"/>
      <c r="AL56" s="23"/>
      <c r="AM56" s="23"/>
      <c r="AN56" s="23"/>
      <c r="AO56" s="23"/>
      <c r="AP56" s="23"/>
      <c r="AQ56" s="23"/>
      <c r="AR56" s="23"/>
      <c r="AS56" s="23"/>
      <c r="AT56" s="23"/>
      <c r="AU56" s="23"/>
      <c r="AV56" s="23"/>
      <c r="AW56" s="23"/>
      <c r="AX56" s="23"/>
    </row>
    <row r="57" spans="1:52" s="22" customFormat="1" x14ac:dyDescent="0.15">
      <c r="B57" s="2" t="s">
        <v>160</v>
      </c>
      <c r="G57" s="1"/>
      <c r="H57" s="1"/>
      <c r="I57" s="1"/>
      <c r="K57" s="1"/>
      <c r="P57" s="53"/>
      <c r="Q57" s="208"/>
      <c r="R57" s="208"/>
      <c r="S57" s="208"/>
      <c r="T57" s="208"/>
      <c r="U57" s="208"/>
      <c r="V57" s="208"/>
      <c r="W57" s="208"/>
      <c r="X57" s="208"/>
      <c r="Y57" s="208"/>
      <c r="Z57" s="208"/>
      <c r="AA57" s="208"/>
      <c r="AB57" s="208"/>
      <c r="AC57" s="208"/>
      <c r="AD57" s="208"/>
      <c r="AE57" s="208"/>
      <c r="AF57" s="208"/>
      <c r="AG57" s="208"/>
      <c r="AH57" s="209"/>
      <c r="AI57" s="10"/>
      <c r="AJ57" s="23"/>
      <c r="AK57" s="23"/>
      <c r="AL57" s="23"/>
      <c r="AM57" s="23"/>
      <c r="AN57" s="23"/>
      <c r="AO57" s="23"/>
      <c r="AP57" s="23"/>
      <c r="AQ57" s="23"/>
      <c r="AR57" s="23"/>
      <c r="AS57" s="23"/>
      <c r="AT57" s="23"/>
      <c r="AU57" s="23"/>
      <c r="AV57" s="23"/>
      <c r="AW57" s="23"/>
      <c r="AX57" s="23"/>
    </row>
    <row r="58" spans="1:52" s="22" customFormat="1" x14ac:dyDescent="0.15">
      <c r="B58" s="2" t="s">
        <v>161</v>
      </c>
      <c r="G58" s="1"/>
      <c r="H58" s="1"/>
      <c r="I58" s="1"/>
      <c r="K58" s="1"/>
      <c r="P58" s="53"/>
      <c r="Q58" s="208"/>
      <c r="R58" s="208"/>
      <c r="S58" s="208"/>
      <c r="T58" s="208"/>
      <c r="U58" s="208"/>
      <c r="V58" s="208"/>
      <c r="W58" s="208"/>
      <c r="X58" s="208"/>
      <c r="Y58" s="208"/>
      <c r="Z58" s="208"/>
      <c r="AA58" s="208"/>
      <c r="AB58" s="208"/>
      <c r="AC58" s="208"/>
      <c r="AD58" s="208"/>
      <c r="AE58" s="208"/>
      <c r="AF58" s="208"/>
      <c r="AG58" s="208"/>
      <c r="AH58" s="209"/>
      <c r="AI58" s="10"/>
      <c r="AJ58" s="23"/>
      <c r="AK58" s="23"/>
      <c r="AL58" s="23"/>
      <c r="AM58" s="23"/>
      <c r="AN58" s="23"/>
      <c r="AO58" s="23"/>
      <c r="AP58" s="23"/>
      <c r="AQ58" s="23"/>
      <c r="AR58" s="23"/>
      <c r="AS58" s="23"/>
      <c r="AT58" s="23"/>
      <c r="AU58" s="23"/>
      <c r="AV58" s="23"/>
      <c r="AW58" s="23"/>
      <c r="AX58" s="23"/>
    </row>
    <row r="59" spans="1:52" s="109" customFormat="1" ht="14.25" customHeight="1" x14ac:dyDescent="0.15">
      <c r="A59" s="110"/>
      <c r="B59" s="110"/>
      <c r="C59" s="114"/>
      <c r="D59" s="115" t="s">
        <v>150</v>
      </c>
      <c r="E59" s="114"/>
      <c r="F59" s="114"/>
      <c r="G59" s="116"/>
      <c r="H59" s="114"/>
      <c r="I59" s="114"/>
      <c r="J59" s="114"/>
      <c r="K59" s="114"/>
      <c r="L59" s="114"/>
      <c r="M59" s="114"/>
      <c r="N59" s="114"/>
      <c r="O59" s="114"/>
      <c r="P59" s="114"/>
      <c r="Q59" s="114"/>
      <c r="R59" s="114"/>
      <c r="S59" s="114"/>
      <c r="T59" s="114"/>
      <c r="U59" s="114"/>
      <c r="V59" s="114"/>
      <c r="W59" s="114"/>
      <c r="X59" s="116"/>
      <c r="Y59" s="116"/>
      <c r="Z59" s="116"/>
      <c r="AA59" s="116"/>
      <c r="AB59" s="116"/>
      <c r="AC59" s="116"/>
      <c r="AD59" s="116"/>
      <c r="AE59" s="116"/>
      <c r="AF59" s="116"/>
      <c r="AG59" s="116"/>
      <c r="AH59" s="116"/>
      <c r="AI59" s="116"/>
      <c r="AJ59" s="116"/>
      <c r="AK59" s="116"/>
      <c r="AL59" s="116"/>
      <c r="AM59" s="116"/>
      <c r="AN59" s="116"/>
    </row>
    <row r="60" spans="1:52" s="109" customFormat="1" ht="14.25" customHeight="1" x14ac:dyDescent="0.15">
      <c r="A60" s="110"/>
      <c r="B60" s="110"/>
      <c r="C60" s="114"/>
      <c r="D60" s="216" t="s">
        <v>151</v>
      </c>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row>
    <row r="61" spans="1:52" s="109" customFormat="1" ht="14.25" customHeight="1" x14ac:dyDescent="0.15">
      <c r="A61" s="110"/>
      <c r="B61" s="110"/>
      <c r="C61" s="114"/>
      <c r="D61" s="115" t="s">
        <v>152</v>
      </c>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row>
    <row r="62" spans="1:52" s="22" customFormat="1" x14ac:dyDescent="0.15">
      <c r="B62" s="2" t="s">
        <v>209</v>
      </c>
      <c r="G62" s="1"/>
      <c r="H62" s="1"/>
      <c r="I62" s="1"/>
      <c r="K62" s="1"/>
      <c r="P62" s="53"/>
      <c r="Q62" s="208"/>
      <c r="R62" s="208"/>
      <c r="S62" s="208"/>
      <c r="T62" s="208"/>
      <c r="U62" s="208"/>
      <c r="V62" s="208"/>
      <c r="W62" s="208"/>
      <c r="X62" s="208"/>
      <c r="Y62" s="208"/>
      <c r="Z62" s="208"/>
      <c r="AA62" s="208"/>
      <c r="AB62" s="208"/>
      <c r="AC62" s="208"/>
      <c r="AD62" s="208"/>
      <c r="AE62" s="208"/>
      <c r="AF62" s="208"/>
      <c r="AG62" s="208"/>
      <c r="AH62" s="209"/>
      <c r="AI62" s="10"/>
      <c r="AJ62" s="23"/>
      <c r="AK62" s="23"/>
      <c r="AL62" s="23"/>
      <c r="AM62" s="23"/>
      <c r="AN62" s="23"/>
      <c r="AO62" s="23"/>
      <c r="AP62" s="23"/>
      <c r="AQ62" s="23"/>
      <c r="AR62" s="23"/>
      <c r="AS62" s="23"/>
      <c r="AT62" s="23"/>
      <c r="AU62" s="23"/>
      <c r="AV62" s="23"/>
      <c r="AW62" s="23"/>
      <c r="AX62" s="23"/>
    </row>
    <row r="63" spans="1:52" s="22" customFormat="1" x14ac:dyDescent="0.15">
      <c r="B63" s="2"/>
      <c r="C63" s="2" t="s">
        <v>207</v>
      </c>
      <c r="G63" s="1"/>
      <c r="H63" s="1"/>
      <c r="I63" s="1"/>
      <c r="K63" s="1"/>
      <c r="P63" s="53"/>
      <c r="Q63" s="208"/>
      <c r="R63" s="208"/>
      <c r="S63" s="208"/>
      <c r="T63" s="208"/>
      <c r="U63" s="208"/>
      <c r="V63" s="208"/>
      <c r="W63" s="208"/>
      <c r="X63" s="208"/>
      <c r="Y63" s="208"/>
      <c r="Z63" s="208"/>
      <c r="AA63" s="208"/>
      <c r="AB63" s="208"/>
      <c r="AC63" s="208"/>
      <c r="AD63" s="208"/>
      <c r="AE63" s="208"/>
      <c r="AF63" s="208"/>
      <c r="AG63" s="208"/>
      <c r="AH63" s="209"/>
      <c r="AI63" s="10"/>
      <c r="AJ63" s="23"/>
      <c r="AK63" s="23"/>
      <c r="AL63" s="23"/>
      <c r="AM63" s="23"/>
      <c r="AN63" s="23"/>
      <c r="AO63" s="23"/>
      <c r="AP63" s="23"/>
      <c r="AQ63" s="23"/>
      <c r="AR63" s="23"/>
      <c r="AS63" s="23"/>
      <c r="AT63" s="23"/>
      <c r="AU63" s="23"/>
      <c r="AV63" s="23"/>
      <c r="AW63" s="23"/>
      <c r="AX63" s="23"/>
    </row>
    <row r="64" spans="1:52" s="22" customFormat="1" x14ac:dyDescent="0.15">
      <c r="B64" s="2" t="s">
        <v>158</v>
      </c>
      <c r="G64" s="1"/>
      <c r="H64" s="1"/>
      <c r="I64" s="1"/>
      <c r="K64" s="1"/>
      <c r="P64" s="53"/>
      <c r="Q64" s="208"/>
      <c r="R64" s="208"/>
      <c r="S64" s="208"/>
      <c r="T64" s="208"/>
      <c r="U64" s="208"/>
      <c r="V64" s="208"/>
      <c r="W64" s="208"/>
      <c r="X64" s="208"/>
      <c r="Y64" s="208"/>
      <c r="Z64" s="208"/>
      <c r="AA64" s="208"/>
      <c r="AB64" s="208"/>
      <c r="AC64" s="208"/>
      <c r="AD64" s="208"/>
      <c r="AE64" s="208"/>
      <c r="AF64" s="208"/>
      <c r="AG64" s="208"/>
      <c r="AH64" s="209"/>
      <c r="AI64" s="10"/>
      <c r="AJ64" s="23"/>
      <c r="AK64" s="23"/>
      <c r="AL64" s="23"/>
      <c r="AM64" s="23"/>
      <c r="AN64" s="23"/>
      <c r="AO64" s="23"/>
      <c r="AP64" s="23"/>
      <c r="AQ64" s="23"/>
      <c r="AR64" s="23"/>
      <c r="AS64" s="23"/>
      <c r="AT64" s="23"/>
      <c r="AU64" s="23"/>
      <c r="AV64" s="23"/>
      <c r="AW64" s="23"/>
      <c r="AX64" s="23"/>
    </row>
    <row r="65" spans="2:50" s="22" customFormat="1" x14ac:dyDescent="0.15">
      <c r="B65" s="2" t="s">
        <v>330</v>
      </c>
      <c r="G65" s="1"/>
      <c r="H65" s="1"/>
      <c r="I65" s="1"/>
      <c r="K65" s="1"/>
      <c r="P65" s="53"/>
      <c r="Q65" s="212"/>
      <c r="R65" s="212"/>
      <c r="S65" s="212"/>
      <c r="T65" s="212"/>
      <c r="U65" s="212"/>
      <c r="V65" s="212"/>
      <c r="W65" s="212"/>
      <c r="X65" s="212"/>
      <c r="Y65" s="212"/>
      <c r="Z65" s="212"/>
      <c r="AA65" s="212"/>
      <c r="AB65" s="212"/>
      <c r="AC65" s="212"/>
      <c r="AD65" s="212"/>
      <c r="AE65" s="212"/>
      <c r="AF65" s="212"/>
      <c r="AG65" s="212"/>
      <c r="AH65" s="211"/>
      <c r="AI65" s="10"/>
      <c r="AJ65" s="23"/>
      <c r="AK65" s="23"/>
      <c r="AL65" s="23"/>
      <c r="AM65" s="23"/>
      <c r="AN65" s="23"/>
      <c r="AO65" s="23"/>
      <c r="AP65" s="23"/>
      <c r="AQ65" s="23"/>
      <c r="AR65" s="23"/>
      <c r="AS65" s="23"/>
      <c r="AT65" s="23"/>
      <c r="AU65" s="23"/>
      <c r="AV65" s="23"/>
      <c r="AW65" s="23"/>
      <c r="AX65" s="23"/>
    </row>
    <row r="66" spans="2:50" s="22" customFormat="1" x14ac:dyDescent="0.15">
      <c r="B66" s="2"/>
      <c r="C66" s="2" t="s">
        <v>162</v>
      </c>
      <c r="G66" s="1"/>
      <c r="H66" s="1"/>
      <c r="I66" s="1"/>
      <c r="K66" s="1"/>
      <c r="P66" s="53"/>
      <c r="Q66" s="212"/>
      <c r="R66" s="212"/>
      <c r="S66" s="212"/>
      <c r="T66" s="212"/>
      <c r="U66" s="212"/>
      <c r="V66" s="212"/>
      <c r="W66" s="212"/>
      <c r="X66" s="212"/>
      <c r="Y66" s="212"/>
      <c r="Z66" s="212"/>
      <c r="AA66" s="212"/>
      <c r="AB66" s="212"/>
      <c r="AC66" s="212"/>
      <c r="AD66" s="212"/>
      <c r="AE66" s="212"/>
      <c r="AF66" s="212"/>
      <c r="AG66" s="212"/>
      <c r="AH66" s="211"/>
      <c r="AI66" s="10"/>
      <c r="AJ66" s="23"/>
      <c r="AK66" s="23"/>
      <c r="AL66" s="23"/>
      <c r="AM66" s="23"/>
      <c r="AN66" s="23"/>
      <c r="AO66" s="23"/>
      <c r="AP66" s="23"/>
      <c r="AQ66" s="23"/>
      <c r="AR66" s="23"/>
      <c r="AS66" s="23"/>
      <c r="AT66" s="23"/>
      <c r="AU66" s="23"/>
      <c r="AV66" s="23"/>
      <c r="AW66" s="23"/>
      <c r="AX66" s="23"/>
    </row>
    <row r="67" spans="2:50" s="22" customFormat="1" x14ac:dyDescent="0.15">
      <c r="B67" s="217" t="s">
        <v>157</v>
      </c>
      <c r="G67" s="1"/>
      <c r="H67" s="1"/>
      <c r="I67" s="1"/>
      <c r="K67" s="1"/>
      <c r="P67" s="53"/>
      <c r="Q67" s="208"/>
      <c r="R67" s="208"/>
      <c r="S67" s="208"/>
      <c r="T67" s="208"/>
      <c r="U67" s="208"/>
      <c r="V67" s="208"/>
      <c r="W67" s="208"/>
      <c r="X67" s="208"/>
      <c r="Y67" s="208"/>
      <c r="Z67" s="208"/>
      <c r="AA67" s="208"/>
      <c r="AB67" s="208"/>
      <c r="AC67" s="208"/>
      <c r="AD67" s="208"/>
      <c r="AE67" s="208"/>
      <c r="AF67" s="208"/>
      <c r="AG67" s="208"/>
      <c r="AH67" s="209"/>
      <c r="AI67" s="10"/>
      <c r="AJ67" s="23"/>
      <c r="AK67" s="23"/>
      <c r="AL67" s="23"/>
      <c r="AM67" s="23"/>
      <c r="AN67" s="23"/>
      <c r="AO67" s="23"/>
      <c r="AP67" s="23"/>
      <c r="AQ67" s="23"/>
      <c r="AR67" s="23"/>
      <c r="AS67" s="23"/>
      <c r="AT67" s="23"/>
      <c r="AU67" s="23"/>
      <c r="AV67" s="23"/>
      <c r="AW67" s="23"/>
      <c r="AX67" s="23"/>
    </row>
    <row r="68" spans="2:50" s="22" customFormat="1" x14ac:dyDescent="0.15">
      <c r="B68" s="2"/>
      <c r="C68" s="2" t="s">
        <v>163</v>
      </c>
      <c r="G68" s="1"/>
      <c r="H68" s="1"/>
      <c r="I68" s="1"/>
      <c r="K68" s="1"/>
      <c r="P68" s="53"/>
      <c r="Q68" s="208"/>
      <c r="R68" s="208"/>
      <c r="S68" s="208"/>
      <c r="T68" s="208"/>
      <c r="U68" s="208"/>
      <c r="V68" s="208"/>
      <c r="W68" s="208"/>
      <c r="X68" s="208"/>
      <c r="Y68" s="208"/>
      <c r="Z68" s="208"/>
      <c r="AA68" s="208"/>
      <c r="AB68" s="208"/>
      <c r="AC68" s="208"/>
      <c r="AD68" s="208"/>
      <c r="AE68" s="208"/>
      <c r="AF68" s="208"/>
      <c r="AG68" s="208"/>
      <c r="AH68" s="209"/>
      <c r="AI68" s="10"/>
      <c r="AJ68" s="23"/>
      <c r="AK68" s="23"/>
      <c r="AL68" s="23"/>
      <c r="AM68" s="23"/>
      <c r="AN68" s="23"/>
      <c r="AO68" s="23"/>
      <c r="AP68" s="23"/>
      <c r="AQ68" s="23"/>
      <c r="AR68" s="23"/>
      <c r="AS68" s="23"/>
      <c r="AT68" s="23"/>
      <c r="AU68" s="23"/>
      <c r="AV68" s="23"/>
      <c r="AW68" s="23"/>
      <c r="AX68" s="23"/>
    </row>
    <row r="69" spans="2:50" s="22" customFormat="1" x14ac:dyDescent="0.15">
      <c r="B69" s="2"/>
      <c r="C69" s="2" t="s">
        <v>219</v>
      </c>
      <c r="D69" s="2"/>
      <c r="E69" s="2"/>
      <c r="G69" s="1"/>
      <c r="H69" s="1"/>
      <c r="I69" s="1"/>
      <c r="K69" s="1"/>
      <c r="P69" s="53"/>
      <c r="Q69" s="215"/>
      <c r="R69" s="215"/>
      <c r="S69" s="215"/>
      <c r="T69" s="215"/>
      <c r="U69" s="215"/>
      <c r="V69" s="215"/>
      <c r="W69" s="215"/>
      <c r="X69" s="215"/>
      <c r="Y69" s="215"/>
      <c r="Z69" s="215"/>
      <c r="AA69" s="215"/>
      <c r="AB69" s="215"/>
      <c r="AC69" s="215"/>
      <c r="AD69" s="215"/>
      <c r="AE69" s="215"/>
      <c r="AF69" s="215"/>
      <c r="AG69" s="215"/>
      <c r="AH69" s="214"/>
      <c r="AI69" s="10"/>
      <c r="AJ69" s="23"/>
      <c r="AK69" s="23"/>
      <c r="AL69" s="23"/>
      <c r="AM69" s="23"/>
      <c r="AN69" s="23"/>
      <c r="AO69" s="23"/>
      <c r="AP69" s="23"/>
      <c r="AQ69" s="23"/>
      <c r="AR69" s="23"/>
      <c r="AS69" s="23"/>
      <c r="AT69" s="23"/>
      <c r="AU69" s="23"/>
      <c r="AV69" s="23"/>
      <c r="AW69" s="23"/>
      <c r="AX69" s="23"/>
    </row>
    <row r="70" spans="2:50" s="22" customFormat="1" x14ac:dyDescent="0.15">
      <c r="B70" s="2"/>
      <c r="C70" s="2" t="s">
        <v>220</v>
      </c>
      <c r="D70" s="2"/>
      <c r="E70" s="2"/>
      <c r="G70" s="1"/>
      <c r="H70" s="1"/>
      <c r="I70" s="1"/>
      <c r="K70" s="1"/>
      <c r="P70" s="53"/>
      <c r="Q70" s="215"/>
      <c r="R70" s="215"/>
      <c r="S70" s="215"/>
      <c r="T70" s="215"/>
      <c r="U70" s="215"/>
      <c r="V70" s="215"/>
      <c r="W70" s="215"/>
      <c r="X70" s="215"/>
      <c r="Y70" s="215"/>
      <c r="Z70" s="215"/>
      <c r="AA70" s="215"/>
      <c r="AB70" s="215"/>
      <c r="AC70" s="215"/>
      <c r="AD70" s="215"/>
      <c r="AE70" s="215"/>
      <c r="AF70" s="215"/>
      <c r="AG70" s="215"/>
      <c r="AH70" s="214"/>
      <c r="AI70" s="10"/>
      <c r="AJ70" s="23"/>
      <c r="AK70" s="23"/>
      <c r="AL70" s="23"/>
      <c r="AM70" s="23"/>
      <c r="AN70" s="23"/>
      <c r="AO70" s="23"/>
      <c r="AP70" s="23"/>
      <c r="AQ70" s="23"/>
      <c r="AR70" s="23"/>
      <c r="AS70" s="23"/>
      <c r="AT70" s="23"/>
      <c r="AU70" s="23"/>
      <c r="AV70" s="23"/>
      <c r="AW70" s="23"/>
      <c r="AX70" s="23"/>
    </row>
    <row r="71" spans="2:50" s="22" customFormat="1" x14ac:dyDescent="0.15">
      <c r="B71" s="2" t="s">
        <v>156</v>
      </c>
      <c r="G71" s="1"/>
      <c r="H71" s="1"/>
      <c r="I71" s="1"/>
      <c r="K71" s="1"/>
      <c r="P71" s="53"/>
      <c r="Q71" s="208"/>
      <c r="R71" s="208"/>
      <c r="S71" s="208"/>
      <c r="T71" s="208"/>
      <c r="U71" s="208"/>
      <c r="V71" s="208"/>
      <c r="W71" s="208"/>
      <c r="X71" s="208"/>
      <c r="Y71" s="208"/>
      <c r="Z71" s="208"/>
      <c r="AA71" s="208"/>
      <c r="AB71" s="208"/>
      <c r="AC71" s="208"/>
      <c r="AD71" s="208"/>
      <c r="AE71" s="208"/>
      <c r="AF71" s="208"/>
      <c r="AG71" s="208"/>
      <c r="AH71" s="209"/>
      <c r="AI71" s="10"/>
      <c r="AJ71" s="23"/>
      <c r="AK71" s="23"/>
      <c r="AL71" s="23"/>
      <c r="AM71" s="23"/>
      <c r="AN71" s="23"/>
      <c r="AO71" s="23"/>
      <c r="AP71" s="23"/>
      <c r="AQ71" s="23"/>
      <c r="AR71" s="23"/>
      <c r="AS71" s="23"/>
      <c r="AT71" s="23"/>
      <c r="AU71" s="23"/>
      <c r="AV71" s="23"/>
      <c r="AW71" s="23"/>
      <c r="AX71" s="23"/>
    </row>
    <row r="72" spans="2:50" s="22" customFormat="1" x14ac:dyDescent="0.15">
      <c r="B72" s="2" t="s">
        <v>212</v>
      </c>
      <c r="G72" s="1"/>
      <c r="H72" s="1"/>
      <c r="I72" s="1"/>
      <c r="K72" s="1"/>
      <c r="P72" s="53"/>
      <c r="Q72" s="215"/>
      <c r="R72" s="215"/>
      <c r="S72" s="215"/>
      <c r="T72" s="215"/>
      <c r="U72" s="215"/>
      <c r="V72" s="215"/>
      <c r="W72" s="215"/>
      <c r="X72" s="215"/>
      <c r="Y72" s="215"/>
      <c r="Z72" s="215"/>
      <c r="AA72" s="215"/>
      <c r="AB72" s="215"/>
      <c r="AC72" s="215"/>
      <c r="AD72" s="215"/>
      <c r="AE72" s="215"/>
      <c r="AF72" s="215"/>
      <c r="AG72" s="215"/>
      <c r="AH72" s="214"/>
      <c r="AI72" s="10"/>
      <c r="AJ72" s="23"/>
      <c r="AK72" s="23"/>
      <c r="AL72" s="23"/>
      <c r="AM72" s="23"/>
      <c r="AN72" s="23"/>
      <c r="AO72" s="23"/>
      <c r="AP72" s="23"/>
      <c r="AQ72" s="23"/>
      <c r="AR72" s="23"/>
      <c r="AS72" s="23"/>
      <c r="AT72" s="23"/>
      <c r="AU72" s="23"/>
      <c r="AV72" s="23"/>
      <c r="AW72" s="23"/>
      <c r="AX72" s="23"/>
    </row>
    <row r="73" spans="2:50" s="22" customFormat="1" x14ac:dyDescent="0.15">
      <c r="B73" s="2" t="s">
        <v>333</v>
      </c>
      <c r="G73" s="1"/>
      <c r="H73" s="1"/>
      <c r="I73" s="1"/>
      <c r="K73" s="1"/>
      <c r="P73" s="53"/>
      <c r="Q73" s="262"/>
      <c r="R73" s="262"/>
      <c r="S73" s="262"/>
      <c r="T73" s="262"/>
      <c r="U73" s="262"/>
      <c r="V73" s="262"/>
      <c r="W73" s="262"/>
      <c r="X73" s="262"/>
      <c r="Y73" s="262"/>
      <c r="Z73" s="262"/>
      <c r="AA73" s="262"/>
      <c r="AB73" s="262"/>
      <c r="AC73" s="262"/>
      <c r="AD73" s="262"/>
      <c r="AE73" s="262"/>
      <c r="AF73" s="262"/>
      <c r="AG73" s="262"/>
      <c r="AH73" s="261"/>
      <c r="AI73" s="10"/>
      <c r="AJ73" s="23"/>
      <c r="AK73" s="23"/>
      <c r="AL73" s="23"/>
      <c r="AM73" s="23"/>
      <c r="AN73" s="23"/>
      <c r="AO73" s="23"/>
      <c r="AP73" s="23"/>
      <c r="AQ73" s="23"/>
      <c r="AR73" s="23"/>
      <c r="AS73" s="23"/>
      <c r="AT73" s="23"/>
      <c r="AU73" s="23"/>
      <c r="AV73" s="23"/>
      <c r="AW73" s="23"/>
      <c r="AX73" s="23"/>
    </row>
    <row r="74" spans="2:50" s="22" customFormat="1" x14ac:dyDescent="0.15">
      <c r="B74" s="2" t="s">
        <v>337</v>
      </c>
      <c r="F74" s="2"/>
      <c r="G74" s="1"/>
      <c r="H74" s="1"/>
      <c r="I74" s="1"/>
      <c r="K74" s="1"/>
      <c r="P74" s="53"/>
      <c r="Q74" s="215"/>
      <c r="R74" s="215"/>
      <c r="S74" s="215"/>
      <c r="T74" s="215"/>
      <c r="U74" s="215"/>
      <c r="V74" s="215"/>
      <c r="W74" s="215"/>
      <c r="X74" s="215"/>
      <c r="Y74" s="215"/>
      <c r="Z74" s="215"/>
      <c r="AA74" s="215"/>
      <c r="AB74" s="215"/>
      <c r="AC74" s="215"/>
      <c r="AD74" s="215"/>
      <c r="AE74" s="215"/>
      <c r="AF74" s="215"/>
      <c r="AG74" s="215"/>
      <c r="AH74" s="214"/>
      <c r="AI74" s="10"/>
      <c r="AJ74" s="23"/>
      <c r="AK74" s="23"/>
      <c r="AL74" s="23"/>
      <c r="AM74" s="23"/>
      <c r="AN74" s="23"/>
      <c r="AO74" s="23"/>
      <c r="AP74" s="23"/>
      <c r="AQ74" s="23"/>
      <c r="AR74" s="23"/>
      <c r="AS74" s="23"/>
      <c r="AT74" s="23"/>
      <c r="AU74" s="23"/>
      <c r="AV74" s="23"/>
      <c r="AW74" s="23"/>
      <c r="AX74" s="23"/>
    </row>
    <row r="75" spans="2:50" s="22" customFormat="1" x14ac:dyDescent="0.15">
      <c r="B75" s="2" t="s">
        <v>213</v>
      </c>
      <c r="F75" s="2"/>
      <c r="G75" s="1"/>
      <c r="H75" s="1"/>
      <c r="I75" s="1"/>
      <c r="K75" s="1"/>
      <c r="P75" s="53"/>
      <c r="Q75" s="215"/>
      <c r="R75" s="215"/>
      <c r="S75" s="215"/>
      <c r="T75" s="215"/>
      <c r="U75" s="215"/>
      <c r="V75" s="215"/>
      <c r="W75" s="215"/>
      <c r="X75" s="215"/>
      <c r="Y75" s="215"/>
      <c r="Z75" s="215"/>
      <c r="AA75" s="215"/>
      <c r="AB75" s="215"/>
      <c r="AC75" s="215"/>
      <c r="AD75" s="215"/>
      <c r="AE75" s="215"/>
      <c r="AF75" s="215"/>
      <c r="AG75" s="215"/>
      <c r="AH75" s="214"/>
      <c r="AI75" s="10"/>
      <c r="AJ75" s="23"/>
      <c r="AK75" s="23"/>
      <c r="AL75" s="23"/>
      <c r="AM75" s="23"/>
      <c r="AN75" s="23"/>
      <c r="AO75" s="23"/>
      <c r="AP75" s="23"/>
      <c r="AQ75" s="23"/>
      <c r="AR75" s="23"/>
      <c r="AS75" s="23"/>
      <c r="AT75" s="23"/>
      <c r="AU75" s="23"/>
      <c r="AV75" s="23"/>
      <c r="AW75" s="23"/>
      <c r="AX75" s="23"/>
    </row>
    <row r="76" spans="2:50" s="22" customFormat="1" x14ac:dyDescent="0.15">
      <c r="B76" s="1" t="s">
        <v>214</v>
      </c>
      <c r="G76" s="1"/>
      <c r="H76" s="1"/>
      <c r="I76" s="1"/>
      <c r="K76" s="1"/>
      <c r="P76" s="53"/>
      <c r="Q76" s="208"/>
      <c r="R76" s="208"/>
      <c r="S76" s="208"/>
      <c r="T76" s="208"/>
      <c r="U76" s="208"/>
      <c r="V76" s="208"/>
      <c r="W76" s="208"/>
      <c r="X76" s="208"/>
      <c r="Y76" s="208"/>
      <c r="Z76" s="208"/>
      <c r="AA76" s="208"/>
      <c r="AB76" s="208"/>
      <c r="AC76" s="208"/>
      <c r="AD76" s="208"/>
      <c r="AE76" s="208"/>
      <c r="AF76" s="208"/>
      <c r="AG76" s="208"/>
      <c r="AH76" s="209"/>
      <c r="AI76" s="10"/>
      <c r="AJ76" s="23"/>
      <c r="AK76" s="23"/>
      <c r="AL76" s="23"/>
      <c r="AM76" s="23"/>
      <c r="AN76" s="23"/>
      <c r="AO76" s="23"/>
      <c r="AP76" s="23"/>
      <c r="AQ76" s="23"/>
      <c r="AR76" s="23"/>
      <c r="AS76" s="23"/>
      <c r="AT76" s="23"/>
      <c r="AU76" s="23"/>
      <c r="AV76" s="23"/>
      <c r="AW76" s="23"/>
      <c r="AX76" s="23"/>
    </row>
    <row r="77" spans="2:50" s="22" customFormat="1" x14ac:dyDescent="0.15">
      <c r="B77" s="31" t="s">
        <v>125</v>
      </c>
      <c r="G77" s="2"/>
      <c r="H77" s="2"/>
      <c r="I77" s="2"/>
      <c r="K77" s="2"/>
      <c r="P77" s="20"/>
      <c r="Q77" s="4"/>
      <c r="R77" s="4"/>
      <c r="S77" s="4"/>
      <c r="T77" s="4"/>
      <c r="U77" s="4"/>
      <c r="V77" s="4"/>
      <c r="W77" s="4"/>
      <c r="X77" s="4"/>
      <c r="Y77" s="4"/>
      <c r="Z77" s="4"/>
      <c r="AA77" s="4"/>
      <c r="AB77" s="4"/>
      <c r="AC77" s="2"/>
      <c r="AD77" s="2"/>
      <c r="AE77" s="2"/>
      <c r="AF77" s="2"/>
      <c r="AG77" s="2"/>
      <c r="AH77" s="2"/>
      <c r="AI77" s="2"/>
      <c r="AJ77" s="2"/>
      <c r="AK77" s="2"/>
      <c r="AL77" s="2"/>
      <c r="AM77" s="2"/>
      <c r="AN77" s="2"/>
      <c r="AO77" s="2"/>
      <c r="AP77" s="2"/>
      <c r="AQ77" s="2"/>
      <c r="AR77" s="2"/>
      <c r="AS77" s="2"/>
      <c r="AT77" s="2"/>
      <c r="AU77" s="2"/>
      <c r="AV77" s="2"/>
      <c r="AW77" s="2"/>
      <c r="AX77" s="2"/>
    </row>
    <row r="78" spans="2:50" s="22" customFormat="1" ht="6" customHeight="1" thickBot="1" x14ac:dyDescent="0.2">
      <c r="B78" s="31"/>
      <c r="G78" s="2"/>
      <c r="H78" s="2"/>
      <c r="I78" s="2"/>
      <c r="K78" s="2"/>
      <c r="P78" s="20"/>
      <c r="Q78" s="4"/>
      <c r="R78" s="4"/>
      <c r="S78" s="4"/>
      <c r="T78" s="4"/>
      <c r="U78" s="4"/>
      <c r="V78" s="4"/>
      <c r="W78" s="4"/>
      <c r="X78" s="4"/>
      <c r="Y78" s="4"/>
      <c r="Z78" s="4"/>
      <c r="AA78" s="4"/>
      <c r="AB78" s="4"/>
      <c r="AC78" s="2"/>
      <c r="AD78" s="2"/>
      <c r="AE78" s="2"/>
      <c r="AF78" s="2"/>
      <c r="AG78" s="2"/>
      <c r="AH78" s="2"/>
      <c r="AI78" s="2"/>
      <c r="AJ78" s="2"/>
      <c r="AK78" s="2"/>
      <c r="AL78" s="2"/>
      <c r="AM78" s="2"/>
      <c r="AN78" s="2"/>
      <c r="AO78" s="2"/>
      <c r="AP78" s="2"/>
      <c r="AQ78" s="2"/>
      <c r="AR78" s="2"/>
      <c r="AS78" s="2"/>
      <c r="AT78" s="2"/>
      <c r="AU78" s="2"/>
      <c r="AV78" s="2"/>
      <c r="AW78" s="2"/>
      <c r="AX78" s="2"/>
    </row>
    <row r="79" spans="2:50" s="22" customFormat="1" x14ac:dyDescent="0.15">
      <c r="B79" s="2"/>
      <c r="G79" s="2"/>
      <c r="H79" s="2"/>
      <c r="I79" s="32" t="s">
        <v>26</v>
      </c>
      <c r="J79" s="394" t="s">
        <v>27</v>
      </c>
      <c r="K79" s="395"/>
      <c r="L79" s="395"/>
      <c r="M79" s="395"/>
      <c r="N79" s="395"/>
      <c r="O79" s="396"/>
      <c r="P79" s="394" t="s">
        <v>28</v>
      </c>
      <c r="Q79" s="395"/>
      <c r="R79" s="395"/>
      <c r="S79" s="395"/>
      <c r="T79" s="395"/>
      <c r="U79" s="395"/>
      <c r="V79" s="395"/>
      <c r="W79" s="395"/>
      <c r="X79" s="395"/>
      <c r="Y79" s="397"/>
      <c r="Z79" s="398" t="s">
        <v>27</v>
      </c>
      <c r="AA79" s="395"/>
      <c r="AB79" s="395"/>
      <c r="AC79" s="395"/>
      <c r="AD79" s="395"/>
      <c r="AE79" s="395"/>
      <c r="AF79" s="396"/>
      <c r="AG79" s="4"/>
      <c r="AH79" s="1"/>
      <c r="AI79" s="1"/>
      <c r="AJ79" s="1"/>
      <c r="AK79" s="1"/>
      <c r="AL79" s="2"/>
      <c r="AM79" s="2"/>
      <c r="AN79" s="2"/>
      <c r="AO79" s="2"/>
      <c r="AP79" s="2"/>
      <c r="AQ79" s="2"/>
    </row>
    <row r="80" spans="2:50" s="22" customFormat="1" ht="15" thickBot="1" x14ac:dyDescent="0.2">
      <c r="B80" s="2"/>
      <c r="G80" s="2"/>
      <c r="H80" s="2"/>
      <c r="I80" s="2"/>
      <c r="J80" s="399" t="s">
        <v>62</v>
      </c>
      <c r="K80" s="400"/>
      <c r="L80" s="400"/>
      <c r="M80" s="400"/>
      <c r="N80" s="400"/>
      <c r="O80" s="401"/>
      <c r="P80" s="402" t="s">
        <v>126</v>
      </c>
      <c r="Q80" s="403"/>
      <c r="R80" s="403"/>
      <c r="S80" s="403"/>
      <c r="T80" s="403"/>
      <c r="U80" s="403"/>
      <c r="V80" s="403"/>
      <c r="W80" s="403"/>
      <c r="X80" s="403"/>
      <c r="Y80" s="404"/>
      <c r="Z80" s="405" t="s">
        <v>63</v>
      </c>
      <c r="AA80" s="400"/>
      <c r="AB80" s="400"/>
      <c r="AC80" s="400"/>
      <c r="AD80" s="400"/>
      <c r="AE80" s="400"/>
      <c r="AF80" s="401"/>
      <c r="AG80" s="4"/>
      <c r="AH80" s="1"/>
      <c r="AI80" s="1"/>
      <c r="AJ80" s="1"/>
      <c r="AK80" s="1"/>
      <c r="AL80" s="2"/>
      <c r="AM80" s="2"/>
      <c r="AN80" s="2"/>
      <c r="AO80" s="2"/>
      <c r="AP80" s="2"/>
      <c r="AQ80" s="2"/>
    </row>
    <row r="81" spans="2:50" s="22" customFormat="1" ht="15" thickBot="1" x14ac:dyDescent="0.2">
      <c r="B81" s="1"/>
      <c r="G81" s="1"/>
      <c r="H81" s="1"/>
      <c r="I81" s="1"/>
      <c r="K81" s="1"/>
      <c r="P81" s="53"/>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1"/>
      <c r="AT81" s="1"/>
      <c r="AU81" s="1"/>
      <c r="AV81" s="1"/>
      <c r="AW81" s="1"/>
      <c r="AX81" s="1"/>
    </row>
    <row r="82" spans="2:50" s="22" customFormat="1" x14ac:dyDescent="0.15">
      <c r="B82" s="375" t="s">
        <v>29</v>
      </c>
      <c r="C82" s="376"/>
      <c r="D82" s="376"/>
      <c r="E82" s="376"/>
      <c r="F82" s="380" t="s">
        <v>54</v>
      </c>
      <c r="G82" s="383"/>
      <c r="H82" s="384"/>
      <c r="I82" s="384"/>
      <c r="J82" s="384"/>
      <c r="K82" s="380" t="s">
        <v>79</v>
      </c>
      <c r="L82" s="376"/>
      <c r="M82" s="376"/>
      <c r="N82" s="376"/>
      <c r="O82" s="385" t="s">
        <v>11</v>
      </c>
      <c r="P82" s="386"/>
      <c r="Q82" s="33" t="s">
        <v>9</v>
      </c>
      <c r="R82" s="34" t="s">
        <v>9</v>
      </c>
      <c r="S82" s="34" t="s">
        <v>9</v>
      </c>
      <c r="T82" s="34" t="s">
        <v>10</v>
      </c>
      <c r="U82" s="34" t="s">
        <v>10</v>
      </c>
      <c r="V82" s="34" t="s">
        <v>80</v>
      </c>
      <c r="W82" s="35" t="s">
        <v>80</v>
      </c>
      <c r="X82" s="33" t="s">
        <v>9</v>
      </c>
      <c r="Y82" s="34" t="s">
        <v>9</v>
      </c>
      <c r="Z82" s="34" t="s">
        <v>9</v>
      </c>
      <c r="AA82" s="34" t="s">
        <v>10</v>
      </c>
      <c r="AB82" s="34" t="s">
        <v>10</v>
      </c>
      <c r="AC82" s="34" t="s">
        <v>80</v>
      </c>
      <c r="AD82" s="35" t="s">
        <v>80</v>
      </c>
      <c r="AE82" s="36" t="s">
        <v>9</v>
      </c>
      <c r="AF82" s="34" t="s">
        <v>9</v>
      </c>
      <c r="AG82" s="34" t="s">
        <v>9</v>
      </c>
      <c r="AH82" s="34" t="s">
        <v>10</v>
      </c>
      <c r="AI82" s="34" t="s">
        <v>10</v>
      </c>
      <c r="AJ82" s="34" t="s">
        <v>80</v>
      </c>
      <c r="AK82" s="35" t="s">
        <v>80</v>
      </c>
      <c r="AL82" s="33" t="s">
        <v>9</v>
      </c>
      <c r="AM82" s="34" t="s">
        <v>9</v>
      </c>
      <c r="AN82" s="34" t="s">
        <v>9</v>
      </c>
      <c r="AO82" s="34" t="s">
        <v>10</v>
      </c>
      <c r="AP82" s="34" t="s">
        <v>10</v>
      </c>
      <c r="AQ82" s="34" t="s">
        <v>80</v>
      </c>
      <c r="AR82" s="35" t="s">
        <v>80</v>
      </c>
      <c r="AS82" s="387"/>
      <c r="AT82" s="362"/>
      <c r="AU82" s="361"/>
      <c r="AV82" s="362"/>
      <c r="AW82" s="363"/>
      <c r="AX82" s="364"/>
    </row>
    <row r="83" spans="2:50" s="22" customFormat="1" x14ac:dyDescent="0.15">
      <c r="B83" s="377"/>
      <c r="C83" s="351"/>
      <c r="D83" s="351"/>
      <c r="E83" s="351"/>
      <c r="F83" s="381"/>
      <c r="G83" s="365" t="s">
        <v>186</v>
      </c>
      <c r="H83" s="366"/>
      <c r="I83" s="366"/>
      <c r="J83" s="366"/>
      <c r="K83" s="381"/>
      <c r="L83" s="351"/>
      <c r="M83" s="351"/>
      <c r="N83" s="351"/>
      <c r="O83" s="367" t="s">
        <v>30</v>
      </c>
      <c r="P83" s="368"/>
      <c r="Q83" s="37">
        <v>8</v>
      </c>
      <c r="R83" s="38">
        <v>8</v>
      </c>
      <c r="S83" s="38">
        <v>8</v>
      </c>
      <c r="T83" s="39">
        <v>5</v>
      </c>
      <c r="U83" s="39">
        <v>3</v>
      </c>
      <c r="V83" s="38"/>
      <c r="W83" s="40"/>
      <c r="X83" s="37">
        <v>8</v>
      </c>
      <c r="Y83" s="38">
        <v>8</v>
      </c>
      <c r="Z83" s="38">
        <v>8</v>
      </c>
      <c r="AA83" s="39">
        <v>5</v>
      </c>
      <c r="AB83" s="39">
        <v>3</v>
      </c>
      <c r="AC83" s="38"/>
      <c r="AD83" s="40"/>
      <c r="AE83" s="41">
        <v>8</v>
      </c>
      <c r="AF83" s="38">
        <v>8</v>
      </c>
      <c r="AG83" s="38">
        <v>8</v>
      </c>
      <c r="AH83" s="39">
        <v>5</v>
      </c>
      <c r="AI83" s="39">
        <v>3</v>
      </c>
      <c r="AJ83" s="38"/>
      <c r="AK83" s="42"/>
      <c r="AL83" s="37">
        <v>8</v>
      </c>
      <c r="AM83" s="38">
        <v>8</v>
      </c>
      <c r="AN83" s="38">
        <v>8</v>
      </c>
      <c r="AO83" s="39">
        <v>5</v>
      </c>
      <c r="AP83" s="39">
        <v>3</v>
      </c>
      <c r="AQ83" s="38"/>
      <c r="AR83" s="43"/>
      <c r="AS83" s="369">
        <f>IF(SUM(Q83:AR83)=0,"",SUM(Q83:AR83))</f>
        <v>128</v>
      </c>
      <c r="AT83" s="370"/>
      <c r="AU83" s="371">
        <f>IF(AS83="","",ROUNDDOWN(AS83/4,1))</f>
        <v>32</v>
      </c>
      <c r="AV83" s="372"/>
      <c r="AW83" s="373"/>
      <c r="AX83" s="374"/>
    </row>
    <row r="84" spans="2:50" s="22" customFormat="1" ht="15" thickBot="1" x14ac:dyDescent="0.2">
      <c r="B84" s="378"/>
      <c r="C84" s="379"/>
      <c r="D84" s="379"/>
      <c r="E84" s="379"/>
      <c r="F84" s="382"/>
      <c r="G84" s="388"/>
      <c r="H84" s="389"/>
      <c r="I84" s="389"/>
      <c r="J84" s="389"/>
      <c r="K84" s="382"/>
      <c r="L84" s="379"/>
      <c r="M84" s="379"/>
      <c r="N84" s="379"/>
      <c r="O84" s="390" t="s">
        <v>31</v>
      </c>
      <c r="P84" s="391"/>
      <c r="Q84" s="44"/>
      <c r="R84" s="45"/>
      <c r="S84" s="45"/>
      <c r="T84" s="46">
        <v>2</v>
      </c>
      <c r="U84" s="46">
        <v>5</v>
      </c>
      <c r="V84" s="45"/>
      <c r="W84" s="47"/>
      <c r="X84" s="44"/>
      <c r="Y84" s="45"/>
      <c r="Z84" s="45"/>
      <c r="AA84" s="46">
        <v>2</v>
      </c>
      <c r="AB84" s="46">
        <v>5</v>
      </c>
      <c r="AC84" s="45"/>
      <c r="AD84" s="47"/>
      <c r="AE84" s="48"/>
      <c r="AF84" s="45"/>
      <c r="AG84" s="45"/>
      <c r="AH84" s="46">
        <v>2</v>
      </c>
      <c r="AI84" s="46">
        <v>5</v>
      </c>
      <c r="AJ84" s="45"/>
      <c r="AK84" s="49"/>
      <c r="AL84" s="44"/>
      <c r="AM84" s="45"/>
      <c r="AN84" s="45"/>
      <c r="AO84" s="46">
        <v>2</v>
      </c>
      <c r="AP84" s="46">
        <v>5</v>
      </c>
      <c r="AQ84" s="45"/>
      <c r="AR84" s="50"/>
      <c r="AS84" s="392">
        <f>IF(SUM(Q84:AR84)=0,"",SUM(Q84:AR84))</f>
        <v>28</v>
      </c>
      <c r="AT84" s="393"/>
      <c r="AU84" s="357">
        <f>IF(AS84="","",ROUNDDOWN(AS84/4,1))</f>
        <v>7</v>
      </c>
      <c r="AV84" s="358"/>
      <c r="AW84" s="359"/>
      <c r="AX84" s="360"/>
    </row>
    <row r="85" spans="2:50" s="22" customFormat="1" ht="6" customHeight="1" x14ac:dyDescent="0.15">
      <c r="B85" s="1"/>
      <c r="G85" s="1"/>
      <c r="H85" s="1"/>
      <c r="I85" s="1"/>
      <c r="K85" s="208"/>
      <c r="P85" s="207"/>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51"/>
      <c r="AT85" s="51"/>
      <c r="AU85" s="51"/>
      <c r="AV85" s="51"/>
      <c r="AW85" s="51"/>
      <c r="AX85" s="1"/>
    </row>
    <row r="86" spans="2:50" s="22" customFormat="1" x14ac:dyDescent="0.15">
      <c r="B86" s="2"/>
      <c r="G86" s="2"/>
      <c r="H86" s="2"/>
      <c r="I86" s="2"/>
      <c r="K86" s="2"/>
      <c r="P86" s="20"/>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32"/>
      <c r="AT86" s="32"/>
      <c r="AU86" s="32"/>
      <c r="AV86" s="32"/>
      <c r="AW86" s="32"/>
      <c r="AX86" s="32"/>
    </row>
    <row r="87" spans="2:50" s="22" customFormat="1" x14ac:dyDescent="0.15">
      <c r="B87" s="11"/>
      <c r="G87" s="3"/>
      <c r="H87" s="3"/>
      <c r="I87" s="3"/>
      <c r="K87" s="3"/>
      <c r="P87" s="21"/>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3"/>
      <c r="AT87" s="3"/>
      <c r="AU87" s="3"/>
      <c r="AV87" s="3"/>
      <c r="AW87" s="3"/>
      <c r="AX87" s="3"/>
    </row>
    <row r="88" spans="2:50" x14ac:dyDescent="0.15">
      <c r="B88" s="11"/>
    </row>
    <row r="89" spans="2:50" x14ac:dyDescent="0.15">
      <c r="B89" s="356" t="s">
        <v>4</v>
      </c>
      <c r="C89" s="356"/>
      <c r="D89" s="356"/>
      <c r="E89" s="356"/>
      <c r="F89" s="356"/>
      <c r="G89" s="210"/>
      <c r="H89" s="210"/>
    </row>
    <row r="90" spans="2:50" x14ac:dyDescent="0.15">
      <c r="B90" s="356" t="s">
        <v>142</v>
      </c>
      <c r="C90" s="356"/>
      <c r="D90" s="356"/>
      <c r="E90" s="356"/>
      <c r="F90" s="356"/>
      <c r="G90" s="210"/>
      <c r="H90" s="210"/>
    </row>
    <row r="91" spans="2:50" x14ac:dyDescent="0.15">
      <c r="B91" s="356" t="s">
        <v>145</v>
      </c>
      <c r="C91" s="356"/>
      <c r="D91" s="356"/>
      <c r="E91" s="356"/>
      <c r="F91" s="356"/>
      <c r="G91" s="210"/>
      <c r="H91" s="210"/>
    </row>
    <row r="92" spans="2:50" x14ac:dyDescent="0.15">
      <c r="B92" s="356" t="s">
        <v>146</v>
      </c>
      <c r="C92" s="356"/>
      <c r="D92" s="356"/>
      <c r="E92" s="356"/>
      <c r="F92" s="356"/>
      <c r="G92" s="356"/>
      <c r="H92" s="356"/>
    </row>
    <row r="93" spans="2:50" x14ac:dyDescent="0.15">
      <c r="B93" s="356"/>
      <c r="C93" s="356"/>
      <c r="D93" s="356"/>
      <c r="E93" s="356"/>
      <c r="F93" s="356"/>
      <c r="G93" s="356"/>
      <c r="H93" s="356"/>
    </row>
  </sheetData>
  <sheetProtection selectLockedCells="1"/>
  <protectedRanges>
    <protectedRange sqref="F14:F40" name="範囲1_1"/>
    <protectedRange sqref="F8:F13" name="範囲1"/>
  </protectedRanges>
  <mergeCells count="293">
    <mergeCell ref="B93:H93"/>
    <mergeCell ref="AU84:AV84"/>
    <mergeCell ref="AW84:AX84"/>
    <mergeCell ref="B89:F89"/>
    <mergeCell ref="B90:F90"/>
    <mergeCell ref="B91:F91"/>
    <mergeCell ref="B92:H92"/>
    <mergeCell ref="AU82:AV82"/>
    <mergeCell ref="AW82:AX82"/>
    <mergeCell ref="G83:J83"/>
    <mergeCell ref="O83:P83"/>
    <mergeCell ref="AS83:AT83"/>
    <mergeCell ref="AU83:AV83"/>
    <mergeCell ref="AW83:AX83"/>
    <mergeCell ref="B82:E84"/>
    <mergeCell ref="F82:F84"/>
    <mergeCell ref="G82:J82"/>
    <mergeCell ref="K82:N84"/>
    <mergeCell ref="O82:P82"/>
    <mergeCell ref="AS82:AT82"/>
    <mergeCell ref="G84:J84"/>
    <mergeCell ref="O84:P84"/>
    <mergeCell ref="AS84:AT84"/>
    <mergeCell ref="J80:O80"/>
    <mergeCell ref="P80:Y80"/>
    <mergeCell ref="Z80:AF80"/>
    <mergeCell ref="O46:P46"/>
    <mergeCell ref="G47:H47"/>
    <mergeCell ref="L47:O47"/>
    <mergeCell ref="U51:V51"/>
    <mergeCell ref="W51:X51"/>
    <mergeCell ref="AB51:AL51"/>
    <mergeCell ref="H50:I50"/>
    <mergeCell ref="R50:S50"/>
    <mergeCell ref="U50:V50"/>
    <mergeCell ref="W50:X50"/>
    <mergeCell ref="AB50:AL50"/>
    <mergeCell ref="AN50:AX50"/>
    <mergeCell ref="H51:I51"/>
    <mergeCell ref="R51:S51"/>
    <mergeCell ref="J79:O79"/>
    <mergeCell ref="P79:Y79"/>
    <mergeCell ref="Z79:AF79"/>
    <mergeCell ref="B42:P42"/>
    <mergeCell ref="AS43:AT43"/>
    <mergeCell ref="AU43:AV43"/>
    <mergeCell ref="AW43:AX43"/>
    <mergeCell ref="AB45:AH45"/>
    <mergeCell ref="AI45:AJ45"/>
    <mergeCell ref="AK45:AL45"/>
    <mergeCell ref="AN45:AT45"/>
    <mergeCell ref="AU45:AV45"/>
    <mergeCell ref="AW45:AX45"/>
    <mergeCell ref="AS42:AV42"/>
    <mergeCell ref="AW42:AX42"/>
    <mergeCell ref="AN51:AX51"/>
    <mergeCell ref="H52:I52"/>
    <mergeCell ref="R52:S52"/>
    <mergeCell ref="U52:V52"/>
    <mergeCell ref="W52:X52"/>
    <mergeCell ref="AU40:AV40"/>
    <mergeCell ref="AW40:AX40"/>
    <mergeCell ref="B41:P41"/>
    <mergeCell ref="AS41:AT41"/>
    <mergeCell ref="AU41:AV41"/>
    <mergeCell ref="AW41:AX41"/>
    <mergeCell ref="AU38:AV38"/>
    <mergeCell ref="AW38:AX38"/>
    <mergeCell ref="B39:E39"/>
    <mergeCell ref="G39:J39"/>
    <mergeCell ref="O39:P39"/>
    <mergeCell ref="AS39:AT39"/>
    <mergeCell ref="AU39:AV39"/>
    <mergeCell ref="AW39:AX39"/>
    <mergeCell ref="B38:E38"/>
    <mergeCell ref="F38:F40"/>
    <mergeCell ref="G38:J38"/>
    <mergeCell ref="K38:N40"/>
    <mergeCell ref="O38:P38"/>
    <mergeCell ref="AS38:AT38"/>
    <mergeCell ref="B40:E40"/>
    <mergeCell ref="G40:J40"/>
    <mergeCell ref="O40:P40"/>
    <mergeCell ref="AS40:AT40"/>
    <mergeCell ref="B35:E35"/>
    <mergeCell ref="F35:F37"/>
    <mergeCell ref="G35:J35"/>
    <mergeCell ref="K35:N37"/>
    <mergeCell ref="O35:P35"/>
    <mergeCell ref="AS35:AT35"/>
    <mergeCell ref="AU35:AV35"/>
    <mergeCell ref="AW35:AX35"/>
    <mergeCell ref="B37:E37"/>
    <mergeCell ref="G37:J37"/>
    <mergeCell ref="O37:P37"/>
    <mergeCell ref="AS37:AT37"/>
    <mergeCell ref="AU37:AV37"/>
    <mergeCell ref="AW37:AX37"/>
    <mergeCell ref="B36:E36"/>
    <mergeCell ref="G36:J36"/>
    <mergeCell ref="O36:P36"/>
    <mergeCell ref="AS36:AT36"/>
    <mergeCell ref="AU36:AV36"/>
    <mergeCell ref="AW36:AX36"/>
    <mergeCell ref="AU32:AV32"/>
    <mergeCell ref="AW32:AX32"/>
    <mergeCell ref="B33:E33"/>
    <mergeCell ref="G33:J33"/>
    <mergeCell ref="O33:P33"/>
    <mergeCell ref="AS33:AT33"/>
    <mergeCell ref="AU33:AV33"/>
    <mergeCell ref="AW33:AX33"/>
    <mergeCell ref="B32:E32"/>
    <mergeCell ref="F32:F34"/>
    <mergeCell ref="G32:J32"/>
    <mergeCell ref="K32:N34"/>
    <mergeCell ref="O32:P32"/>
    <mergeCell ref="AS32:AT32"/>
    <mergeCell ref="B34:E34"/>
    <mergeCell ref="G34:J34"/>
    <mergeCell ref="O34:P34"/>
    <mergeCell ref="AS34:AT34"/>
    <mergeCell ref="AU34:AV34"/>
    <mergeCell ref="AW34:AX34"/>
    <mergeCell ref="B29:E29"/>
    <mergeCell ref="F29:F31"/>
    <mergeCell ref="G29:J29"/>
    <mergeCell ref="K29:N31"/>
    <mergeCell ref="O29:P29"/>
    <mergeCell ref="AS29:AT29"/>
    <mergeCell ref="AU29:AV29"/>
    <mergeCell ref="AW29:AX29"/>
    <mergeCell ref="B31:E31"/>
    <mergeCell ref="G31:J31"/>
    <mergeCell ref="O31:P31"/>
    <mergeCell ref="AS31:AT31"/>
    <mergeCell ref="AU31:AV31"/>
    <mergeCell ref="AW31:AX31"/>
    <mergeCell ref="B30:E30"/>
    <mergeCell ref="G30:J30"/>
    <mergeCell ref="O30:P30"/>
    <mergeCell ref="AS30:AT30"/>
    <mergeCell ref="AU30:AV30"/>
    <mergeCell ref="AW30:AX30"/>
    <mergeCell ref="AU26:AV26"/>
    <mergeCell ref="AW26:AX26"/>
    <mergeCell ref="B27:E27"/>
    <mergeCell ref="G27:J27"/>
    <mergeCell ref="O27:P27"/>
    <mergeCell ref="AS27:AT27"/>
    <mergeCell ref="AU27:AV27"/>
    <mergeCell ref="AW27:AX27"/>
    <mergeCell ref="B26:E26"/>
    <mergeCell ref="F26:F28"/>
    <mergeCell ref="G26:J26"/>
    <mergeCell ref="K26:N28"/>
    <mergeCell ref="O26:P26"/>
    <mergeCell ref="AS26:AT26"/>
    <mergeCell ref="B28:E28"/>
    <mergeCell ref="G28:J28"/>
    <mergeCell ref="O28:P28"/>
    <mergeCell ref="AS28:AT28"/>
    <mergeCell ref="AU28:AV28"/>
    <mergeCell ref="AW28:AX28"/>
    <mergeCell ref="B23:E23"/>
    <mergeCell ref="F23:F25"/>
    <mergeCell ref="G23:J23"/>
    <mergeCell ref="K23:N25"/>
    <mergeCell ref="O23:P23"/>
    <mergeCell ref="AS23:AT23"/>
    <mergeCell ref="AU23:AV23"/>
    <mergeCell ref="AW23:AX23"/>
    <mergeCell ref="B25:E25"/>
    <mergeCell ref="G25:J25"/>
    <mergeCell ref="O25:P25"/>
    <mergeCell ref="AS25:AT25"/>
    <mergeCell ref="AU25:AV25"/>
    <mergeCell ref="AW25:AX25"/>
    <mergeCell ref="B24:E24"/>
    <mergeCell ref="G24:J24"/>
    <mergeCell ref="O24:P24"/>
    <mergeCell ref="AS24:AT24"/>
    <mergeCell ref="AU24:AV24"/>
    <mergeCell ref="AW24:AX24"/>
    <mergeCell ref="AU20:AV20"/>
    <mergeCell ref="AW20:AX20"/>
    <mergeCell ref="B21:E21"/>
    <mergeCell ref="G21:J21"/>
    <mergeCell ref="O21:P21"/>
    <mergeCell ref="AS21:AT21"/>
    <mergeCell ref="AU21:AV21"/>
    <mergeCell ref="AW21:AX21"/>
    <mergeCell ref="B20:E20"/>
    <mergeCell ref="F20:F22"/>
    <mergeCell ref="G20:J20"/>
    <mergeCell ref="K20:N22"/>
    <mergeCell ref="O20:P20"/>
    <mergeCell ref="AS20:AT20"/>
    <mergeCell ref="B22:E22"/>
    <mergeCell ref="G22:J22"/>
    <mergeCell ref="O22:P22"/>
    <mergeCell ref="AS22:AT22"/>
    <mergeCell ref="AU22:AV22"/>
    <mergeCell ref="AW22:AX22"/>
    <mergeCell ref="AU16:AV16"/>
    <mergeCell ref="AW16:AX16"/>
    <mergeCell ref="B17:E17"/>
    <mergeCell ref="F17:F19"/>
    <mergeCell ref="G17:J17"/>
    <mergeCell ref="K17:N19"/>
    <mergeCell ref="O17:P17"/>
    <mergeCell ref="AS17:AT17"/>
    <mergeCell ref="AU17:AV17"/>
    <mergeCell ref="AW17:AX17"/>
    <mergeCell ref="B19:E19"/>
    <mergeCell ref="G19:J19"/>
    <mergeCell ref="O19:P19"/>
    <mergeCell ref="AS19:AT19"/>
    <mergeCell ref="AU19:AV19"/>
    <mergeCell ref="AW19:AX19"/>
    <mergeCell ref="B18:E18"/>
    <mergeCell ref="G18:J18"/>
    <mergeCell ref="O18:P18"/>
    <mergeCell ref="AS18:AT18"/>
    <mergeCell ref="AU18:AV18"/>
    <mergeCell ref="AW18:AX18"/>
    <mergeCell ref="O11:P11"/>
    <mergeCell ref="AS11:AT11"/>
    <mergeCell ref="O12:P12"/>
    <mergeCell ref="G12:J12"/>
    <mergeCell ref="AU12:AV12"/>
    <mergeCell ref="AS12:AT12"/>
    <mergeCell ref="AU14:AV14"/>
    <mergeCell ref="AW14:AX14"/>
    <mergeCell ref="B15:E15"/>
    <mergeCell ref="G15:J15"/>
    <mergeCell ref="O15:P15"/>
    <mergeCell ref="AS15:AT15"/>
    <mergeCell ref="AU15:AV15"/>
    <mergeCell ref="AW15:AX15"/>
    <mergeCell ref="B14:E14"/>
    <mergeCell ref="F14:F16"/>
    <mergeCell ref="G14:J14"/>
    <mergeCell ref="K14:N16"/>
    <mergeCell ref="O14:P14"/>
    <mergeCell ref="AS14:AT14"/>
    <mergeCell ref="B16:E16"/>
    <mergeCell ref="G16:J16"/>
    <mergeCell ref="O16:P16"/>
    <mergeCell ref="AS16:AT16"/>
    <mergeCell ref="AB2:AM2"/>
    <mergeCell ref="L3:R3"/>
    <mergeCell ref="Y3:AJ3"/>
    <mergeCell ref="AQ3:AV3"/>
    <mergeCell ref="AU8:AV8"/>
    <mergeCell ref="AW8:AX10"/>
    <mergeCell ref="O9:P9"/>
    <mergeCell ref="AU9:AV9"/>
    <mergeCell ref="AS9:AT9"/>
    <mergeCell ref="O10:P10"/>
    <mergeCell ref="AS10:AT10"/>
    <mergeCell ref="AU10:AV10"/>
    <mergeCell ref="K8:N10"/>
    <mergeCell ref="O8:P8"/>
    <mergeCell ref="AS8:AT8"/>
    <mergeCell ref="AS5:AT7"/>
    <mergeCell ref="AU5:AV7"/>
    <mergeCell ref="AW5:AX7"/>
    <mergeCell ref="O2:P2"/>
    <mergeCell ref="G10:J10"/>
    <mergeCell ref="B8:E10"/>
    <mergeCell ref="F8:F10"/>
    <mergeCell ref="G8:J8"/>
    <mergeCell ref="G9:J9"/>
    <mergeCell ref="AU11:AV11"/>
    <mergeCell ref="AW11:AX13"/>
    <mergeCell ref="B5:E7"/>
    <mergeCell ref="F5:F7"/>
    <mergeCell ref="G5:J7"/>
    <mergeCell ref="K5:N7"/>
    <mergeCell ref="O5:P7"/>
    <mergeCell ref="Q5:W5"/>
    <mergeCell ref="X5:AD5"/>
    <mergeCell ref="AE5:AK5"/>
    <mergeCell ref="AL5:AR5"/>
    <mergeCell ref="G13:J13"/>
    <mergeCell ref="O13:P13"/>
    <mergeCell ref="AS13:AT13"/>
    <mergeCell ref="AU13:AV13"/>
    <mergeCell ref="B11:E13"/>
    <mergeCell ref="F11:F13"/>
    <mergeCell ref="G11:J11"/>
    <mergeCell ref="K11:N13"/>
  </mergeCells>
  <phoneticPr fontId="2"/>
  <dataValidations count="5">
    <dataValidation type="list" allowBlank="1" showInputMessage="1" showErrorMessage="1" sqref="B11:E13" xr:uid="{00000000-0002-0000-0100-000000000000}">
      <formula1>$B$90</formula1>
    </dataValidation>
    <dataValidation type="list" allowBlank="1" showInputMessage="1" showErrorMessage="1" sqref="B14:E14 B17:E17 B20:E20 B23:E23 B26:E26 B29:E29 B32:E32 B35:E35 B38:E38" xr:uid="{00000000-0002-0000-0100-000001000000}">
      <formula1>$B$91:$B$92</formula1>
    </dataValidation>
    <dataValidation showInputMessage="1" showErrorMessage="1" sqref="B15:E16" xr:uid="{00000000-0002-0000-0100-000002000000}"/>
    <dataValidation type="list" allowBlank="1" showInputMessage="1" showErrorMessage="1" sqref="F8:F9 F11:F12 F14:F40" xr:uid="{00000000-0002-0000-0100-000003000000}">
      <formula1>"Ａ,Ｂ,Ｃ,Ｄ"</formula1>
    </dataValidation>
    <dataValidation type="list" allowBlank="1" showInputMessage="1" showErrorMessage="1" sqref="B8:E10" xr:uid="{00000000-0002-0000-0100-000004000000}">
      <formula1>$B$89:$B$89</formula1>
    </dataValidation>
  </dataValidations>
  <printOptions horizontalCentered="1"/>
  <pageMargins left="0.51181102362204722" right="0.51181102362204722" top="0.74803149606299213" bottom="0.74803149606299213" header="0.31496062992125984" footer="0.31496062992125984"/>
  <pageSetup paperSize="9" scale="71" orientation="landscape" r:id="rId1"/>
  <rowBreaks count="1" manualBreakCount="1">
    <brk id="52"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89"/>
  <sheetViews>
    <sheetView view="pageBreakPreview" zoomScaleNormal="80" zoomScaleSheetLayoutView="100" workbookViewId="0">
      <selection activeCell="O2" sqref="O2:P2"/>
    </sheetView>
  </sheetViews>
  <sheetFormatPr defaultColWidth="9" defaultRowHeight="14.25" x14ac:dyDescent="0.15"/>
  <cols>
    <col min="1" max="1" width="1.75" style="107" customWidth="1"/>
    <col min="2" max="2" width="3.25" style="3" customWidth="1"/>
    <col min="3" max="5" width="3.25" style="107" customWidth="1"/>
    <col min="6" max="6" width="4.25" style="107" customWidth="1"/>
    <col min="7" max="9" width="3.625" style="3" customWidth="1"/>
    <col min="10" max="10" width="3.625" style="107" customWidth="1"/>
    <col min="11" max="11" width="3.625" style="3" customWidth="1"/>
    <col min="12" max="15" width="3.625" style="107" customWidth="1"/>
    <col min="16" max="16" width="3.625" style="21" customWidth="1"/>
    <col min="17" max="44" width="3.25" style="12" customWidth="1"/>
    <col min="45" max="50" width="3" style="3" customWidth="1"/>
    <col min="51" max="61" width="2.625" style="107" customWidth="1"/>
    <col min="62" max="90" width="4" style="107" customWidth="1"/>
    <col min="91" max="16384" width="9" style="107"/>
  </cols>
  <sheetData>
    <row r="1" spans="1:55" ht="17.25" customHeight="1" x14ac:dyDescent="0.15">
      <c r="A1" s="16" t="s">
        <v>38</v>
      </c>
      <c r="B1" s="106" t="s">
        <v>66</v>
      </c>
      <c r="G1" s="17"/>
      <c r="H1" s="17"/>
      <c r="I1" s="16"/>
      <c r="K1" s="16"/>
      <c r="P1" s="18"/>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16"/>
      <c r="AT1" s="16"/>
      <c r="AU1" s="16"/>
      <c r="AV1" s="16"/>
      <c r="AW1" s="16"/>
      <c r="AX1" s="16"/>
    </row>
    <row r="2" spans="1:55" ht="16.5" customHeight="1" x14ac:dyDescent="0.15">
      <c r="B2" s="54" t="s">
        <v>0</v>
      </c>
      <c r="G2" s="17"/>
      <c r="H2" s="17"/>
      <c r="I2" s="17"/>
      <c r="K2" s="17"/>
      <c r="O2" s="596" t="s">
        <v>335</v>
      </c>
      <c r="P2" s="597"/>
      <c r="Q2" s="189"/>
      <c r="R2" s="108" t="s">
        <v>39</v>
      </c>
      <c r="S2" s="190"/>
      <c r="T2" s="108" t="s">
        <v>40</v>
      </c>
      <c r="U2" s="108"/>
      <c r="V2" s="109"/>
      <c r="W2" s="108" t="s">
        <v>41</v>
      </c>
      <c r="X2" s="110"/>
      <c r="Y2" s="110"/>
      <c r="Z2" s="110"/>
      <c r="AA2" s="110"/>
      <c r="AB2" s="539" t="s">
        <v>81</v>
      </c>
      <c r="AC2" s="539"/>
      <c r="AD2" s="539"/>
      <c r="AE2" s="539"/>
      <c r="AF2" s="539"/>
      <c r="AG2" s="539"/>
      <c r="AH2" s="539"/>
      <c r="AI2" s="539"/>
      <c r="AJ2" s="539"/>
      <c r="AK2" s="539"/>
      <c r="AL2" s="539"/>
      <c r="AM2" s="539"/>
      <c r="AN2" s="108" t="s">
        <v>42</v>
      </c>
      <c r="AO2" s="17"/>
      <c r="AP2" s="17"/>
      <c r="AQ2" s="17"/>
      <c r="AR2" s="17"/>
      <c r="AS2" s="17"/>
      <c r="AT2" s="16"/>
      <c r="AU2" s="107"/>
      <c r="AV2" s="107"/>
      <c r="AW2" s="107"/>
      <c r="AX2" s="107"/>
    </row>
    <row r="3" spans="1:55" ht="21" customHeight="1" x14ac:dyDescent="0.15">
      <c r="B3" s="111"/>
      <c r="C3" s="111"/>
      <c r="D3" s="111"/>
      <c r="E3" s="111"/>
      <c r="G3" s="17"/>
      <c r="H3" s="17"/>
      <c r="I3" s="17"/>
      <c r="J3" s="112" t="s">
        <v>69</v>
      </c>
      <c r="K3" s="108" t="s">
        <v>67</v>
      </c>
      <c r="L3" s="540"/>
      <c r="M3" s="540"/>
      <c r="N3" s="540"/>
      <c r="O3" s="540"/>
      <c r="P3" s="540"/>
      <c r="Q3" s="540"/>
      <c r="R3" s="540"/>
      <c r="S3" s="108" t="s">
        <v>68</v>
      </c>
      <c r="T3" s="110"/>
      <c r="U3" s="108" t="s">
        <v>71</v>
      </c>
      <c r="V3" s="109"/>
      <c r="X3" s="108" t="s">
        <v>67</v>
      </c>
      <c r="Y3" s="539"/>
      <c r="Z3" s="539"/>
      <c r="AA3" s="539"/>
      <c r="AB3" s="539"/>
      <c r="AC3" s="539"/>
      <c r="AD3" s="539"/>
      <c r="AE3" s="539"/>
      <c r="AF3" s="539"/>
      <c r="AG3" s="539"/>
      <c r="AH3" s="539"/>
      <c r="AI3" s="539"/>
      <c r="AJ3" s="539"/>
      <c r="AK3" s="108" t="s">
        <v>68</v>
      </c>
      <c r="AL3" s="108"/>
      <c r="AM3" s="108" t="s">
        <v>70</v>
      </c>
      <c r="AN3" s="108"/>
      <c r="AP3" s="108" t="s">
        <v>67</v>
      </c>
      <c r="AQ3" s="539"/>
      <c r="AR3" s="539"/>
      <c r="AS3" s="539"/>
      <c r="AT3" s="539"/>
      <c r="AU3" s="539"/>
      <c r="AV3" s="539"/>
      <c r="AW3" s="108" t="s">
        <v>68</v>
      </c>
      <c r="AZ3" s="108"/>
    </row>
    <row r="4" spans="1:55" ht="9" customHeight="1" thickBot="1" x14ac:dyDescent="0.2">
      <c r="B4" s="14"/>
      <c r="G4" s="11"/>
      <c r="H4" s="11"/>
      <c r="I4" s="11"/>
      <c r="K4" s="11"/>
      <c r="P4" s="19"/>
      <c r="Q4" s="13"/>
      <c r="R4" s="13"/>
      <c r="S4" s="13"/>
      <c r="T4" s="13"/>
      <c r="U4" s="13"/>
      <c r="V4" s="13"/>
      <c r="W4" s="13"/>
      <c r="X4" s="13"/>
      <c r="Y4" s="13"/>
      <c r="Z4" s="13"/>
      <c r="AA4" s="13"/>
      <c r="AB4" s="13"/>
      <c r="AD4" s="15"/>
      <c r="AE4" s="13"/>
      <c r="AF4" s="13"/>
      <c r="AG4" s="13"/>
      <c r="AH4" s="13"/>
      <c r="AI4" s="13"/>
      <c r="AJ4" s="13"/>
      <c r="AK4" s="13"/>
      <c r="AL4" s="13"/>
      <c r="AM4" s="13"/>
      <c r="AN4" s="13"/>
      <c r="AO4" s="13"/>
      <c r="AP4" s="13"/>
      <c r="AQ4" s="13"/>
      <c r="AR4" s="13"/>
      <c r="AS4" s="11"/>
      <c r="AT4" s="11"/>
      <c r="AU4" s="11"/>
      <c r="AV4" s="11"/>
      <c r="AW4" s="11"/>
      <c r="AX4" s="14"/>
    </row>
    <row r="5" spans="1:55" ht="13.5" customHeight="1" x14ac:dyDescent="0.15">
      <c r="B5" s="375" t="s">
        <v>1</v>
      </c>
      <c r="C5" s="376"/>
      <c r="D5" s="376"/>
      <c r="E5" s="376"/>
      <c r="F5" s="560" t="s">
        <v>43</v>
      </c>
      <c r="G5" s="380" t="s">
        <v>3</v>
      </c>
      <c r="H5" s="376"/>
      <c r="I5" s="376"/>
      <c r="J5" s="376"/>
      <c r="K5" s="563" t="s">
        <v>2</v>
      </c>
      <c r="L5" s="564"/>
      <c r="M5" s="564"/>
      <c r="N5" s="564"/>
      <c r="O5" s="569" t="s">
        <v>127</v>
      </c>
      <c r="P5" s="570"/>
      <c r="Q5" s="394" t="s">
        <v>5</v>
      </c>
      <c r="R5" s="395"/>
      <c r="S5" s="395"/>
      <c r="T5" s="395"/>
      <c r="U5" s="395"/>
      <c r="V5" s="395"/>
      <c r="W5" s="396"/>
      <c r="X5" s="394" t="s">
        <v>6</v>
      </c>
      <c r="Y5" s="395"/>
      <c r="Z5" s="395"/>
      <c r="AA5" s="395"/>
      <c r="AB5" s="395"/>
      <c r="AC5" s="395"/>
      <c r="AD5" s="396"/>
      <c r="AE5" s="394" t="s">
        <v>7</v>
      </c>
      <c r="AF5" s="395"/>
      <c r="AG5" s="395"/>
      <c r="AH5" s="395"/>
      <c r="AI5" s="395"/>
      <c r="AJ5" s="395"/>
      <c r="AK5" s="396"/>
      <c r="AL5" s="395" t="s">
        <v>8</v>
      </c>
      <c r="AM5" s="395"/>
      <c r="AN5" s="395"/>
      <c r="AO5" s="395"/>
      <c r="AP5" s="395"/>
      <c r="AQ5" s="395"/>
      <c r="AR5" s="575"/>
      <c r="AS5" s="527" t="s">
        <v>32</v>
      </c>
      <c r="AT5" s="528"/>
      <c r="AU5" s="533" t="s">
        <v>33</v>
      </c>
      <c r="AV5" s="534"/>
      <c r="AW5" s="533" t="s">
        <v>34</v>
      </c>
      <c r="AX5" s="534"/>
    </row>
    <row r="6" spans="1:55" ht="13.5" customHeight="1" x14ac:dyDescent="0.15">
      <c r="B6" s="377"/>
      <c r="C6" s="351"/>
      <c r="D6" s="351"/>
      <c r="E6" s="351"/>
      <c r="F6" s="561"/>
      <c r="G6" s="381"/>
      <c r="H6" s="351"/>
      <c r="I6" s="351"/>
      <c r="J6" s="351"/>
      <c r="K6" s="565"/>
      <c r="L6" s="566"/>
      <c r="M6" s="566"/>
      <c r="N6" s="566"/>
      <c r="O6" s="571"/>
      <c r="P6" s="572"/>
      <c r="Q6" s="5">
        <v>1</v>
      </c>
      <c r="R6" s="26">
        <v>2</v>
      </c>
      <c r="S6" s="26">
        <v>3</v>
      </c>
      <c r="T6" s="26">
        <v>4</v>
      </c>
      <c r="U6" s="26">
        <v>5</v>
      </c>
      <c r="V6" s="26">
        <v>6</v>
      </c>
      <c r="W6" s="6">
        <v>7</v>
      </c>
      <c r="X6" s="5">
        <v>8</v>
      </c>
      <c r="Y6" s="26">
        <v>9</v>
      </c>
      <c r="Z6" s="26">
        <v>10</v>
      </c>
      <c r="AA6" s="26">
        <v>11</v>
      </c>
      <c r="AB6" s="26">
        <v>12</v>
      </c>
      <c r="AC6" s="26">
        <v>13</v>
      </c>
      <c r="AD6" s="6">
        <v>14</v>
      </c>
      <c r="AE6" s="5">
        <v>15</v>
      </c>
      <c r="AF6" s="26">
        <v>16</v>
      </c>
      <c r="AG6" s="26">
        <v>17</v>
      </c>
      <c r="AH6" s="26">
        <v>18</v>
      </c>
      <c r="AI6" s="26">
        <v>19</v>
      </c>
      <c r="AJ6" s="26">
        <v>20</v>
      </c>
      <c r="AK6" s="6">
        <v>21</v>
      </c>
      <c r="AL6" s="28">
        <v>22</v>
      </c>
      <c r="AM6" s="26">
        <v>23</v>
      </c>
      <c r="AN6" s="26">
        <v>24</v>
      </c>
      <c r="AO6" s="26">
        <v>25</v>
      </c>
      <c r="AP6" s="26">
        <v>26</v>
      </c>
      <c r="AQ6" s="7">
        <v>27</v>
      </c>
      <c r="AR6" s="8">
        <v>28</v>
      </c>
      <c r="AS6" s="529"/>
      <c r="AT6" s="530"/>
      <c r="AU6" s="535"/>
      <c r="AV6" s="536"/>
      <c r="AW6" s="535"/>
      <c r="AX6" s="536"/>
    </row>
    <row r="7" spans="1:55" ht="13.5" customHeight="1" thickBot="1" x14ac:dyDescent="0.2">
      <c r="B7" s="378"/>
      <c r="C7" s="379"/>
      <c r="D7" s="379"/>
      <c r="E7" s="379"/>
      <c r="F7" s="562"/>
      <c r="G7" s="382"/>
      <c r="H7" s="379"/>
      <c r="I7" s="379"/>
      <c r="J7" s="379"/>
      <c r="K7" s="567"/>
      <c r="L7" s="568"/>
      <c r="M7" s="568"/>
      <c r="N7" s="568"/>
      <c r="O7" s="573"/>
      <c r="P7" s="574"/>
      <c r="Q7" s="69" t="s">
        <v>128</v>
      </c>
      <c r="R7" s="70" t="s">
        <v>129</v>
      </c>
      <c r="S7" s="70" t="s">
        <v>130</v>
      </c>
      <c r="T7" s="70" t="s">
        <v>131</v>
      </c>
      <c r="U7" s="70" t="s">
        <v>132</v>
      </c>
      <c r="V7" s="70" t="s">
        <v>148</v>
      </c>
      <c r="W7" s="71" t="s">
        <v>110</v>
      </c>
      <c r="X7" s="69" t="s">
        <v>128</v>
      </c>
      <c r="Y7" s="70" t="s">
        <v>129</v>
      </c>
      <c r="Z7" s="70" t="s">
        <v>130</v>
      </c>
      <c r="AA7" s="70" t="s">
        <v>131</v>
      </c>
      <c r="AB7" s="70" t="s">
        <v>132</v>
      </c>
      <c r="AC7" s="70" t="s">
        <v>148</v>
      </c>
      <c r="AD7" s="71" t="s">
        <v>110</v>
      </c>
      <c r="AE7" s="69" t="s">
        <v>128</v>
      </c>
      <c r="AF7" s="70" t="s">
        <v>129</v>
      </c>
      <c r="AG7" s="70" t="s">
        <v>130</v>
      </c>
      <c r="AH7" s="70" t="s">
        <v>131</v>
      </c>
      <c r="AI7" s="70" t="s">
        <v>132</v>
      </c>
      <c r="AJ7" s="70" t="s">
        <v>148</v>
      </c>
      <c r="AK7" s="71" t="s">
        <v>110</v>
      </c>
      <c r="AL7" s="69" t="s">
        <v>128</v>
      </c>
      <c r="AM7" s="70" t="s">
        <v>129</v>
      </c>
      <c r="AN7" s="70" t="s">
        <v>130</v>
      </c>
      <c r="AO7" s="70" t="s">
        <v>131</v>
      </c>
      <c r="AP7" s="70" t="s">
        <v>132</v>
      </c>
      <c r="AQ7" s="70" t="s">
        <v>148</v>
      </c>
      <c r="AR7" s="72" t="s">
        <v>110</v>
      </c>
      <c r="AS7" s="531"/>
      <c r="AT7" s="532"/>
      <c r="AU7" s="537"/>
      <c r="AV7" s="538"/>
      <c r="AW7" s="537"/>
      <c r="AX7" s="538"/>
    </row>
    <row r="8" spans="1:55" ht="13.5" customHeight="1" x14ac:dyDescent="0.15">
      <c r="B8" s="541"/>
      <c r="C8" s="542"/>
      <c r="D8" s="542"/>
      <c r="E8" s="543"/>
      <c r="F8" s="491"/>
      <c r="G8" s="493"/>
      <c r="H8" s="494"/>
      <c r="I8" s="494"/>
      <c r="J8" s="494"/>
      <c r="K8" s="495"/>
      <c r="L8" s="496"/>
      <c r="M8" s="496"/>
      <c r="N8" s="496"/>
      <c r="O8" s="501" t="s">
        <v>11</v>
      </c>
      <c r="P8" s="502"/>
      <c r="Q8" s="73"/>
      <c r="R8" s="74"/>
      <c r="S8" s="74"/>
      <c r="T8" s="74"/>
      <c r="U8" s="74"/>
      <c r="V8" s="75"/>
      <c r="W8" s="76"/>
      <c r="X8" s="73"/>
      <c r="Y8" s="74"/>
      <c r="Z8" s="74"/>
      <c r="AA8" s="74"/>
      <c r="AB8" s="74"/>
      <c r="AC8" s="75"/>
      <c r="AD8" s="76"/>
      <c r="AE8" s="73"/>
      <c r="AF8" s="74"/>
      <c r="AG8" s="74"/>
      <c r="AH8" s="74"/>
      <c r="AI8" s="74"/>
      <c r="AJ8" s="75"/>
      <c r="AK8" s="76"/>
      <c r="AL8" s="73"/>
      <c r="AM8" s="74"/>
      <c r="AN8" s="74"/>
      <c r="AO8" s="74"/>
      <c r="AP8" s="74"/>
      <c r="AQ8" s="75"/>
      <c r="AR8" s="75"/>
      <c r="AS8" s="503"/>
      <c r="AT8" s="504"/>
      <c r="AU8" s="505"/>
      <c r="AV8" s="506"/>
      <c r="AW8" s="507" t="s">
        <v>44</v>
      </c>
      <c r="AX8" s="508"/>
    </row>
    <row r="9" spans="1:55" ht="13.5" customHeight="1" x14ac:dyDescent="0.15">
      <c r="B9" s="544"/>
      <c r="C9" s="545"/>
      <c r="D9" s="545"/>
      <c r="E9" s="546"/>
      <c r="F9" s="461"/>
      <c r="G9" s="442"/>
      <c r="H9" s="443"/>
      <c r="I9" s="443"/>
      <c r="J9" s="481"/>
      <c r="K9" s="497"/>
      <c r="L9" s="498"/>
      <c r="M9" s="498"/>
      <c r="N9" s="498"/>
      <c r="O9" s="513" t="s">
        <v>154</v>
      </c>
      <c r="P9" s="514"/>
      <c r="Q9" s="218"/>
      <c r="R9" s="219"/>
      <c r="S9" s="219"/>
      <c r="T9" s="219"/>
      <c r="U9" s="219"/>
      <c r="V9" s="220"/>
      <c r="W9" s="221"/>
      <c r="X9" s="218"/>
      <c r="Y9" s="219"/>
      <c r="Z9" s="219"/>
      <c r="AA9" s="219"/>
      <c r="AB9" s="219"/>
      <c r="AC9" s="220"/>
      <c r="AD9" s="221"/>
      <c r="AE9" s="218"/>
      <c r="AF9" s="219"/>
      <c r="AG9" s="219"/>
      <c r="AH9" s="219"/>
      <c r="AI9" s="219"/>
      <c r="AJ9" s="220"/>
      <c r="AK9" s="221"/>
      <c r="AL9" s="218"/>
      <c r="AM9" s="219"/>
      <c r="AN9" s="219"/>
      <c r="AO9" s="219"/>
      <c r="AP9" s="219"/>
      <c r="AQ9" s="220"/>
      <c r="AR9" s="220"/>
      <c r="AS9" s="552" t="str">
        <f>IF(SUM(Q9:AR9)=0,"",SUM(Q9:AR9))</f>
        <v/>
      </c>
      <c r="AT9" s="553"/>
      <c r="AU9" s="554" t="str">
        <f>IF(AS9="","",ROUNDDOWN(AS9/4,1))</f>
        <v/>
      </c>
      <c r="AV9" s="555"/>
      <c r="AW9" s="509"/>
      <c r="AX9" s="510"/>
    </row>
    <row r="10" spans="1:55" ht="13.5" customHeight="1" thickBot="1" x14ac:dyDescent="0.2">
      <c r="B10" s="547"/>
      <c r="C10" s="548"/>
      <c r="D10" s="548"/>
      <c r="E10" s="549"/>
      <c r="F10" s="492"/>
      <c r="G10" s="519"/>
      <c r="H10" s="520"/>
      <c r="I10" s="520"/>
      <c r="J10" s="520"/>
      <c r="K10" s="499"/>
      <c r="L10" s="500"/>
      <c r="M10" s="500"/>
      <c r="N10" s="500"/>
      <c r="O10" s="521" t="s">
        <v>31</v>
      </c>
      <c r="P10" s="522"/>
      <c r="Q10" s="77"/>
      <c r="R10" s="78"/>
      <c r="S10" s="78"/>
      <c r="T10" s="78"/>
      <c r="U10" s="78"/>
      <c r="V10" s="79"/>
      <c r="W10" s="80"/>
      <c r="X10" s="77"/>
      <c r="Y10" s="78"/>
      <c r="Z10" s="78"/>
      <c r="AA10" s="78"/>
      <c r="AB10" s="78"/>
      <c r="AC10" s="79"/>
      <c r="AD10" s="80"/>
      <c r="AE10" s="77"/>
      <c r="AF10" s="78"/>
      <c r="AG10" s="78"/>
      <c r="AH10" s="78"/>
      <c r="AI10" s="78"/>
      <c r="AJ10" s="79"/>
      <c r="AK10" s="80"/>
      <c r="AL10" s="77"/>
      <c r="AM10" s="78"/>
      <c r="AN10" s="78"/>
      <c r="AO10" s="78"/>
      <c r="AP10" s="78"/>
      <c r="AQ10" s="79"/>
      <c r="AR10" s="79"/>
      <c r="AS10" s="556" t="str">
        <f>IF(SUM(Q10:AR10)=0,"",SUM(Q10:AR10))</f>
        <v/>
      </c>
      <c r="AT10" s="557"/>
      <c r="AU10" s="558" t="str">
        <f>IF(AS10="","",ROUNDDOWN(AS10/4,1))</f>
        <v/>
      </c>
      <c r="AV10" s="559"/>
      <c r="AW10" s="511"/>
      <c r="AX10" s="512"/>
    </row>
    <row r="11" spans="1:55" ht="13.5" customHeight="1" x14ac:dyDescent="0.15">
      <c r="B11" s="541"/>
      <c r="C11" s="542"/>
      <c r="D11" s="542"/>
      <c r="E11" s="543"/>
      <c r="F11" s="491"/>
      <c r="G11" s="493"/>
      <c r="H11" s="494"/>
      <c r="I11" s="494"/>
      <c r="J11" s="494"/>
      <c r="K11" s="487"/>
      <c r="L11" s="488"/>
      <c r="M11" s="488"/>
      <c r="N11" s="488"/>
      <c r="O11" s="501" t="s">
        <v>11</v>
      </c>
      <c r="P11" s="502"/>
      <c r="Q11" s="73"/>
      <c r="R11" s="74"/>
      <c r="S11" s="74"/>
      <c r="T11" s="74"/>
      <c r="U11" s="74"/>
      <c r="V11" s="75"/>
      <c r="W11" s="76"/>
      <c r="X11" s="73"/>
      <c r="Y11" s="74"/>
      <c r="Z11" s="74"/>
      <c r="AA11" s="74"/>
      <c r="AB11" s="74"/>
      <c r="AC11" s="75"/>
      <c r="AD11" s="76"/>
      <c r="AE11" s="73"/>
      <c r="AF11" s="74"/>
      <c r="AG11" s="74"/>
      <c r="AH11" s="74"/>
      <c r="AI11" s="74"/>
      <c r="AJ11" s="75"/>
      <c r="AK11" s="76"/>
      <c r="AL11" s="73"/>
      <c r="AM11" s="74"/>
      <c r="AN11" s="74"/>
      <c r="AO11" s="74"/>
      <c r="AP11" s="74"/>
      <c r="AQ11" s="75"/>
      <c r="AR11" s="75"/>
      <c r="AS11" s="503"/>
      <c r="AT11" s="504"/>
      <c r="AU11" s="505"/>
      <c r="AV11" s="506"/>
      <c r="AW11" s="507" t="s">
        <v>44</v>
      </c>
      <c r="AX11" s="508"/>
    </row>
    <row r="12" spans="1:55" ht="13.5" customHeight="1" x14ac:dyDescent="0.15">
      <c r="B12" s="544"/>
      <c r="C12" s="545"/>
      <c r="D12" s="545"/>
      <c r="E12" s="546"/>
      <c r="F12" s="461"/>
      <c r="G12" s="442"/>
      <c r="H12" s="443"/>
      <c r="I12" s="443"/>
      <c r="J12" s="481"/>
      <c r="K12" s="451"/>
      <c r="L12" s="452"/>
      <c r="M12" s="452"/>
      <c r="N12" s="452"/>
      <c r="O12" s="513" t="s">
        <v>30</v>
      </c>
      <c r="P12" s="514"/>
      <c r="Q12" s="218"/>
      <c r="R12" s="219"/>
      <c r="S12" s="219"/>
      <c r="T12" s="219"/>
      <c r="U12" s="219"/>
      <c r="V12" s="220"/>
      <c r="W12" s="221"/>
      <c r="X12" s="218"/>
      <c r="Y12" s="219"/>
      <c r="Z12" s="219"/>
      <c r="AA12" s="219"/>
      <c r="AB12" s="219"/>
      <c r="AC12" s="220"/>
      <c r="AD12" s="221"/>
      <c r="AE12" s="218"/>
      <c r="AF12" s="219"/>
      <c r="AG12" s="219"/>
      <c r="AH12" s="219"/>
      <c r="AI12" s="219"/>
      <c r="AJ12" s="220"/>
      <c r="AK12" s="221"/>
      <c r="AL12" s="218"/>
      <c r="AM12" s="219"/>
      <c r="AN12" s="219"/>
      <c r="AO12" s="219"/>
      <c r="AP12" s="219"/>
      <c r="AQ12" s="220"/>
      <c r="AR12" s="220"/>
      <c r="AS12" s="515" t="str">
        <f>IF(SUM(Q12:AR12)=0,"",SUM(Q12:AR12))</f>
        <v/>
      </c>
      <c r="AT12" s="516"/>
      <c r="AU12" s="517" t="str">
        <f>IF(AS12="","",ROUNDDOWN(AS12/4,1))</f>
        <v/>
      </c>
      <c r="AV12" s="518"/>
      <c r="AW12" s="509"/>
      <c r="AX12" s="510"/>
    </row>
    <row r="13" spans="1:55" ht="13.5" customHeight="1" thickBot="1" x14ac:dyDescent="0.2">
      <c r="B13" s="547"/>
      <c r="C13" s="548"/>
      <c r="D13" s="548"/>
      <c r="E13" s="549"/>
      <c r="F13" s="492"/>
      <c r="G13" s="519"/>
      <c r="H13" s="520"/>
      <c r="I13" s="520"/>
      <c r="J13" s="520"/>
      <c r="K13" s="550"/>
      <c r="L13" s="551"/>
      <c r="M13" s="551"/>
      <c r="N13" s="551"/>
      <c r="O13" s="521" t="s">
        <v>31</v>
      </c>
      <c r="P13" s="522"/>
      <c r="Q13" s="77"/>
      <c r="R13" s="78"/>
      <c r="S13" s="78"/>
      <c r="T13" s="78"/>
      <c r="U13" s="78"/>
      <c r="V13" s="79"/>
      <c r="W13" s="80"/>
      <c r="X13" s="77"/>
      <c r="Y13" s="78"/>
      <c r="Z13" s="78"/>
      <c r="AA13" s="78"/>
      <c r="AB13" s="78"/>
      <c r="AC13" s="79"/>
      <c r="AD13" s="80"/>
      <c r="AE13" s="77"/>
      <c r="AF13" s="78"/>
      <c r="AG13" s="78"/>
      <c r="AH13" s="78"/>
      <c r="AI13" s="78"/>
      <c r="AJ13" s="79"/>
      <c r="AK13" s="80"/>
      <c r="AL13" s="77"/>
      <c r="AM13" s="78"/>
      <c r="AN13" s="78"/>
      <c r="AO13" s="78"/>
      <c r="AP13" s="78"/>
      <c r="AQ13" s="79"/>
      <c r="AR13" s="79"/>
      <c r="AS13" s="523" t="str">
        <f>IF(SUM(Q13:AR13)=0,"",SUM(Q13:AR13))</f>
        <v/>
      </c>
      <c r="AT13" s="524"/>
      <c r="AU13" s="525" t="str">
        <f>IF(AS13="","",ROUNDDOWN(AS13/4,1))</f>
        <v/>
      </c>
      <c r="AV13" s="526"/>
      <c r="AW13" s="511"/>
      <c r="AX13" s="512"/>
    </row>
    <row r="14" spans="1:55" ht="13.5" customHeight="1" x14ac:dyDescent="0.15">
      <c r="B14" s="484"/>
      <c r="C14" s="485"/>
      <c r="D14" s="485"/>
      <c r="E14" s="486"/>
      <c r="F14" s="449"/>
      <c r="G14" s="442"/>
      <c r="H14" s="443"/>
      <c r="I14" s="443"/>
      <c r="J14" s="443"/>
      <c r="K14" s="487"/>
      <c r="L14" s="488"/>
      <c r="M14" s="488"/>
      <c r="N14" s="488"/>
      <c r="O14" s="367" t="s">
        <v>11</v>
      </c>
      <c r="P14" s="368"/>
      <c r="Q14" s="81"/>
      <c r="R14" s="82"/>
      <c r="S14" s="82"/>
      <c r="T14" s="82"/>
      <c r="U14" s="82"/>
      <c r="V14" s="82"/>
      <c r="W14" s="83"/>
      <c r="X14" s="81"/>
      <c r="Y14" s="82"/>
      <c r="Z14" s="82"/>
      <c r="AA14" s="82"/>
      <c r="AB14" s="82"/>
      <c r="AC14" s="82"/>
      <c r="AD14" s="83"/>
      <c r="AE14" s="81"/>
      <c r="AF14" s="82"/>
      <c r="AG14" s="82"/>
      <c r="AH14" s="82"/>
      <c r="AI14" s="82"/>
      <c r="AJ14" s="82"/>
      <c r="AK14" s="83"/>
      <c r="AL14" s="84"/>
      <c r="AM14" s="82"/>
      <c r="AN14" s="82"/>
      <c r="AO14" s="82"/>
      <c r="AP14" s="82"/>
      <c r="AQ14" s="82"/>
      <c r="AR14" s="85"/>
      <c r="AS14" s="489"/>
      <c r="AT14" s="490"/>
      <c r="AU14" s="482"/>
      <c r="AV14" s="483"/>
      <c r="AW14" s="428"/>
      <c r="AX14" s="429"/>
    </row>
    <row r="15" spans="1:55" ht="13.5" customHeight="1" x14ac:dyDescent="0.15">
      <c r="B15" s="439">
        <f>B14</f>
        <v>0</v>
      </c>
      <c r="C15" s="440"/>
      <c r="D15" s="440"/>
      <c r="E15" s="441"/>
      <c r="F15" s="449"/>
      <c r="G15" s="442"/>
      <c r="H15" s="443"/>
      <c r="I15" s="443"/>
      <c r="J15" s="443"/>
      <c r="K15" s="451"/>
      <c r="L15" s="452"/>
      <c r="M15" s="452"/>
      <c r="N15" s="452"/>
      <c r="O15" s="367" t="s">
        <v>30</v>
      </c>
      <c r="P15" s="368"/>
      <c r="Q15" s="86"/>
      <c r="R15" s="87"/>
      <c r="S15" s="87"/>
      <c r="T15" s="87"/>
      <c r="U15" s="87"/>
      <c r="V15" s="87"/>
      <c r="W15" s="88"/>
      <c r="X15" s="86"/>
      <c r="Y15" s="87"/>
      <c r="Z15" s="87"/>
      <c r="AA15" s="87"/>
      <c r="AB15" s="87"/>
      <c r="AC15" s="87"/>
      <c r="AD15" s="88"/>
      <c r="AE15" s="86"/>
      <c r="AF15" s="87"/>
      <c r="AG15" s="87"/>
      <c r="AH15" s="87"/>
      <c r="AI15" s="87"/>
      <c r="AJ15" s="87"/>
      <c r="AK15" s="88"/>
      <c r="AL15" s="89"/>
      <c r="AM15" s="87"/>
      <c r="AN15" s="87"/>
      <c r="AO15" s="87"/>
      <c r="AP15" s="87"/>
      <c r="AQ15" s="87"/>
      <c r="AR15" s="90"/>
      <c r="AS15" s="444" t="str">
        <f>IF(SUM(Q15:AR15)=0,"",SUM(Q15:AR15))</f>
        <v/>
      </c>
      <c r="AT15" s="445"/>
      <c r="AU15" s="426" t="str">
        <f>IF(AS15="","",ROUNDDOWN(AS15/4,1))</f>
        <v/>
      </c>
      <c r="AV15" s="427"/>
      <c r="AW15" s="428" t="str">
        <f>IF(F14="","",IF(OR(F14="Ａ"),1,ROUNDDOWN(SUM(AU15:AU16)/$V$46,2)))</f>
        <v/>
      </c>
      <c r="AX15" s="429"/>
      <c r="BC15" s="121"/>
    </row>
    <row r="16" spans="1:55" ht="13.5" customHeight="1" x14ac:dyDescent="0.15">
      <c r="B16" s="473"/>
      <c r="C16" s="474"/>
      <c r="D16" s="474"/>
      <c r="E16" s="475"/>
      <c r="F16" s="450"/>
      <c r="G16" s="442"/>
      <c r="H16" s="443"/>
      <c r="I16" s="443"/>
      <c r="J16" s="443"/>
      <c r="K16" s="451"/>
      <c r="L16" s="452"/>
      <c r="M16" s="452"/>
      <c r="N16" s="452"/>
      <c r="O16" s="367" t="s">
        <v>31</v>
      </c>
      <c r="P16" s="368"/>
      <c r="Q16" s="91"/>
      <c r="R16" s="92"/>
      <c r="S16" s="92"/>
      <c r="T16" s="92"/>
      <c r="U16" s="92"/>
      <c r="V16" s="92"/>
      <c r="W16" s="93"/>
      <c r="X16" s="94"/>
      <c r="Y16" s="92"/>
      <c r="Z16" s="92"/>
      <c r="AA16" s="92"/>
      <c r="AB16" s="92"/>
      <c r="AC16" s="92"/>
      <c r="AD16" s="93"/>
      <c r="AE16" s="94"/>
      <c r="AF16" s="92"/>
      <c r="AG16" s="92"/>
      <c r="AH16" s="92"/>
      <c r="AI16" s="92"/>
      <c r="AJ16" s="92"/>
      <c r="AK16" s="93"/>
      <c r="AL16" s="95"/>
      <c r="AM16" s="92"/>
      <c r="AN16" s="92"/>
      <c r="AO16" s="92"/>
      <c r="AP16" s="92"/>
      <c r="AQ16" s="92"/>
      <c r="AR16" s="96"/>
      <c r="AS16" s="444" t="str">
        <f>IF(SUM(Q16:AR16)=0,"",SUM(Q16:AR16))</f>
        <v/>
      </c>
      <c r="AT16" s="445"/>
      <c r="AU16" s="426" t="str">
        <f>IF(AS16="","",ROUNDDOWN(AS16/4,1))</f>
        <v/>
      </c>
      <c r="AV16" s="427"/>
      <c r="AW16" s="428"/>
      <c r="AX16" s="429"/>
    </row>
    <row r="17" spans="2:50" ht="13.5" customHeight="1" x14ac:dyDescent="0.15">
      <c r="B17" s="446"/>
      <c r="C17" s="447"/>
      <c r="D17" s="447"/>
      <c r="E17" s="448"/>
      <c r="F17" s="449"/>
      <c r="G17" s="463"/>
      <c r="H17" s="464"/>
      <c r="I17" s="464"/>
      <c r="J17" s="464"/>
      <c r="K17" s="466"/>
      <c r="L17" s="467"/>
      <c r="M17" s="467"/>
      <c r="N17" s="467"/>
      <c r="O17" s="453" t="s">
        <v>11</v>
      </c>
      <c r="P17" s="454"/>
      <c r="Q17" s="97"/>
      <c r="R17" s="98"/>
      <c r="S17" s="98"/>
      <c r="T17" s="98"/>
      <c r="U17" s="98"/>
      <c r="V17" s="98"/>
      <c r="W17" s="99"/>
      <c r="X17" s="97"/>
      <c r="Y17" s="98"/>
      <c r="Z17" s="98"/>
      <c r="AA17" s="98"/>
      <c r="AB17" s="98"/>
      <c r="AC17" s="98"/>
      <c r="AD17" s="99"/>
      <c r="AE17" s="97"/>
      <c r="AF17" s="98"/>
      <c r="AG17" s="98"/>
      <c r="AH17" s="98"/>
      <c r="AI17" s="98"/>
      <c r="AJ17" s="98"/>
      <c r="AK17" s="99"/>
      <c r="AL17" s="100"/>
      <c r="AM17" s="98"/>
      <c r="AN17" s="98"/>
      <c r="AO17" s="98"/>
      <c r="AP17" s="98"/>
      <c r="AQ17" s="98"/>
      <c r="AR17" s="101"/>
      <c r="AS17" s="455"/>
      <c r="AT17" s="456"/>
      <c r="AU17" s="437"/>
      <c r="AV17" s="438"/>
      <c r="AW17" s="428"/>
      <c r="AX17" s="429"/>
    </row>
    <row r="18" spans="2:50" ht="13.5" customHeight="1" x14ac:dyDescent="0.15">
      <c r="B18" s="439">
        <f>B17</f>
        <v>0</v>
      </c>
      <c r="C18" s="440"/>
      <c r="D18" s="440"/>
      <c r="E18" s="441"/>
      <c r="F18" s="449"/>
      <c r="G18" s="442"/>
      <c r="H18" s="443"/>
      <c r="I18" s="443"/>
      <c r="J18" s="443"/>
      <c r="K18" s="451"/>
      <c r="L18" s="452"/>
      <c r="M18" s="452"/>
      <c r="N18" s="452"/>
      <c r="O18" s="367" t="s">
        <v>30</v>
      </c>
      <c r="P18" s="368"/>
      <c r="Q18" s="86"/>
      <c r="R18" s="87"/>
      <c r="S18" s="87"/>
      <c r="T18" s="87"/>
      <c r="U18" s="87"/>
      <c r="V18" s="87"/>
      <c r="W18" s="88"/>
      <c r="X18" s="86"/>
      <c r="Y18" s="87"/>
      <c r="Z18" s="87"/>
      <c r="AA18" s="87"/>
      <c r="AB18" s="87"/>
      <c r="AC18" s="87"/>
      <c r="AD18" s="88"/>
      <c r="AE18" s="86"/>
      <c r="AF18" s="87"/>
      <c r="AG18" s="87"/>
      <c r="AH18" s="87"/>
      <c r="AI18" s="87"/>
      <c r="AJ18" s="87"/>
      <c r="AK18" s="88"/>
      <c r="AL18" s="89"/>
      <c r="AM18" s="87"/>
      <c r="AN18" s="87"/>
      <c r="AO18" s="87"/>
      <c r="AP18" s="87"/>
      <c r="AQ18" s="87"/>
      <c r="AR18" s="90"/>
      <c r="AS18" s="444" t="str">
        <f>IF(SUM(Q18:AR18)=0,"",SUM(Q18:AR18))</f>
        <v/>
      </c>
      <c r="AT18" s="445"/>
      <c r="AU18" s="426" t="str">
        <f>IF(AS18="","",ROUNDDOWN(AS18/4,1))</f>
        <v/>
      </c>
      <c r="AV18" s="427"/>
      <c r="AW18" s="428" t="str">
        <f>IF(F17="","",IF(OR(F17="Ａ"),1,ROUNDDOWN(SUM(AU18:AU19)/$V$46,2)))</f>
        <v/>
      </c>
      <c r="AX18" s="429"/>
    </row>
    <row r="19" spans="2:50" ht="13.5" customHeight="1" x14ac:dyDescent="0.15">
      <c r="B19" s="473"/>
      <c r="C19" s="474"/>
      <c r="D19" s="474"/>
      <c r="E19" s="475"/>
      <c r="F19" s="450"/>
      <c r="G19" s="476"/>
      <c r="H19" s="477"/>
      <c r="I19" s="477"/>
      <c r="J19" s="477"/>
      <c r="K19" s="470"/>
      <c r="L19" s="471"/>
      <c r="M19" s="471"/>
      <c r="N19" s="471"/>
      <c r="O19" s="479" t="s">
        <v>31</v>
      </c>
      <c r="P19" s="480"/>
      <c r="Q19" s="94"/>
      <c r="R19" s="92"/>
      <c r="S19" s="92"/>
      <c r="T19" s="92"/>
      <c r="U19" s="92"/>
      <c r="V19" s="92"/>
      <c r="W19" s="93"/>
      <c r="X19" s="94"/>
      <c r="Y19" s="92"/>
      <c r="Z19" s="92"/>
      <c r="AA19" s="92"/>
      <c r="AB19" s="92"/>
      <c r="AC19" s="92"/>
      <c r="AD19" s="93"/>
      <c r="AE19" s="94"/>
      <c r="AF19" s="92"/>
      <c r="AG19" s="92"/>
      <c r="AH19" s="92"/>
      <c r="AI19" s="92"/>
      <c r="AJ19" s="92"/>
      <c r="AK19" s="93"/>
      <c r="AL19" s="95"/>
      <c r="AM19" s="92"/>
      <c r="AN19" s="92"/>
      <c r="AO19" s="92"/>
      <c r="AP19" s="92"/>
      <c r="AQ19" s="92"/>
      <c r="AR19" s="96"/>
      <c r="AS19" s="444" t="str">
        <f>IF(SUM(Q19:AR19)=0,"",SUM(Q19:AR19))</f>
        <v/>
      </c>
      <c r="AT19" s="445"/>
      <c r="AU19" s="426" t="str">
        <f>IF(AS19="","",ROUNDDOWN(AS19/4,1))</f>
        <v/>
      </c>
      <c r="AV19" s="427"/>
      <c r="AW19" s="428"/>
      <c r="AX19" s="429"/>
    </row>
    <row r="20" spans="2:50" ht="13.5" customHeight="1" x14ac:dyDescent="0.15">
      <c r="B20" s="446"/>
      <c r="C20" s="447"/>
      <c r="D20" s="447"/>
      <c r="E20" s="448"/>
      <c r="F20" s="449"/>
      <c r="G20" s="463"/>
      <c r="H20" s="464"/>
      <c r="I20" s="464"/>
      <c r="J20" s="464"/>
      <c r="K20" s="466"/>
      <c r="L20" s="467"/>
      <c r="M20" s="467"/>
      <c r="N20" s="467"/>
      <c r="O20" s="453" t="s">
        <v>11</v>
      </c>
      <c r="P20" s="454"/>
      <c r="Q20" s="97"/>
      <c r="R20" s="98"/>
      <c r="S20" s="98"/>
      <c r="T20" s="98"/>
      <c r="U20" s="98"/>
      <c r="V20" s="98"/>
      <c r="W20" s="99"/>
      <c r="X20" s="97"/>
      <c r="Y20" s="98"/>
      <c r="Z20" s="98"/>
      <c r="AA20" s="98"/>
      <c r="AB20" s="98"/>
      <c r="AC20" s="98"/>
      <c r="AD20" s="99"/>
      <c r="AE20" s="97"/>
      <c r="AF20" s="98"/>
      <c r="AG20" s="98"/>
      <c r="AH20" s="98"/>
      <c r="AI20" s="98"/>
      <c r="AJ20" s="98"/>
      <c r="AK20" s="99"/>
      <c r="AL20" s="100"/>
      <c r="AM20" s="98"/>
      <c r="AN20" s="98"/>
      <c r="AO20" s="98"/>
      <c r="AP20" s="98"/>
      <c r="AQ20" s="98"/>
      <c r="AR20" s="101"/>
      <c r="AS20" s="455"/>
      <c r="AT20" s="456"/>
      <c r="AU20" s="437"/>
      <c r="AV20" s="438"/>
      <c r="AW20" s="428"/>
      <c r="AX20" s="429"/>
    </row>
    <row r="21" spans="2:50" ht="13.5" customHeight="1" x14ac:dyDescent="0.15">
      <c r="B21" s="439">
        <f>B20</f>
        <v>0</v>
      </c>
      <c r="C21" s="440"/>
      <c r="D21" s="440"/>
      <c r="E21" s="441"/>
      <c r="F21" s="449"/>
      <c r="G21" s="442"/>
      <c r="H21" s="443"/>
      <c r="I21" s="443"/>
      <c r="J21" s="443"/>
      <c r="K21" s="451"/>
      <c r="L21" s="452"/>
      <c r="M21" s="452"/>
      <c r="N21" s="452"/>
      <c r="O21" s="367" t="s">
        <v>30</v>
      </c>
      <c r="P21" s="368"/>
      <c r="Q21" s="86"/>
      <c r="R21" s="87"/>
      <c r="S21" s="87"/>
      <c r="T21" s="87"/>
      <c r="U21" s="87"/>
      <c r="V21" s="87"/>
      <c r="W21" s="88"/>
      <c r="X21" s="86"/>
      <c r="Y21" s="87"/>
      <c r="Z21" s="87"/>
      <c r="AA21" s="87"/>
      <c r="AB21" s="87"/>
      <c r="AC21" s="87"/>
      <c r="AD21" s="88"/>
      <c r="AE21" s="86"/>
      <c r="AF21" s="87"/>
      <c r="AG21" s="87"/>
      <c r="AH21" s="87"/>
      <c r="AI21" s="87"/>
      <c r="AJ21" s="87"/>
      <c r="AK21" s="88"/>
      <c r="AL21" s="89"/>
      <c r="AM21" s="87"/>
      <c r="AN21" s="87"/>
      <c r="AO21" s="87"/>
      <c r="AP21" s="87"/>
      <c r="AQ21" s="87"/>
      <c r="AR21" s="90"/>
      <c r="AS21" s="444" t="str">
        <f>IF(SUM(Q21:AR21)=0,"",SUM(Q21:AR21))</f>
        <v/>
      </c>
      <c r="AT21" s="445"/>
      <c r="AU21" s="426" t="str">
        <f>IF(AS21="","",ROUNDDOWN(AS21/4,1))</f>
        <v/>
      </c>
      <c r="AV21" s="427"/>
      <c r="AW21" s="428" t="str">
        <f>IF(F20="","",IF(OR(F20="Ａ"),1,ROUNDDOWN(SUM(AU21:AU22)/$V$46,2)))</f>
        <v/>
      </c>
      <c r="AX21" s="429"/>
    </row>
    <row r="22" spans="2:50" ht="13.5" customHeight="1" x14ac:dyDescent="0.15">
      <c r="B22" s="473"/>
      <c r="C22" s="474"/>
      <c r="D22" s="474"/>
      <c r="E22" s="475"/>
      <c r="F22" s="450"/>
      <c r="G22" s="476"/>
      <c r="H22" s="477"/>
      <c r="I22" s="477"/>
      <c r="J22" s="477"/>
      <c r="K22" s="470"/>
      <c r="L22" s="471"/>
      <c r="M22" s="471"/>
      <c r="N22" s="471"/>
      <c r="O22" s="479" t="s">
        <v>31</v>
      </c>
      <c r="P22" s="480"/>
      <c r="Q22" s="94"/>
      <c r="R22" s="92"/>
      <c r="S22" s="92"/>
      <c r="T22" s="92"/>
      <c r="U22" s="92"/>
      <c r="V22" s="92"/>
      <c r="W22" s="93"/>
      <c r="X22" s="94"/>
      <c r="Y22" s="92"/>
      <c r="Z22" s="92"/>
      <c r="AA22" s="92"/>
      <c r="AB22" s="92"/>
      <c r="AC22" s="92"/>
      <c r="AD22" s="93"/>
      <c r="AE22" s="94"/>
      <c r="AF22" s="92"/>
      <c r="AG22" s="92"/>
      <c r="AH22" s="92"/>
      <c r="AI22" s="92"/>
      <c r="AJ22" s="92"/>
      <c r="AK22" s="93"/>
      <c r="AL22" s="95"/>
      <c r="AM22" s="92"/>
      <c r="AN22" s="92"/>
      <c r="AO22" s="92"/>
      <c r="AP22" s="92"/>
      <c r="AQ22" s="92"/>
      <c r="AR22" s="96"/>
      <c r="AS22" s="444" t="str">
        <f>IF(SUM(Q22:AR22)=0,"",SUM(Q22:AR22))</f>
        <v/>
      </c>
      <c r="AT22" s="445"/>
      <c r="AU22" s="426" t="str">
        <f>IF(AS22="","",ROUNDDOWN(AS22/4,1))</f>
        <v/>
      </c>
      <c r="AV22" s="427"/>
      <c r="AW22" s="428"/>
      <c r="AX22" s="429"/>
    </row>
    <row r="23" spans="2:50" ht="13.5" customHeight="1" x14ac:dyDescent="0.15">
      <c r="B23" s="446"/>
      <c r="C23" s="447"/>
      <c r="D23" s="447"/>
      <c r="E23" s="448"/>
      <c r="F23" s="449"/>
      <c r="G23" s="463"/>
      <c r="H23" s="464"/>
      <c r="I23" s="464"/>
      <c r="J23" s="464"/>
      <c r="K23" s="466"/>
      <c r="L23" s="467"/>
      <c r="M23" s="467"/>
      <c r="N23" s="467"/>
      <c r="O23" s="453" t="s">
        <v>11</v>
      </c>
      <c r="P23" s="454"/>
      <c r="Q23" s="97"/>
      <c r="R23" s="98"/>
      <c r="S23" s="98"/>
      <c r="T23" s="98"/>
      <c r="U23" s="98"/>
      <c r="V23" s="98"/>
      <c r="W23" s="99"/>
      <c r="X23" s="222"/>
      <c r="Y23" s="223"/>
      <c r="Z23" s="223"/>
      <c r="AA23" s="223"/>
      <c r="AB23" s="223"/>
      <c r="AC23" s="98"/>
      <c r="AD23" s="99"/>
      <c r="AE23" s="222"/>
      <c r="AF23" s="223"/>
      <c r="AG23" s="223"/>
      <c r="AH23" s="223"/>
      <c r="AI23" s="223"/>
      <c r="AJ23" s="98"/>
      <c r="AK23" s="99"/>
      <c r="AL23" s="222"/>
      <c r="AM23" s="223"/>
      <c r="AN23" s="223"/>
      <c r="AO23" s="223"/>
      <c r="AP23" s="223"/>
      <c r="AQ23" s="224"/>
      <c r="AR23" s="101"/>
      <c r="AS23" s="455"/>
      <c r="AT23" s="456"/>
      <c r="AU23" s="437"/>
      <c r="AV23" s="438"/>
      <c r="AW23" s="428"/>
      <c r="AX23" s="429"/>
    </row>
    <row r="24" spans="2:50" ht="13.5" customHeight="1" x14ac:dyDescent="0.15">
      <c r="B24" s="439">
        <f>B23</f>
        <v>0</v>
      </c>
      <c r="C24" s="440"/>
      <c r="D24" s="440"/>
      <c r="E24" s="441"/>
      <c r="F24" s="449"/>
      <c r="G24" s="442"/>
      <c r="H24" s="443"/>
      <c r="I24" s="443"/>
      <c r="J24" s="443"/>
      <c r="K24" s="451"/>
      <c r="L24" s="452"/>
      <c r="M24" s="452"/>
      <c r="N24" s="452"/>
      <c r="O24" s="367" t="s">
        <v>30</v>
      </c>
      <c r="P24" s="368"/>
      <c r="Q24" s="86"/>
      <c r="R24" s="87"/>
      <c r="S24" s="87"/>
      <c r="T24" s="87"/>
      <c r="U24" s="87"/>
      <c r="V24" s="87"/>
      <c r="W24" s="88"/>
      <c r="X24" s="218"/>
      <c r="Y24" s="219"/>
      <c r="Z24" s="219"/>
      <c r="AA24" s="87"/>
      <c r="AB24" s="87"/>
      <c r="AC24" s="220"/>
      <c r="AD24" s="221"/>
      <c r="AE24" s="218"/>
      <c r="AF24" s="219"/>
      <c r="AG24" s="87"/>
      <c r="AH24" s="87"/>
      <c r="AI24" s="219"/>
      <c r="AJ24" s="220"/>
      <c r="AK24" s="221"/>
      <c r="AL24" s="218"/>
      <c r="AM24" s="87"/>
      <c r="AN24" s="87"/>
      <c r="AO24" s="219"/>
      <c r="AP24" s="219"/>
      <c r="AQ24" s="220"/>
      <c r="AR24" s="90"/>
      <c r="AS24" s="444" t="str">
        <f>IF(SUM(Q24:AR24)=0,"",SUM(Q24:AR24))</f>
        <v/>
      </c>
      <c r="AT24" s="445"/>
      <c r="AU24" s="426" t="str">
        <f>IF(AS24="","",ROUNDDOWN(AS24/4,1))</f>
        <v/>
      </c>
      <c r="AV24" s="427"/>
      <c r="AW24" s="428" t="str">
        <f>IF(F23="","",IF(OR(F23="Ａ"),1,ROUNDDOWN(SUM(AU24:AU25)/$V$46,2)))</f>
        <v/>
      </c>
      <c r="AX24" s="429"/>
    </row>
    <row r="25" spans="2:50" ht="13.5" customHeight="1" x14ac:dyDescent="0.15">
      <c r="B25" s="473"/>
      <c r="C25" s="474"/>
      <c r="D25" s="474"/>
      <c r="E25" s="475"/>
      <c r="F25" s="450"/>
      <c r="G25" s="476"/>
      <c r="H25" s="477"/>
      <c r="I25" s="477"/>
      <c r="J25" s="477"/>
      <c r="K25" s="470"/>
      <c r="L25" s="471"/>
      <c r="M25" s="471"/>
      <c r="N25" s="471"/>
      <c r="O25" s="479" t="s">
        <v>31</v>
      </c>
      <c r="P25" s="480"/>
      <c r="Q25" s="94"/>
      <c r="R25" s="92"/>
      <c r="S25" s="92"/>
      <c r="T25" s="92"/>
      <c r="U25" s="92"/>
      <c r="V25" s="92"/>
      <c r="W25" s="93"/>
      <c r="X25" s="91"/>
      <c r="Y25" s="102"/>
      <c r="Z25" s="102"/>
      <c r="AA25" s="92"/>
      <c r="AB25" s="92"/>
      <c r="AC25" s="102"/>
      <c r="AD25" s="103"/>
      <c r="AE25" s="91"/>
      <c r="AF25" s="102"/>
      <c r="AG25" s="92"/>
      <c r="AH25" s="92"/>
      <c r="AI25" s="102"/>
      <c r="AJ25" s="102"/>
      <c r="AK25" s="103"/>
      <c r="AL25" s="104"/>
      <c r="AM25" s="92"/>
      <c r="AN25" s="92"/>
      <c r="AO25" s="102"/>
      <c r="AP25" s="102"/>
      <c r="AQ25" s="102"/>
      <c r="AR25" s="96"/>
      <c r="AS25" s="444" t="str">
        <f>IF(SUM(Q25:AR25)=0,"",SUM(Q25:AR25))</f>
        <v/>
      </c>
      <c r="AT25" s="445"/>
      <c r="AU25" s="426" t="str">
        <f>IF(AS25="","",ROUNDDOWN(AS25/4,1))</f>
        <v/>
      </c>
      <c r="AV25" s="427"/>
      <c r="AW25" s="428"/>
      <c r="AX25" s="429"/>
    </row>
    <row r="26" spans="2:50" ht="13.5" customHeight="1" x14ac:dyDescent="0.15">
      <c r="B26" s="446"/>
      <c r="C26" s="447"/>
      <c r="D26" s="447"/>
      <c r="E26" s="448"/>
      <c r="F26" s="449"/>
      <c r="G26" s="463"/>
      <c r="H26" s="464"/>
      <c r="I26" s="464"/>
      <c r="J26" s="464"/>
      <c r="K26" s="466"/>
      <c r="L26" s="467"/>
      <c r="M26" s="467"/>
      <c r="N26" s="467"/>
      <c r="O26" s="453" t="s">
        <v>11</v>
      </c>
      <c r="P26" s="454"/>
      <c r="Q26" s="97"/>
      <c r="R26" s="98"/>
      <c r="S26" s="98"/>
      <c r="T26" s="98"/>
      <c r="U26" s="98"/>
      <c r="V26" s="98"/>
      <c r="W26" s="99"/>
      <c r="X26" s="222"/>
      <c r="Y26" s="223"/>
      <c r="Z26" s="223"/>
      <c r="AA26" s="223"/>
      <c r="AB26" s="223"/>
      <c r="AC26" s="98"/>
      <c r="AD26" s="99"/>
      <c r="AE26" s="222"/>
      <c r="AF26" s="223"/>
      <c r="AG26" s="223"/>
      <c r="AH26" s="223"/>
      <c r="AI26" s="223"/>
      <c r="AJ26" s="98"/>
      <c r="AK26" s="99"/>
      <c r="AL26" s="222"/>
      <c r="AM26" s="223"/>
      <c r="AN26" s="223"/>
      <c r="AO26" s="223"/>
      <c r="AP26" s="223"/>
      <c r="AQ26" s="224"/>
      <c r="AR26" s="101"/>
      <c r="AS26" s="455"/>
      <c r="AT26" s="456"/>
      <c r="AU26" s="437"/>
      <c r="AV26" s="438"/>
      <c r="AW26" s="428"/>
      <c r="AX26" s="429"/>
    </row>
    <row r="27" spans="2:50" ht="13.5" customHeight="1" x14ac:dyDescent="0.15">
      <c r="B27" s="439">
        <f>B26</f>
        <v>0</v>
      </c>
      <c r="C27" s="440"/>
      <c r="D27" s="440"/>
      <c r="E27" s="441"/>
      <c r="F27" s="449"/>
      <c r="G27" s="442"/>
      <c r="H27" s="443"/>
      <c r="I27" s="443"/>
      <c r="J27" s="481"/>
      <c r="K27" s="451"/>
      <c r="L27" s="452"/>
      <c r="M27" s="452"/>
      <c r="N27" s="452"/>
      <c r="O27" s="367" t="s">
        <v>30</v>
      </c>
      <c r="P27" s="368"/>
      <c r="Q27" s="86"/>
      <c r="R27" s="87"/>
      <c r="S27" s="87"/>
      <c r="T27" s="87"/>
      <c r="U27" s="87"/>
      <c r="V27" s="87"/>
      <c r="W27" s="88"/>
      <c r="X27" s="218"/>
      <c r="Y27" s="219"/>
      <c r="Z27" s="219"/>
      <c r="AA27" s="87"/>
      <c r="AB27" s="87"/>
      <c r="AC27" s="220"/>
      <c r="AD27" s="221"/>
      <c r="AE27" s="218"/>
      <c r="AF27" s="219"/>
      <c r="AG27" s="87"/>
      <c r="AH27" s="87"/>
      <c r="AI27" s="219"/>
      <c r="AJ27" s="220"/>
      <c r="AK27" s="221"/>
      <c r="AL27" s="218"/>
      <c r="AM27" s="87"/>
      <c r="AN27" s="87"/>
      <c r="AO27" s="219"/>
      <c r="AP27" s="219"/>
      <c r="AQ27" s="220"/>
      <c r="AR27" s="90"/>
      <c r="AS27" s="444" t="str">
        <f>IF(SUM(Q27:AR27)=0,"",SUM(Q27:AR27))</f>
        <v/>
      </c>
      <c r="AT27" s="445"/>
      <c r="AU27" s="426" t="str">
        <f>IF(AS27="","",ROUNDDOWN(AS27/4,1))</f>
        <v/>
      </c>
      <c r="AV27" s="427"/>
      <c r="AW27" s="428" t="str">
        <f>IF(F26="","",IF(OR(F26="Ａ"),1,ROUNDDOWN(SUM(AU27:AU28)/$V$46,2)))</f>
        <v/>
      </c>
      <c r="AX27" s="429"/>
    </row>
    <row r="28" spans="2:50" ht="13.5" customHeight="1" x14ac:dyDescent="0.15">
      <c r="B28" s="473"/>
      <c r="C28" s="474"/>
      <c r="D28" s="474"/>
      <c r="E28" s="475"/>
      <c r="F28" s="450"/>
      <c r="G28" s="476"/>
      <c r="H28" s="477"/>
      <c r="I28" s="477"/>
      <c r="J28" s="477"/>
      <c r="K28" s="470"/>
      <c r="L28" s="471"/>
      <c r="M28" s="471"/>
      <c r="N28" s="471"/>
      <c r="O28" s="479" t="s">
        <v>31</v>
      </c>
      <c r="P28" s="480"/>
      <c r="Q28" s="94"/>
      <c r="R28" s="92"/>
      <c r="S28" s="92"/>
      <c r="T28" s="92"/>
      <c r="U28" s="92"/>
      <c r="V28" s="92"/>
      <c r="W28" s="93"/>
      <c r="X28" s="91"/>
      <c r="Y28" s="102"/>
      <c r="Z28" s="102"/>
      <c r="AA28" s="92"/>
      <c r="AB28" s="92"/>
      <c r="AC28" s="102"/>
      <c r="AD28" s="103"/>
      <c r="AE28" s="91"/>
      <c r="AF28" s="102"/>
      <c r="AG28" s="92"/>
      <c r="AH28" s="92"/>
      <c r="AI28" s="102"/>
      <c r="AJ28" s="102"/>
      <c r="AK28" s="103"/>
      <c r="AL28" s="104"/>
      <c r="AM28" s="92"/>
      <c r="AN28" s="92"/>
      <c r="AO28" s="102"/>
      <c r="AP28" s="102"/>
      <c r="AQ28" s="102"/>
      <c r="AR28" s="96"/>
      <c r="AS28" s="444" t="str">
        <f>IF(SUM(Q28:AR28)=0,"",SUM(Q28:AR28))</f>
        <v/>
      </c>
      <c r="AT28" s="445"/>
      <c r="AU28" s="426" t="str">
        <f>IF(AS28="","",ROUNDDOWN(AS28/4,1))</f>
        <v/>
      </c>
      <c r="AV28" s="427"/>
      <c r="AW28" s="428"/>
      <c r="AX28" s="429"/>
    </row>
    <row r="29" spans="2:50" ht="13.5" customHeight="1" x14ac:dyDescent="0.15">
      <c r="B29" s="446"/>
      <c r="C29" s="447"/>
      <c r="D29" s="447"/>
      <c r="E29" s="448"/>
      <c r="F29" s="449"/>
      <c r="G29" s="463"/>
      <c r="H29" s="464"/>
      <c r="I29" s="464"/>
      <c r="J29" s="464"/>
      <c r="K29" s="466"/>
      <c r="L29" s="467"/>
      <c r="M29" s="467"/>
      <c r="N29" s="467"/>
      <c r="O29" s="453" t="s">
        <v>11</v>
      </c>
      <c r="P29" s="454"/>
      <c r="Q29" s="97"/>
      <c r="R29" s="98"/>
      <c r="S29" s="98"/>
      <c r="T29" s="98"/>
      <c r="U29" s="98"/>
      <c r="V29" s="98"/>
      <c r="W29" s="99"/>
      <c r="X29" s="222"/>
      <c r="Y29" s="223"/>
      <c r="Z29" s="223"/>
      <c r="AA29" s="223"/>
      <c r="AB29" s="223"/>
      <c r="AC29" s="98"/>
      <c r="AD29" s="99"/>
      <c r="AE29" s="222"/>
      <c r="AF29" s="223"/>
      <c r="AG29" s="223"/>
      <c r="AH29" s="223"/>
      <c r="AI29" s="223"/>
      <c r="AJ29" s="98"/>
      <c r="AK29" s="99"/>
      <c r="AL29" s="222"/>
      <c r="AM29" s="223"/>
      <c r="AN29" s="223"/>
      <c r="AO29" s="223"/>
      <c r="AP29" s="223"/>
      <c r="AQ29" s="224"/>
      <c r="AR29" s="101"/>
      <c r="AS29" s="455"/>
      <c r="AT29" s="456"/>
      <c r="AU29" s="437"/>
      <c r="AV29" s="438"/>
      <c r="AW29" s="428"/>
      <c r="AX29" s="429"/>
    </row>
    <row r="30" spans="2:50" ht="13.5" customHeight="1" x14ac:dyDescent="0.15">
      <c r="B30" s="439">
        <f>B29</f>
        <v>0</v>
      </c>
      <c r="C30" s="440"/>
      <c r="D30" s="440"/>
      <c r="E30" s="441"/>
      <c r="F30" s="449"/>
      <c r="G30" s="442"/>
      <c r="H30" s="443"/>
      <c r="I30" s="443"/>
      <c r="J30" s="481"/>
      <c r="K30" s="451"/>
      <c r="L30" s="452"/>
      <c r="M30" s="452"/>
      <c r="N30" s="452"/>
      <c r="O30" s="367" t="s">
        <v>30</v>
      </c>
      <c r="P30" s="368"/>
      <c r="Q30" s="86"/>
      <c r="R30" s="87"/>
      <c r="S30" s="87"/>
      <c r="T30" s="87"/>
      <c r="U30" s="87"/>
      <c r="V30" s="87"/>
      <c r="W30" s="88"/>
      <c r="X30" s="218"/>
      <c r="Y30" s="219"/>
      <c r="Z30" s="219"/>
      <c r="AA30" s="219"/>
      <c r="AB30" s="219"/>
      <c r="AC30" s="220"/>
      <c r="AD30" s="221"/>
      <c r="AE30" s="218"/>
      <c r="AF30" s="219"/>
      <c r="AG30" s="219"/>
      <c r="AH30" s="219"/>
      <c r="AI30" s="219"/>
      <c r="AJ30" s="220"/>
      <c r="AK30" s="221"/>
      <c r="AL30" s="218"/>
      <c r="AM30" s="219"/>
      <c r="AN30" s="219"/>
      <c r="AO30" s="219"/>
      <c r="AP30" s="219"/>
      <c r="AQ30" s="220"/>
      <c r="AR30" s="90"/>
      <c r="AS30" s="444" t="str">
        <f>IF(SUM(Q30:AR30)=0,"",SUM(Q30:AR30))</f>
        <v/>
      </c>
      <c r="AT30" s="445"/>
      <c r="AU30" s="426" t="str">
        <f>IF(AS30="","",ROUNDDOWN(AS30/4,1))</f>
        <v/>
      </c>
      <c r="AV30" s="427"/>
      <c r="AW30" s="428" t="str">
        <f>IF(F29="","",IF(OR(F29="Ａ"),1,ROUNDDOWN(SUM(AU30:AU31)/$V$46,2)))</f>
        <v/>
      </c>
      <c r="AX30" s="429"/>
    </row>
    <row r="31" spans="2:50" ht="13.5" customHeight="1" x14ac:dyDescent="0.15">
      <c r="B31" s="473"/>
      <c r="C31" s="474"/>
      <c r="D31" s="474"/>
      <c r="E31" s="475"/>
      <c r="F31" s="450"/>
      <c r="G31" s="476"/>
      <c r="H31" s="477"/>
      <c r="I31" s="477"/>
      <c r="J31" s="477"/>
      <c r="K31" s="470"/>
      <c r="L31" s="471"/>
      <c r="M31" s="471"/>
      <c r="N31" s="471"/>
      <c r="O31" s="479" t="s">
        <v>31</v>
      </c>
      <c r="P31" s="480"/>
      <c r="Q31" s="91"/>
      <c r="R31" s="102"/>
      <c r="S31" s="102"/>
      <c r="T31" s="102"/>
      <c r="U31" s="102"/>
      <c r="V31" s="102"/>
      <c r="W31" s="103"/>
      <c r="X31" s="91"/>
      <c r="Y31" s="102"/>
      <c r="Z31" s="102"/>
      <c r="AA31" s="102"/>
      <c r="AB31" s="102"/>
      <c r="AC31" s="104"/>
      <c r="AD31" s="227"/>
      <c r="AE31" s="91"/>
      <c r="AF31" s="102"/>
      <c r="AG31" s="102"/>
      <c r="AH31" s="102"/>
      <c r="AI31" s="102"/>
      <c r="AJ31" s="104"/>
      <c r="AK31" s="227"/>
      <c r="AL31" s="91"/>
      <c r="AM31" s="102"/>
      <c r="AN31" s="102"/>
      <c r="AO31" s="102"/>
      <c r="AP31" s="102"/>
      <c r="AQ31" s="104"/>
      <c r="AR31" s="96"/>
      <c r="AS31" s="444" t="str">
        <f>IF(SUM(Q31:AR31)=0,"",SUM(Q31:AR31))</f>
        <v/>
      </c>
      <c r="AT31" s="445"/>
      <c r="AU31" s="426" t="str">
        <f>IF(AS31="","",ROUNDDOWN(AS31/4,1))</f>
        <v/>
      </c>
      <c r="AV31" s="427"/>
      <c r="AW31" s="428"/>
      <c r="AX31" s="429"/>
    </row>
    <row r="32" spans="2:50" ht="13.5" customHeight="1" x14ac:dyDescent="0.15">
      <c r="B32" s="446"/>
      <c r="C32" s="447"/>
      <c r="D32" s="447"/>
      <c r="E32" s="448"/>
      <c r="F32" s="460"/>
      <c r="G32" s="463"/>
      <c r="H32" s="464"/>
      <c r="I32" s="464"/>
      <c r="J32" s="464"/>
      <c r="K32" s="466"/>
      <c r="L32" s="467"/>
      <c r="M32" s="467"/>
      <c r="N32" s="467"/>
      <c r="O32" s="453" t="s">
        <v>11</v>
      </c>
      <c r="P32" s="454"/>
      <c r="Q32" s="222"/>
      <c r="R32" s="223"/>
      <c r="S32" s="223"/>
      <c r="T32" s="223"/>
      <c r="U32" s="223"/>
      <c r="V32" s="224"/>
      <c r="W32" s="225"/>
      <c r="X32" s="222"/>
      <c r="Y32" s="223"/>
      <c r="Z32" s="223"/>
      <c r="AA32" s="223"/>
      <c r="AB32" s="223"/>
      <c r="AC32" s="224"/>
      <c r="AD32" s="225"/>
      <c r="AE32" s="222"/>
      <c r="AF32" s="223"/>
      <c r="AG32" s="223"/>
      <c r="AH32" s="223"/>
      <c r="AI32" s="223"/>
      <c r="AJ32" s="224"/>
      <c r="AK32" s="225"/>
      <c r="AL32" s="222"/>
      <c r="AM32" s="223"/>
      <c r="AN32" s="223"/>
      <c r="AO32" s="223"/>
      <c r="AP32" s="223"/>
      <c r="AQ32" s="224"/>
      <c r="AR32" s="101"/>
      <c r="AS32" s="455"/>
      <c r="AT32" s="456"/>
      <c r="AU32" s="437"/>
      <c r="AV32" s="438"/>
      <c r="AW32" s="428"/>
      <c r="AX32" s="429"/>
    </row>
    <row r="33" spans="2:52" ht="13.5" customHeight="1" x14ac:dyDescent="0.15">
      <c r="B33" s="439">
        <f>B32</f>
        <v>0</v>
      </c>
      <c r="C33" s="440"/>
      <c r="D33" s="440"/>
      <c r="E33" s="441"/>
      <c r="F33" s="461"/>
      <c r="G33" s="442"/>
      <c r="H33" s="443"/>
      <c r="I33" s="443"/>
      <c r="J33" s="443"/>
      <c r="K33" s="451"/>
      <c r="L33" s="452"/>
      <c r="M33" s="452"/>
      <c r="N33" s="452"/>
      <c r="O33" s="367" t="s">
        <v>30</v>
      </c>
      <c r="P33" s="368"/>
      <c r="Q33" s="218"/>
      <c r="R33" s="219"/>
      <c r="S33" s="219"/>
      <c r="T33" s="219"/>
      <c r="U33" s="219"/>
      <c r="V33" s="220"/>
      <c r="W33" s="221"/>
      <c r="X33" s="218"/>
      <c r="Y33" s="219"/>
      <c r="Z33" s="219"/>
      <c r="AA33" s="219"/>
      <c r="AB33" s="219"/>
      <c r="AC33" s="220"/>
      <c r="AD33" s="221"/>
      <c r="AE33" s="218"/>
      <c r="AF33" s="219"/>
      <c r="AG33" s="219"/>
      <c r="AH33" s="219"/>
      <c r="AI33" s="219"/>
      <c r="AJ33" s="220"/>
      <c r="AK33" s="221"/>
      <c r="AL33" s="218"/>
      <c r="AM33" s="219"/>
      <c r="AN33" s="219"/>
      <c r="AO33" s="219"/>
      <c r="AP33" s="219"/>
      <c r="AQ33" s="220"/>
      <c r="AR33" s="90"/>
      <c r="AS33" s="444" t="str">
        <f>IF(SUM(Q33:AR33)=0,"",SUM(Q33:AR33))</f>
        <v/>
      </c>
      <c r="AT33" s="445"/>
      <c r="AU33" s="426" t="str">
        <f>IF(AS33="","",ROUNDDOWN(AS33/4,1))</f>
        <v/>
      </c>
      <c r="AV33" s="427"/>
      <c r="AW33" s="428" t="str">
        <f>IF(F32="","",IF(OR(F32="Ａ"),1,ROUNDDOWN(SUM(AU33:AU34)/$V$46,2)))</f>
        <v/>
      </c>
      <c r="AX33" s="429"/>
    </row>
    <row r="34" spans="2:52" ht="13.5" customHeight="1" x14ac:dyDescent="0.15">
      <c r="B34" s="473"/>
      <c r="C34" s="474"/>
      <c r="D34" s="474"/>
      <c r="E34" s="475"/>
      <c r="F34" s="462"/>
      <c r="G34" s="476"/>
      <c r="H34" s="477"/>
      <c r="I34" s="477"/>
      <c r="J34" s="477"/>
      <c r="K34" s="470"/>
      <c r="L34" s="471"/>
      <c r="M34" s="471"/>
      <c r="N34" s="471"/>
      <c r="O34" s="479" t="s">
        <v>31</v>
      </c>
      <c r="P34" s="480"/>
      <c r="Q34" s="94"/>
      <c r="R34" s="92"/>
      <c r="S34" s="92"/>
      <c r="T34" s="92"/>
      <c r="U34" s="92"/>
      <c r="V34" s="95"/>
      <c r="W34" s="226"/>
      <c r="X34" s="94"/>
      <c r="Y34" s="92"/>
      <c r="Z34" s="92"/>
      <c r="AA34" s="92"/>
      <c r="AB34" s="92"/>
      <c r="AC34" s="95"/>
      <c r="AD34" s="226"/>
      <c r="AE34" s="94"/>
      <c r="AF34" s="92"/>
      <c r="AG34" s="92"/>
      <c r="AH34" s="92"/>
      <c r="AI34" s="92"/>
      <c r="AJ34" s="95"/>
      <c r="AK34" s="226"/>
      <c r="AL34" s="94"/>
      <c r="AM34" s="92"/>
      <c r="AN34" s="92"/>
      <c r="AO34" s="92"/>
      <c r="AP34" s="92"/>
      <c r="AQ34" s="95"/>
      <c r="AR34" s="96"/>
      <c r="AS34" s="444" t="str">
        <f>IF(SUM(Q34:AR34)=0,"",SUM(Q34:AR34))</f>
        <v/>
      </c>
      <c r="AT34" s="445"/>
      <c r="AU34" s="426" t="str">
        <f>IF(AS34="","",ROUNDDOWN(AS34/4,1))</f>
        <v/>
      </c>
      <c r="AV34" s="427"/>
      <c r="AW34" s="428"/>
      <c r="AX34" s="429"/>
    </row>
    <row r="35" spans="2:52" ht="13.5" customHeight="1" x14ac:dyDescent="0.15">
      <c r="B35" s="446"/>
      <c r="C35" s="447"/>
      <c r="D35" s="447"/>
      <c r="E35" s="448"/>
      <c r="F35" s="460"/>
      <c r="G35" s="463"/>
      <c r="H35" s="464"/>
      <c r="I35" s="464"/>
      <c r="J35" s="464"/>
      <c r="K35" s="466"/>
      <c r="L35" s="467"/>
      <c r="M35" s="467"/>
      <c r="N35" s="467"/>
      <c r="O35" s="453" t="s">
        <v>11</v>
      </c>
      <c r="P35" s="454"/>
      <c r="Q35" s="222"/>
      <c r="R35" s="223"/>
      <c r="S35" s="223"/>
      <c r="T35" s="223"/>
      <c r="U35" s="223"/>
      <c r="V35" s="224"/>
      <c r="W35" s="225"/>
      <c r="X35" s="222"/>
      <c r="Y35" s="223"/>
      <c r="Z35" s="223"/>
      <c r="AA35" s="223"/>
      <c r="AB35" s="223"/>
      <c r="AC35" s="224"/>
      <c r="AD35" s="225"/>
      <c r="AE35" s="222"/>
      <c r="AF35" s="223"/>
      <c r="AG35" s="223"/>
      <c r="AH35" s="223"/>
      <c r="AI35" s="223"/>
      <c r="AJ35" s="224"/>
      <c r="AK35" s="225"/>
      <c r="AL35" s="222"/>
      <c r="AM35" s="223"/>
      <c r="AN35" s="223"/>
      <c r="AO35" s="223"/>
      <c r="AP35" s="223"/>
      <c r="AQ35" s="224"/>
      <c r="AR35" s="101"/>
      <c r="AS35" s="455"/>
      <c r="AT35" s="456"/>
      <c r="AU35" s="437"/>
      <c r="AV35" s="438"/>
      <c r="AW35" s="428"/>
      <c r="AX35" s="429"/>
    </row>
    <row r="36" spans="2:52" ht="13.5" customHeight="1" x14ac:dyDescent="0.15">
      <c r="B36" s="439">
        <f>B35</f>
        <v>0</v>
      </c>
      <c r="C36" s="440"/>
      <c r="D36" s="440"/>
      <c r="E36" s="441"/>
      <c r="F36" s="461"/>
      <c r="G36" s="442"/>
      <c r="H36" s="443"/>
      <c r="I36" s="443"/>
      <c r="J36" s="443"/>
      <c r="K36" s="451"/>
      <c r="L36" s="452"/>
      <c r="M36" s="452"/>
      <c r="N36" s="452"/>
      <c r="O36" s="367" t="s">
        <v>30</v>
      </c>
      <c r="P36" s="368"/>
      <c r="Q36" s="218"/>
      <c r="R36" s="219"/>
      <c r="S36" s="219"/>
      <c r="T36" s="219"/>
      <c r="U36" s="219"/>
      <c r="V36" s="220"/>
      <c r="W36" s="221"/>
      <c r="X36" s="218"/>
      <c r="Y36" s="219"/>
      <c r="Z36" s="219"/>
      <c r="AA36" s="219"/>
      <c r="AB36" s="219"/>
      <c r="AC36" s="220"/>
      <c r="AD36" s="221"/>
      <c r="AE36" s="218"/>
      <c r="AF36" s="219"/>
      <c r="AG36" s="219"/>
      <c r="AH36" s="219"/>
      <c r="AI36" s="219"/>
      <c r="AJ36" s="220"/>
      <c r="AK36" s="221"/>
      <c r="AL36" s="218"/>
      <c r="AM36" s="219"/>
      <c r="AN36" s="219"/>
      <c r="AO36" s="219"/>
      <c r="AP36" s="219"/>
      <c r="AQ36" s="220"/>
      <c r="AR36" s="90"/>
      <c r="AS36" s="444" t="str">
        <f>IF(SUM(Q36:AR36)=0,"",SUM(Q36:AR36))</f>
        <v/>
      </c>
      <c r="AT36" s="445"/>
      <c r="AU36" s="426" t="str">
        <f>IF(AS36="","",ROUNDDOWN(AS36/4,1))</f>
        <v/>
      </c>
      <c r="AV36" s="427"/>
      <c r="AW36" s="428" t="str">
        <f>IF(F35="","",IF(OR(F35="Ａ"),1,ROUNDDOWN(SUM(AU36:AU37)/$V$46,2)))</f>
        <v/>
      </c>
      <c r="AX36" s="429"/>
    </row>
    <row r="37" spans="2:52" ht="13.5" customHeight="1" x14ac:dyDescent="0.15">
      <c r="B37" s="473"/>
      <c r="C37" s="474"/>
      <c r="D37" s="474"/>
      <c r="E37" s="475"/>
      <c r="F37" s="462"/>
      <c r="G37" s="476"/>
      <c r="H37" s="477"/>
      <c r="I37" s="477"/>
      <c r="J37" s="477"/>
      <c r="K37" s="470"/>
      <c r="L37" s="471"/>
      <c r="M37" s="471"/>
      <c r="N37" s="471"/>
      <c r="O37" s="479" t="s">
        <v>31</v>
      </c>
      <c r="P37" s="480"/>
      <c r="Q37" s="94"/>
      <c r="R37" s="92"/>
      <c r="S37" s="92"/>
      <c r="T37" s="92"/>
      <c r="U37" s="92"/>
      <c r="V37" s="95"/>
      <c r="W37" s="226"/>
      <c r="X37" s="94"/>
      <c r="Y37" s="92"/>
      <c r="Z37" s="92"/>
      <c r="AA37" s="92"/>
      <c r="AB37" s="92"/>
      <c r="AC37" s="95"/>
      <c r="AD37" s="226"/>
      <c r="AE37" s="94"/>
      <c r="AF37" s="92"/>
      <c r="AG37" s="92"/>
      <c r="AH37" s="92"/>
      <c r="AI37" s="92"/>
      <c r="AJ37" s="95"/>
      <c r="AK37" s="226"/>
      <c r="AL37" s="94"/>
      <c r="AM37" s="92"/>
      <c r="AN37" s="92"/>
      <c r="AO37" s="92"/>
      <c r="AP37" s="92"/>
      <c r="AQ37" s="95"/>
      <c r="AR37" s="96"/>
      <c r="AS37" s="444" t="str">
        <f>IF(SUM(Q37:AR37)=0,"",SUM(Q37:AR37))</f>
        <v/>
      </c>
      <c r="AT37" s="445"/>
      <c r="AU37" s="426" t="str">
        <f>IF(AS37="","",ROUNDDOWN(AS37/4,1))</f>
        <v/>
      </c>
      <c r="AV37" s="427"/>
      <c r="AW37" s="428"/>
      <c r="AX37" s="429"/>
    </row>
    <row r="38" spans="2:52" ht="13.5" customHeight="1" x14ac:dyDescent="0.15">
      <c r="B38" s="446"/>
      <c r="C38" s="447"/>
      <c r="D38" s="447"/>
      <c r="E38" s="448"/>
      <c r="F38" s="460"/>
      <c r="G38" s="463"/>
      <c r="H38" s="464"/>
      <c r="I38" s="464"/>
      <c r="J38" s="465"/>
      <c r="K38" s="466"/>
      <c r="L38" s="467"/>
      <c r="M38" s="467"/>
      <c r="N38" s="468"/>
      <c r="O38" s="453" t="s">
        <v>11</v>
      </c>
      <c r="P38" s="454"/>
      <c r="Q38" s="81"/>
      <c r="R38" s="82"/>
      <c r="S38" s="82"/>
      <c r="T38" s="82"/>
      <c r="U38" s="82"/>
      <c r="V38" s="82"/>
      <c r="W38" s="83"/>
      <c r="X38" s="81"/>
      <c r="Y38" s="82"/>
      <c r="Z38" s="82"/>
      <c r="AA38" s="82"/>
      <c r="AB38" s="82"/>
      <c r="AC38" s="82"/>
      <c r="AD38" s="83"/>
      <c r="AE38" s="81"/>
      <c r="AF38" s="82"/>
      <c r="AG38" s="82"/>
      <c r="AH38" s="82"/>
      <c r="AI38" s="82"/>
      <c r="AJ38" s="82"/>
      <c r="AK38" s="83"/>
      <c r="AL38" s="84"/>
      <c r="AM38" s="82"/>
      <c r="AN38" s="82"/>
      <c r="AO38" s="82"/>
      <c r="AP38" s="82"/>
      <c r="AQ38" s="82"/>
      <c r="AR38" s="101"/>
      <c r="AS38" s="455"/>
      <c r="AT38" s="456"/>
      <c r="AU38" s="437"/>
      <c r="AV38" s="438"/>
      <c r="AW38" s="428"/>
      <c r="AX38" s="429"/>
    </row>
    <row r="39" spans="2:52" ht="13.5" customHeight="1" x14ac:dyDescent="0.15">
      <c r="B39" s="439">
        <f>B38</f>
        <v>0</v>
      </c>
      <c r="C39" s="440"/>
      <c r="D39" s="440"/>
      <c r="E39" s="441"/>
      <c r="F39" s="461"/>
      <c r="G39" s="442"/>
      <c r="H39" s="443"/>
      <c r="I39" s="443"/>
      <c r="J39" s="481"/>
      <c r="K39" s="451"/>
      <c r="L39" s="452"/>
      <c r="M39" s="452"/>
      <c r="N39" s="469"/>
      <c r="O39" s="367" t="s">
        <v>30</v>
      </c>
      <c r="P39" s="368"/>
      <c r="Q39" s="86"/>
      <c r="R39" s="87"/>
      <c r="S39" s="87"/>
      <c r="T39" s="87"/>
      <c r="U39" s="87"/>
      <c r="V39" s="87"/>
      <c r="W39" s="88"/>
      <c r="X39" s="86"/>
      <c r="Y39" s="87"/>
      <c r="Z39" s="87"/>
      <c r="AA39" s="87"/>
      <c r="AB39" s="87"/>
      <c r="AC39" s="87"/>
      <c r="AD39" s="88"/>
      <c r="AE39" s="86"/>
      <c r="AF39" s="87"/>
      <c r="AG39" s="87"/>
      <c r="AH39" s="87"/>
      <c r="AI39" s="87"/>
      <c r="AJ39" s="87"/>
      <c r="AK39" s="88"/>
      <c r="AL39" s="89"/>
      <c r="AM39" s="87"/>
      <c r="AN39" s="87"/>
      <c r="AO39" s="87"/>
      <c r="AP39" s="87"/>
      <c r="AQ39" s="87"/>
      <c r="AR39" s="90"/>
      <c r="AS39" s="444" t="str">
        <f>IF(SUM(Q39:AR39)=0,"",SUM(Q39:AR39))</f>
        <v/>
      </c>
      <c r="AT39" s="445"/>
      <c r="AU39" s="426" t="str">
        <f>IF(AS39="","",ROUNDDOWN(AS39/4,1))</f>
        <v/>
      </c>
      <c r="AV39" s="427"/>
      <c r="AW39" s="428" t="str">
        <f>IF(F38="","",IF(OR(F38="Ａ"),1,ROUNDDOWN(SUM(AU39:AU40)/$V$46,2)))</f>
        <v/>
      </c>
      <c r="AX39" s="429"/>
    </row>
    <row r="40" spans="2:52" ht="13.5" customHeight="1" thickBot="1" x14ac:dyDescent="0.2">
      <c r="B40" s="473"/>
      <c r="C40" s="474"/>
      <c r="D40" s="474"/>
      <c r="E40" s="475"/>
      <c r="F40" s="462"/>
      <c r="G40" s="476"/>
      <c r="H40" s="477"/>
      <c r="I40" s="477"/>
      <c r="J40" s="478"/>
      <c r="K40" s="470"/>
      <c r="L40" s="471"/>
      <c r="M40" s="471"/>
      <c r="N40" s="472"/>
      <c r="O40" s="479" t="s">
        <v>31</v>
      </c>
      <c r="P40" s="480"/>
      <c r="Q40" s="94"/>
      <c r="R40" s="92"/>
      <c r="S40" s="92"/>
      <c r="T40" s="92"/>
      <c r="U40" s="92"/>
      <c r="V40" s="92"/>
      <c r="W40" s="93"/>
      <c r="X40" s="94"/>
      <c r="Y40" s="92"/>
      <c r="Z40" s="92"/>
      <c r="AA40" s="92"/>
      <c r="AB40" s="92"/>
      <c r="AC40" s="92"/>
      <c r="AD40" s="93"/>
      <c r="AE40" s="94"/>
      <c r="AF40" s="92"/>
      <c r="AG40" s="92"/>
      <c r="AH40" s="92"/>
      <c r="AI40" s="92"/>
      <c r="AJ40" s="92"/>
      <c r="AK40" s="93"/>
      <c r="AL40" s="95"/>
      <c r="AM40" s="92"/>
      <c r="AN40" s="92"/>
      <c r="AO40" s="92"/>
      <c r="AP40" s="92"/>
      <c r="AQ40" s="92"/>
      <c r="AR40" s="96"/>
      <c r="AS40" s="444" t="str">
        <f>IF(SUM(Q40:AR40)=0,"",SUM(Q40:AR40))</f>
        <v/>
      </c>
      <c r="AT40" s="445"/>
      <c r="AU40" s="426" t="str">
        <f>IF(AS40="","",ROUNDDOWN(AS40/4,1))</f>
        <v/>
      </c>
      <c r="AV40" s="427"/>
      <c r="AW40" s="428"/>
      <c r="AX40" s="429"/>
    </row>
    <row r="41" spans="2:52" ht="13.5" customHeight="1" thickBot="1" x14ac:dyDescent="0.2">
      <c r="B41" s="430" t="s">
        <v>77</v>
      </c>
      <c r="C41" s="431"/>
      <c r="D41" s="431"/>
      <c r="E41" s="431"/>
      <c r="F41" s="431"/>
      <c r="G41" s="431"/>
      <c r="H41" s="431"/>
      <c r="I41" s="431"/>
      <c r="J41" s="431"/>
      <c r="K41" s="431"/>
      <c r="L41" s="431"/>
      <c r="M41" s="431"/>
      <c r="N41" s="431"/>
      <c r="O41" s="431"/>
      <c r="P41" s="432"/>
      <c r="Q41" s="307" t="str">
        <f ca="1">IF(SUMIF($B$8:$E$40,"介護従業者",$Q$8:$Q40)=0,"",SUMIF($B$8:$E$40,"介護従業者",Q$8:Q$40)+SUMIF($B$8:$E$40,"介護従業者（看護職員）",Q$8:Q$40))</f>
        <v/>
      </c>
      <c r="R41" s="308" t="str">
        <f ca="1">IF(SUMIF($B$8:$E$40,"介護従業者",$Q$8:$Q40)=0,"",SUMIF($B$8:$E$40,"介護従業者",R$8:R$40)+SUMIF($B$8:$E$40,"介護従業者（看護職員）",R$8:R$40))</f>
        <v/>
      </c>
      <c r="S41" s="308" t="str">
        <f ca="1">IF(SUMIF($B$8:$E$40,"介護従業者",$Q$8:$Q40)=0,"",SUMIF($B$8:$E$40,"介護従業者",S$8:S$40)+SUMIF($B$8:$E$40,"介護従業者（看護職員）",S$8:S$40))</f>
        <v/>
      </c>
      <c r="T41" s="308" t="str">
        <f ca="1">IF(SUMIF($B$8:$E$40,"介護従業者",$Q$8:$Q40)=0,"",SUMIF($B$8:$E$40,"介護従業者",T$8:T$40)+SUMIF($B$8:$E$40,"介護従業者（看護職員）",T$8:T$40))</f>
        <v/>
      </c>
      <c r="U41" s="308" t="str">
        <f ca="1">IF(SUMIF($B$8:$E$40,"介護従業者",$Q$8:$Q40)=0,"",SUMIF($B$8:$E$40,"介護従業者",U$8:U$40)+SUMIF($B$8:$E$40,"介護従業者（看護職員）",U$8:U$40))</f>
        <v/>
      </c>
      <c r="V41" s="308" t="str">
        <f ca="1">IF(SUMIF($B$8:$E$40,"介護従業者",$Q$8:$Q40)=0,"",SUMIF($B$8:$E$40,"介護従業者",V$8:V$40)+SUMIF($B$8:$E$40,"介護従業者（看護職員）",V$8:V$40))</f>
        <v/>
      </c>
      <c r="W41" s="311" t="str">
        <f ca="1">IF(SUMIF($B$8:$E$40,"介護従業者",$Q$8:$Q40)=0,"",SUMIF($B$8:$E$40,"介護従業者",W$8:W$40)+SUMIF($B$8:$E$40,"介護従業者（看護職員）",W$8:W$40))</f>
        <v/>
      </c>
      <c r="X41" s="307" t="str">
        <f ca="1">IF(SUMIF($B$8:$E$40,"介護従業者",$Q$8:$Q40)=0,"",SUMIF($B$8:$E$40,"介護従業者",X$8:X$40)+SUMIF($B$8:$E$40,"介護従業者（看護職員）",X$8:X$40))</f>
        <v/>
      </c>
      <c r="Y41" s="308" t="str">
        <f ca="1">IF(SUMIF($B$8:$E$40,"介護従業者",$Q$8:$Q40)=0,"",SUMIF($B$8:$E$40,"介護従業者",Y$8:Y$40)+SUMIF($B$8:$E$40,"介護従業者（看護職員）",Y$8:Y$40))</f>
        <v/>
      </c>
      <c r="Z41" s="308" t="str">
        <f ca="1">IF(SUMIF($B$8:$E$40,"介護従業者",$Q$8:$Q40)=0,"",SUMIF($B$8:$E$40,"介護従業者",Z$8:Z$40)+SUMIF($B$8:$E$40,"介護従業者（看護職員）",Z$8:Z$40))</f>
        <v/>
      </c>
      <c r="AA41" s="308" t="str">
        <f ca="1">IF(SUMIF($B$8:$E$40,"介護従業者",$Q$8:$Q40)=0,"",SUMIF($B$8:$E$40,"介護従業者",AA$8:AA$40)+SUMIF($B$8:$E$40,"介護従業者（看護職員）",AA$8:AA$40))</f>
        <v/>
      </c>
      <c r="AB41" s="308" t="str">
        <f ca="1">IF(SUMIF($B$8:$E$40,"介護従業者",$Q$8:$Q40)=0,"",SUMIF($B$8:$E$40,"介護従業者",AB$8:AB$40)+SUMIF($B$8:$E$40,"介護従業者（看護職員）",AB$8:AB$40))</f>
        <v/>
      </c>
      <c r="AC41" s="308" t="str">
        <f ca="1">IF(SUMIF($B$8:$E$40,"介護従業者",$Q$8:$Q40)=0,"",SUMIF($B$8:$E$40,"介護従業者",AC$8:AC$40)+SUMIF($B$8:$E$40,"介護従業者（看護職員）",AC$8:AC$40))</f>
        <v/>
      </c>
      <c r="AD41" s="309" t="str">
        <f ca="1">IF(SUMIF($B$8:$E$40,"介護従業者",$Q$8:$Q40)=0,"",SUMIF($B$8:$E$40,"介護従業者",AD$8:AD$40)+SUMIF($B$8:$E$40,"介護従業者（看護職員）",AD$8:AD$40))</f>
        <v/>
      </c>
      <c r="AE41" s="307" t="str">
        <f ca="1">IF(SUMIF($B$8:$E$40,"介護従業者",$Q$8:$Q40)=0,"",SUMIF($B$8:$E$40,"介護従業者",AE$8:AE$40)+SUMIF($B$8:$E$40,"介護従業者（看護職員）",AE$8:AE$40))</f>
        <v/>
      </c>
      <c r="AF41" s="308" t="str">
        <f ca="1">IF(SUMIF($B$8:$E$40,"介護従業者",$Q$8:$Q40)=0,"",SUMIF($B$8:$E$40,"介護従業者",AF$8:AF$40)+SUMIF($B$8:$E$40,"介護従業者（看護職員）",AF$8:AF$40))</f>
        <v/>
      </c>
      <c r="AG41" s="308" t="str">
        <f ca="1">IF(SUMIF($B$8:$E$40,"介護従業者",$Q$8:$Q40)=0,"",SUMIF($B$8:$E$40,"介護従業者",AG$8:AG$40)+SUMIF($B$8:$E$40,"介護従業者（看護職員）",AG$8:AG$40))</f>
        <v/>
      </c>
      <c r="AH41" s="308" t="str">
        <f ca="1">IF(SUMIF($B$8:$E$40,"介護従業者",$Q$8:$Q40)=0,"",SUMIF($B$8:$E$40,"介護従業者",AH$8:AH$40)+SUMIF($B$8:$E$40,"介護従業者（看護職員）",AH$8:AH$40))</f>
        <v/>
      </c>
      <c r="AI41" s="308" t="str">
        <f ca="1">IF(SUMIF($B$8:$E$40,"介護従業者",$Q$8:$Q40)=0,"",SUMIF($B$8:$E$40,"介護従業者",AI$8:AI$40)+SUMIF($B$8:$E$40,"介護従業者（看護職員）",AI$8:AI$40))</f>
        <v/>
      </c>
      <c r="AJ41" s="308" t="str">
        <f ca="1">IF(SUMIF($B$8:$E$40,"介護従業者",$Q$8:$Q40)=0,"",SUMIF($B$8:$E$40,"介護従業者",AJ$8:AJ$40)+SUMIF($B$8:$E$40,"介護従業者（看護職員）",AJ$8:AJ$40))</f>
        <v/>
      </c>
      <c r="AK41" s="309" t="str">
        <f ca="1">IF(SUMIF($B$8:$E$40,"介護従業者",$Q$8:$Q40)=0,"",SUMIF($B$8:$E$40,"介護従業者",AK$8:AK$40)+SUMIF($B$8:$E$40,"介護従業者（看護職員）",AK$8:AK$40))</f>
        <v/>
      </c>
      <c r="AL41" s="310" t="str">
        <f ca="1">IF(SUMIF($B$8:$E$40,"介護従業者",$Q$8:$Q40)=0,"",SUMIF($B$8:$E$40,"介護従業者",AL$8:AL$40)+SUMIF($B$8:$E$40,"介護従業者（看護職員）",AL$8:AL$40))</f>
        <v/>
      </c>
      <c r="AM41" s="308" t="str">
        <f ca="1">IF(SUMIF($B$8:$E$40,"介護従業者",$Q$8:$Q40)=0,"",SUMIF($B$8:$E$40,"介護従業者",AM$8:AM$40)+SUMIF($B$8:$E$40,"介護従業者（看護職員）",AM$8:AM$40))</f>
        <v/>
      </c>
      <c r="AN41" s="308" t="str">
        <f ca="1">IF(SUMIF($B$8:$E$40,"介護従業者",$Q$8:$Q40)=0,"",SUMIF($B$8:$E$40,"介護従業者",AN$8:AN$40)+SUMIF($B$8:$E$40,"介護従業者（看護職員）",AN$8:AN$40))</f>
        <v/>
      </c>
      <c r="AO41" s="308" t="str">
        <f ca="1">IF(SUMIF($B$8:$E$40,"介護従業者",$Q$8:$Q40)=0,"",SUMIF($B$8:$E$40,"介護従業者",AO$8:AO$40)+SUMIF($B$8:$E$40,"介護従業者（看護職員）",AO$8:AO$40))</f>
        <v/>
      </c>
      <c r="AP41" s="308" t="str">
        <f ca="1">IF(SUMIF($B$8:$E$40,"介護従業者",$Q$8:$Q40)=0,"",SUMIF($B$8:$E$40,"介護従業者",AP$8:AP$40)+SUMIF($B$8:$E$40,"介護従業者（看護職員）",AP$8:AP$40))</f>
        <v/>
      </c>
      <c r="AQ41" s="308" t="str">
        <f ca="1">IF(SUMIF($B$8:$E$40,"介護従業者",$Q$8:$Q40)=0,"",SUMIF($B$8:$E$40,"介護従業者",AQ$8:AQ$40)+SUMIF($B$8:$E$40,"介護従業者（看護職員）",AQ$8:AQ$40))</f>
        <v/>
      </c>
      <c r="AR41" s="312" t="str">
        <f ca="1">IF(SUMIF($B$8:$E$40,"介護従業者",$Q$8:$Q40)=0,"",SUMIF($B$8:$E$40,"介護従業者",AR$8:AR$40)+SUMIF($B$8:$E$40,"介護従業者（看護職員）",AR$8:AR$40))</f>
        <v/>
      </c>
      <c r="AS41" s="655">
        <f ca="1">SUMIF($O14:$P40,"日勤",AS14:AS40)</f>
        <v>0</v>
      </c>
      <c r="AT41" s="656" t="e">
        <f ca="1">SUMIF($O13:$P40,"日勤",AT13:AT40)-#REF!</f>
        <v>#REF!</v>
      </c>
      <c r="AU41" s="657">
        <f ca="1">AS41/4</f>
        <v>0</v>
      </c>
      <c r="AV41" s="658"/>
      <c r="AW41" s="659">
        <f>SUM(AW14:AX40)</f>
        <v>0</v>
      </c>
      <c r="AX41" s="660"/>
    </row>
    <row r="42" spans="2:52" ht="13.5" customHeight="1" thickBot="1" x14ac:dyDescent="0.2">
      <c r="B42" s="430" t="s">
        <v>83</v>
      </c>
      <c r="C42" s="431"/>
      <c r="D42" s="431"/>
      <c r="E42" s="431"/>
      <c r="F42" s="431"/>
      <c r="G42" s="431"/>
      <c r="H42" s="431"/>
      <c r="I42" s="431"/>
      <c r="J42" s="431"/>
      <c r="K42" s="431"/>
      <c r="L42" s="431"/>
      <c r="M42" s="431"/>
      <c r="N42" s="431"/>
      <c r="O42" s="431"/>
      <c r="P42" s="432"/>
      <c r="Q42" s="129"/>
      <c r="R42" s="130"/>
      <c r="S42" s="130"/>
      <c r="T42" s="130"/>
      <c r="U42" s="130"/>
      <c r="V42" s="130"/>
      <c r="W42" s="131"/>
      <c r="X42" s="129"/>
      <c r="Y42" s="130"/>
      <c r="Z42" s="130"/>
      <c r="AA42" s="130"/>
      <c r="AB42" s="130"/>
      <c r="AC42" s="130"/>
      <c r="AD42" s="131"/>
      <c r="AE42" s="129"/>
      <c r="AF42" s="130"/>
      <c r="AG42" s="130"/>
      <c r="AH42" s="130"/>
      <c r="AI42" s="130"/>
      <c r="AJ42" s="130"/>
      <c r="AK42" s="131"/>
      <c r="AL42" s="129"/>
      <c r="AM42" s="130"/>
      <c r="AN42" s="130"/>
      <c r="AO42" s="130"/>
      <c r="AP42" s="130"/>
      <c r="AQ42" s="130"/>
      <c r="AR42" s="131"/>
      <c r="AS42" s="645" t="s">
        <v>191</v>
      </c>
      <c r="AT42" s="646"/>
      <c r="AU42" s="646"/>
      <c r="AV42" s="647"/>
      <c r="AW42" s="651">
        <f ca="1">SUMIF(B14:E40,"介護従業者（看護職員）",AW14:AX40)</f>
        <v>0</v>
      </c>
      <c r="AX42" s="652"/>
    </row>
    <row r="43" spans="2:52" ht="13.5" customHeight="1" thickBot="1" x14ac:dyDescent="0.2">
      <c r="B43" s="414" t="s">
        <v>78</v>
      </c>
      <c r="C43" s="415"/>
      <c r="D43" s="415"/>
      <c r="E43" s="415"/>
      <c r="F43" s="415"/>
      <c r="G43" s="415"/>
      <c r="H43" s="415"/>
      <c r="I43" s="415"/>
      <c r="J43" s="415"/>
      <c r="K43" s="415"/>
      <c r="L43" s="415"/>
      <c r="M43" s="415"/>
      <c r="N43" s="415"/>
      <c r="O43" s="415"/>
      <c r="P43" s="416"/>
      <c r="Q43" s="313" t="str">
        <f t="shared" ref="Q43:AQ43" si="0">IF($G$45="","",IF(Q42="","",IF(Q$44*$R$46+$R$46&lt;=Q41,"○","×")))</f>
        <v/>
      </c>
      <c r="R43" s="308" t="str">
        <f t="shared" si="0"/>
        <v/>
      </c>
      <c r="S43" s="308" t="str">
        <f t="shared" si="0"/>
        <v/>
      </c>
      <c r="T43" s="308" t="str">
        <f t="shared" si="0"/>
        <v/>
      </c>
      <c r="U43" s="308" t="str">
        <f t="shared" si="0"/>
        <v/>
      </c>
      <c r="V43" s="308" t="str">
        <f t="shared" si="0"/>
        <v/>
      </c>
      <c r="W43" s="311" t="str">
        <f t="shared" si="0"/>
        <v/>
      </c>
      <c r="X43" s="307" t="str">
        <f t="shared" si="0"/>
        <v/>
      </c>
      <c r="Y43" s="308" t="str">
        <f t="shared" si="0"/>
        <v/>
      </c>
      <c r="Z43" s="308" t="str">
        <f t="shared" si="0"/>
        <v/>
      </c>
      <c r="AA43" s="308" t="str">
        <f t="shared" si="0"/>
        <v/>
      </c>
      <c r="AB43" s="308" t="str">
        <f t="shared" si="0"/>
        <v/>
      </c>
      <c r="AC43" s="308" t="str">
        <f t="shared" si="0"/>
        <v/>
      </c>
      <c r="AD43" s="309" t="str">
        <f t="shared" si="0"/>
        <v/>
      </c>
      <c r="AE43" s="307" t="str">
        <f t="shared" si="0"/>
        <v/>
      </c>
      <c r="AF43" s="308" t="str">
        <f t="shared" si="0"/>
        <v/>
      </c>
      <c r="AG43" s="308" t="str">
        <f t="shared" si="0"/>
        <v/>
      </c>
      <c r="AH43" s="308" t="str">
        <f t="shared" si="0"/>
        <v/>
      </c>
      <c r="AI43" s="308" t="str">
        <f t="shared" si="0"/>
        <v/>
      </c>
      <c r="AJ43" s="308" t="str">
        <f t="shared" si="0"/>
        <v/>
      </c>
      <c r="AK43" s="309" t="str">
        <f t="shared" si="0"/>
        <v/>
      </c>
      <c r="AL43" s="310" t="str">
        <f t="shared" si="0"/>
        <v/>
      </c>
      <c r="AM43" s="308" t="str">
        <f t="shared" si="0"/>
        <v/>
      </c>
      <c r="AN43" s="308" t="str">
        <f t="shared" si="0"/>
        <v/>
      </c>
      <c r="AO43" s="308" t="str">
        <f t="shared" si="0"/>
        <v/>
      </c>
      <c r="AP43" s="308" t="str">
        <f t="shared" si="0"/>
        <v/>
      </c>
      <c r="AQ43" s="308" t="str">
        <f t="shared" si="0"/>
        <v/>
      </c>
      <c r="AR43" s="310" t="str">
        <f>IF($G$45="","",IF(AR42="","",IF(AR$44*$R$46+$R$46&lt;=AR41,"○","×")))</f>
        <v/>
      </c>
      <c r="AS43" s="648"/>
      <c r="AT43" s="649"/>
      <c r="AU43" s="649"/>
      <c r="AV43" s="650"/>
      <c r="AW43" s="653"/>
      <c r="AX43" s="654"/>
    </row>
    <row r="44" spans="2:52" ht="13.5" customHeight="1" x14ac:dyDescent="0.15">
      <c r="B44" s="2"/>
      <c r="G44" s="1"/>
      <c r="H44" s="1"/>
      <c r="I44" s="1"/>
      <c r="K44" s="1"/>
      <c r="P44" s="53"/>
      <c r="Q44" s="314">
        <f>ROUNDUP(Q42/3,0)</f>
        <v>0</v>
      </c>
      <c r="R44" s="314">
        <f t="shared" ref="R44:AR44" si="1">ROUNDUP(R42/3,0)</f>
        <v>0</v>
      </c>
      <c r="S44" s="314">
        <f t="shared" si="1"/>
        <v>0</v>
      </c>
      <c r="T44" s="314">
        <f t="shared" si="1"/>
        <v>0</v>
      </c>
      <c r="U44" s="314">
        <f t="shared" si="1"/>
        <v>0</v>
      </c>
      <c r="V44" s="314">
        <f t="shared" si="1"/>
        <v>0</v>
      </c>
      <c r="W44" s="314">
        <f t="shared" si="1"/>
        <v>0</v>
      </c>
      <c r="X44" s="314">
        <f t="shared" si="1"/>
        <v>0</v>
      </c>
      <c r="Y44" s="314">
        <f t="shared" si="1"/>
        <v>0</v>
      </c>
      <c r="Z44" s="314">
        <f t="shared" si="1"/>
        <v>0</v>
      </c>
      <c r="AA44" s="314">
        <f t="shared" si="1"/>
        <v>0</v>
      </c>
      <c r="AB44" s="314">
        <f t="shared" si="1"/>
        <v>0</v>
      </c>
      <c r="AC44" s="314">
        <f t="shared" si="1"/>
        <v>0</v>
      </c>
      <c r="AD44" s="314">
        <f t="shared" si="1"/>
        <v>0</v>
      </c>
      <c r="AE44" s="314">
        <f t="shared" si="1"/>
        <v>0</v>
      </c>
      <c r="AF44" s="314">
        <f t="shared" si="1"/>
        <v>0</v>
      </c>
      <c r="AG44" s="314">
        <f t="shared" si="1"/>
        <v>0</v>
      </c>
      <c r="AH44" s="314">
        <f t="shared" si="1"/>
        <v>0</v>
      </c>
      <c r="AI44" s="314">
        <f t="shared" si="1"/>
        <v>0</v>
      </c>
      <c r="AJ44" s="314">
        <f t="shared" si="1"/>
        <v>0</v>
      </c>
      <c r="AK44" s="314">
        <f t="shared" si="1"/>
        <v>0</v>
      </c>
      <c r="AL44" s="314">
        <f t="shared" si="1"/>
        <v>0</v>
      </c>
      <c r="AM44" s="314">
        <f t="shared" si="1"/>
        <v>0</v>
      </c>
      <c r="AN44" s="314">
        <f t="shared" si="1"/>
        <v>0</v>
      </c>
      <c r="AO44" s="314">
        <f t="shared" si="1"/>
        <v>0</v>
      </c>
      <c r="AP44" s="314">
        <f t="shared" si="1"/>
        <v>0</v>
      </c>
      <c r="AQ44" s="314">
        <f t="shared" si="1"/>
        <v>0</v>
      </c>
      <c r="AR44" s="314">
        <f t="shared" si="1"/>
        <v>0</v>
      </c>
      <c r="AS44" s="417"/>
      <c r="AT44" s="417"/>
      <c r="AU44" s="417"/>
      <c r="AV44" s="417"/>
      <c r="AW44" s="417"/>
      <c r="AX44" s="417"/>
    </row>
    <row r="45" spans="2:52" s="22" customFormat="1" ht="13.5" customHeight="1" x14ac:dyDescent="0.15">
      <c r="B45" s="1" t="s">
        <v>168</v>
      </c>
      <c r="G45" s="123"/>
      <c r="H45" s="32" t="s">
        <v>65</v>
      </c>
      <c r="J45" s="1" t="s">
        <v>169</v>
      </c>
      <c r="N45" s="30"/>
      <c r="O45" s="123"/>
      <c r="P45" s="32" t="s">
        <v>65</v>
      </c>
      <c r="R45" s="1" t="s">
        <v>170</v>
      </c>
      <c r="W45" s="123"/>
      <c r="X45" s="32" t="s">
        <v>65</v>
      </c>
      <c r="Z45" s="1"/>
      <c r="AA45" s="1" t="s">
        <v>75</v>
      </c>
      <c r="AB45" s="9"/>
      <c r="AG45" s="1"/>
      <c r="AH45" s="1"/>
      <c r="AI45" s="1"/>
      <c r="AK45" s="1"/>
      <c r="AP45" s="53"/>
      <c r="AQ45" s="250"/>
      <c r="AR45" s="250"/>
      <c r="AS45" s="250"/>
      <c r="AT45" s="250"/>
      <c r="AU45" s="250"/>
      <c r="AV45" s="250"/>
      <c r="AW45" s="250"/>
      <c r="AX45" s="250"/>
      <c r="AY45" s="250"/>
      <c r="AZ45" s="61"/>
    </row>
    <row r="46" spans="2:52" s="30" customFormat="1" ht="13.5" customHeight="1" x14ac:dyDescent="0.15">
      <c r="B46" s="1" t="s">
        <v>118</v>
      </c>
      <c r="C46" s="22"/>
      <c r="D46" s="22"/>
      <c r="E46" s="22"/>
      <c r="F46" s="22"/>
      <c r="G46" s="1"/>
      <c r="H46" s="1"/>
      <c r="I46" s="1"/>
      <c r="J46" s="22"/>
      <c r="K46" s="1"/>
      <c r="L46" s="22"/>
      <c r="M46" s="22"/>
      <c r="N46" s="22"/>
      <c r="O46" s="22"/>
      <c r="P46" s="53"/>
      <c r="Q46" s="250" t="s">
        <v>119</v>
      </c>
      <c r="R46" s="180"/>
      <c r="S46" s="1" t="s">
        <v>120</v>
      </c>
      <c r="T46" s="250"/>
      <c r="U46" s="250" t="s">
        <v>121</v>
      </c>
      <c r="V46" s="180"/>
      <c r="W46" s="2" t="s">
        <v>61</v>
      </c>
      <c r="X46" s="181"/>
      <c r="Y46" s="9"/>
      <c r="Z46" s="29"/>
      <c r="AA46" s="248" t="s">
        <v>46</v>
      </c>
      <c r="AB46" s="350" t="s">
        <v>12</v>
      </c>
      <c r="AC46" s="350"/>
      <c r="AD46" s="350"/>
      <c r="AE46" s="350"/>
      <c r="AF46" s="350"/>
      <c r="AG46" s="350"/>
      <c r="AH46" s="350"/>
      <c r="AI46" s="340" t="s">
        <v>14</v>
      </c>
      <c r="AJ46" s="340"/>
      <c r="AK46" s="340" t="s">
        <v>15</v>
      </c>
      <c r="AL46" s="340"/>
      <c r="AM46" s="248" t="s">
        <v>46</v>
      </c>
      <c r="AN46" s="350" t="s">
        <v>12</v>
      </c>
      <c r="AO46" s="350"/>
      <c r="AP46" s="350"/>
      <c r="AQ46" s="350"/>
      <c r="AR46" s="350"/>
      <c r="AS46" s="350"/>
      <c r="AT46" s="350"/>
      <c r="AU46" s="340" t="s">
        <v>14</v>
      </c>
      <c r="AV46" s="340"/>
      <c r="AW46" s="340" t="s">
        <v>15</v>
      </c>
      <c r="AX46" s="340"/>
      <c r="AY46" s="62"/>
      <c r="AZ46" s="62"/>
    </row>
    <row r="47" spans="2:52" s="22" customFormat="1" ht="13.5" customHeight="1" x14ac:dyDescent="0.15">
      <c r="B47" s="9" t="s">
        <v>18</v>
      </c>
      <c r="C47" s="30"/>
      <c r="D47" s="30"/>
      <c r="E47" s="30"/>
      <c r="F47" s="30"/>
      <c r="G47" s="9"/>
      <c r="H47" s="9"/>
      <c r="I47" s="9"/>
      <c r="J47" s="30"/>
      <c r="K47" s="9"/>
      <c r="L47" s="30"/>
      <c r="M47" s="30"/>
      <c r="N47" s="30"/>
      <c r="O47" s="246" t="s">
        <v>19</v>
      </c>
      <c r="P47" s="246"/>
      <c r="Q47" s="123"/>
      <c r="R47" s="247" t="s">
        <v>60</v>
      </c>
      <c r="S47" s="124"/>
      <c r="T47" s="9" t="s">
        <v>20</v>
      </c>
      <c r="U47" s="247"/>
      <c r="V47" s="30"/>
      <c r="W47" s="123"/>
      <c r="X47" s="247" t="s">
        <v>60</v>
      </c>
      <c r="Y47" s="124"/>
      <c r="Z47" s="250"/>
      <c r="AA47" s="27" t="s">
        <v>47</v>
      </c>
      <c r="AB47" s="63"/>
      <c r="AC47" s="117" t="s">
        <v>13</v>
      </c>
      <c r="AD47" s="64"/>
      <c r="AE47" s="117" t="s">
        <v>35</v>
      </c>
      <c r="AF47" s="65"/>
      <c r="AG47" s="117" t="s">
        <v>13</v>
      </c>
      <c r="AH47" s="66"/>
      <c r="AI47" s="67"/>
      <c r="AJ47" s="118" t="s">
        <v>36</v>
      </c>
      <c r="AK47" s="68"/>
      <c r="AL47" s="118" t="s">
        <v>36</v>
      </c>
      <c r="AM47" s="26" t="s">
        <v>59</v>
      </c>
      <c r="AN47" s="63"/>
      <c r="AO47" s="117" t="s">
        <v>13</v>
      </c>
      <c r="AP47" s="64"/>
      <c r="AQ47" s="117" t="s">
        <v>35</v>
      </c>
      <c r="AR47" s="65"/>
      <c r="AS47" s="117" t="s">
        <v>13</v>
      </c>
      <c r="AT47" s="66"/>
      <c r="AU47" s="67"/>
      <c r="AV47" s="118" t="s">
        <v>36</v>
      </c>
      <c r="AW47" s="68"/>
      <c r="AX47" s="118" t="s">
        <v>36</v>
      </c>
      <c r="AZ47" s="247"/>
    </row>
    <row r="48" spans="2:52" s="22" customFormat="1" ht="13.5" customHeight="1" x14ac:dyDescent="0.15">
      <c r="B48" s="1" t="s">
        <v>22</v>
      </c>
      <c r="G48" s="246" t="s">
        <v>23</v>
      </c>
      <c r="H48" s="246"/>
      <c r="I48" s="123"/>
      <c r="J48" s="247" t="s">
        <v>45</v>
      </c>
      <c r="K48" s="124"/>
      <c r="L48" s="247" t="s">
        <v>24</v>
      </c>
      <c r="M48" s="247"/>
      <c r="N48" s="247"/>
      <c r="O48" s="247"/>
      <c r="P48" s="123"/>
      <c r="Q48" s="9" t="s">
        <v>45</v>
      </c>
      <c r="R48" s="124"/>
      <c r="S48" s="9" t="s">
        <v>21</v>
      </c>
      <c r="T48" s="247"/>
      <c r="U48" s="250"/>
      <c r="V48" s="250"/>
      <c r="W48" s="250"/>
      <c r="X48" s="250"/>
      <c r="Y48" s="250"/>
      <c r="Z48" s="250"/>
      <c r="AA48" s="26" t="s">
        <v>48</v>
      </c>
      <c r="AB48" s="63"/>
      <c r="AC48" s="117" t="s">
        <v>13</v>
      </c>
      <c r="AD48" s="64"/>
      <c r="AE48" s="117" t="s">
        <v>35</v>
      </c>
      <c r="AF48" s="65"/>
      <c r="AG48" s="117" t="s">
        <v>13</v>
      </c>
      <c r="AH48" s="66"/>
      <c r="AI48" s="63"/>
      <c r="AJ48" s="119" t="s">
        <v>36</v>
      </c>
      <c r="AK48" s="63"/>
      <c r="AL48" s="119" t="s">
        <v>36</v>
      </c>
      <c r="AM48" s="26" t="s">
        <v>58</v>
      </c>
      <c r="AN48" s="63"/>
      <c r="AO48" s="117" t="s">
        <v>13</v>
      </c>
      <c r="AP48" s="64"/>
      <c r="AQ48" s="117" t="s">
        <v>35</v>
      </c>
      <c r="AR48" s="65"/>
      <c r="AS48" s="117" t="s">
        <v>13</v>
      </c>
      <c r="AT48" s="66"/>
      <c r="AU48" s="67"/>
      <c r="AV48" s="118" t="s">
        <v>36</v>
      </c>
      <c r="AW48" s="68"/>
      <c r="AX48" s="118" t="s">
        <v>36</v>
      </c>
      <c r="AZ48" s="247"/>
    </row>
    <row r="49" spans="1:52" s="2" customFormat="1" ht="13.5" customHeight="1" x14ac:dyDescent="0.15">
      <c r="B49" s="9" t="s">
        <v>74</v>
      </c>
      <c r="C49" s="9"/>
      <c r="D49" s="9"/>
      <c r="E49" s="9"/>
      <c r="F49" s="9"/>
      <c r="G49" s="9"/>
      <c r="H49" s="9"/>
      <c r="I49" s="9"/>
      <c r="J49" s="62" t="s">
        <v>72</v>
      </c>
      <c r="K49" s="125"/>
      <c r="L49" s="120" t="s">
        <v>61</v>
      </c>
      <c r="M49" s="62"/>
      <c r="N49" s="246" t="s">
        <v>73</v>
      </c>
      <c r="O49" s="123"/>
      <c r="P49" s="9" t="s">
        <v>61</v>
      </c>
      <c r="Q49" s="9"/>
      <c r="R49" s="9"/>
      <c r="S49" s="9"/>
      <c r="T49" s="9"/>
      <c r="U49" s="9"/>
      <c r="V49" s="62"/>
      <c r="W49" s="62"/>
      <c r="X49" s="62"/>
      <c r="Y49" s="62"/>
      <c r="Z49" s="250"/>
      <c r="AA49" s="26" t="s">
        <v>50</v>
      </c>
      <c r="AB49" s="63"/>
      <c r="AC49" s="117" t="s">
        <v>13</v>
      </c>
      <c r="AD49" s="64"/>
      <c r="AE49" s="117" t="s">
        <v>35</v>
      </c>
      <c r="AF49" s="65"/>
      <c r="AG49" s="117" t="s">
        <v>13</v>
      </c>
      <c r="AH49" s="66"/>
      <c r="AI49" s="63"/>
      <c r="AJ49" s="119" t="s">
        <v>36</v>
      </c>
      <c r="AK49" s="63"/>
      <c r="AL49" s="119" t="s">
        <v>36</v>
      </c>
      <c r="AM49" s="26" t="s">
        <v>49</v>
      </c>
      <c r="AN49" s="63"/>
      <c r="AO49" s="117" t="s">
        <v>13</v>
      </c>
      <c r="AP49" s="64"/>
      <c r="AQ49" s="117" t="s">
        <v>35</v>
      </c>
      <c r="AR49" s="65"/>
      <c r="AS49" s="117" t="s">
        <v>13</v>
      </c>
      <c r="AT49" s="66"/>
      <c r="AU49" s="67"/>
      <c r="AV49" s="118" t="s">
        <v>36</v>
      </c>
      <c r="AW49" s="68"/>
      <c r="AX49" s="118" t="s">
        <v>36</v>
      </c>
      <c r="AZ49" s="247"/>
    </row>
    <row r="50" spans="1:52" s="4" customFormat="1" ht="13.5" customHeight="1" x14ac:dyDescent="0.15">
      <c r="B50" s="9" t="s">
        <v>183</v>
      </c>
      <c r="T50" s="2"/>
      <c r="V50" s="243"/>
      <c r="W50" s="243"/>
      <c r="Z50" s="250"/>
      <c r="AA50" s="26" t="s">
        <v>52</v>
      </c>
      <c r="AB50" s="63"/>
      <c r="AC50" s="117" t="s">
        <v>13</v>
      </c>
      <c r="AD50" s="64"/>
      <c r="AE50" s="117" t="s">
        <v>35</v>
      </c>
      <c r="AF50" s="65"/>
      <c r="AG50" s="117" t="s">
        <v>13</v>
      </c>
      <c r="AH50" s="66"/>
      <c r="AI50" s="63"/>
      <c r="AJ50" s="119" t="s">
        <v>36</v>
      </c>
      <c r="AK50" s="63"/>
      <c r="AL50" s="119" t="s">
        <v>36</v>
      </c>
      <c r="AM50" s="26" t="s">
        <v>51</v>
      </c>
      <c r="AN50" s="63"/>
      <c r="AO50" s="117" t="s">
        <v>13</v>
      </c>
      <c r="AP50" s="64"/>
      <c r="AQ50" s="117" t="s">
        <v>35</v>
      </c>
      <c r="AR50" s="65"/>
      <c r="AS50" s="117" t="s">
        <v>13</v>
      </c>
      <c r="AT50" s="66"/>
      <c r="AU50" s="67"/>
      <c r="AV50" s="118" t="s">
        <v>36</v>
      </c>
      <c r="AW50" s="68"/>
      <c r="AX50" s="118" t="s">
        <v>36</v>
      </c>
      <c r="AZ50" s="247"/>
    </row>
    <row r="51" spans="1:52" s="4" customFormat="1" ht="13.5" customHeight="1" x14ac:dyDescent="0.15">
      <c r="B51" s="9" t="s">
        <v>182</v>
      </c>
      <c r="D51" s="247"/>
      <c r="E51" s="25"/>
      <c r="F51" s="247"/>
      <c r="G51" s="247"/>
      <c r="H51" s="639">
        <f ca="1">AW41-AW42</f>
        <v>0</v>
      </c>
      <c r="I51" s="640"/>
      <c r="J51" s="247" t="s">
        <v>175</v>
      </c>
      <c r="K51" s="9" t="s">
        <v>177</v>
      </c>
      <c r="O51" s="247"/>
      <c r="P51" s="247"/>
      <c r="Q51" s="25"/>
      <c r="R51" s="352"/>
      <c r="S51" s="352"/>
      <c r="T51" s="9"/>
      <c r="U51" s="407" t="s">
        <v>180</v>
      </c>
      <c r="V51" s="407"/>
      <c r="W51" s="641">
        <f>IF(R51="",0,R51/H51*100)</f>
        <v>0</v>
      </c>
      <c r="X51" s="641"/>
      <c r="Y51" s="247" t="s">
        <v>181</v>
      </c>
      <c r="Z51" s="250"/>
      <c r="AA51" s="26" t="s">
        <v>25</v>
      </c>
      <c r="AB51" s="411"/>
      <c r="AC51" s="412"/>
      <c r="AD51" s="412"/>
      <c r="AE51" s="412"/>
      <c r="AF51" s="412"/>
      <c r="AG51" s="412"/>
      <c r="AH51" s="412"/>
      <c r="AI51" s="412"/>
      <c r="AJ51" s="412"/>
      <c r="AK51" s="412"/>
      <c r="AL51" s="413"/>
      <c r="AM51" s="26" t="s">
        <v>164</v>
      </c>
      <c r="AN51" s="411"/>
      <c r="AO51" s="412"/>
      <c r="AP51" s="412"/>
      <c r="AQ51" s="412"/>
      <c r="AR51" s="412"/>
      <c r="AS51" s="412"/>
      <c r="AT51" s="412"/>
      <c r="AU51" s="412"/>
      <c r="AV51" s="412"/>
      <c r="AW51" s="412"/>
      <c r="AX51" s="413"/>
      <c r="AZ51" s="247"/>
    </row>
    <row r="52" spans="1:52" s="4" customFormat="1" ht="13.5" customHeight="1" x14ac:dyDescent="0.15">
      <c r="B52" s="9" t="s">
        <v>176</v>
      </c>
      <c r="C52" s="9"/>
      <c r="D52" s="247"/>
      <c r="E52" s="25"/>
      <c r="F52" s="247"/>
      <c r="G52" s="247"/>
      <c r="H52" s="639">
        <f>AW41</f>
        <v>0</v>
      </c>
      <c r="I52" s="640"/>
      <c r="J52" s="241" t="s">
        <v>175</v>
      </c>
      <c r="K52" s="9" t="s">
        <v>178</v>
      </c>
      <c r="L52" s="247"/>
      <c r="M52" s="9"/>
      <c r="N52" s="247"/>
      <c r="O52" s="247"/>
      <c r="P52" s="247"/>
      <c r="Q52" s="25"/>
      <c r="R52" s="352"/>
      <c r="S52" s="352"/>
      <c r="T52" s="9"/>
      <c r="U52" s="407" t="s">
        <v>180</v>
      </c>
      <c r="V52" s="407"/>
      <c r="W52" s="641">
        <f t="shared" ref="W52:W53" si="2">IF(R52="",0,R52/H52*100)</f>
        <v>0</v>
      </c>
      <c r="X52" s="641"/>
      <c r="Y52" s="247" t="s">
        <v>181</v>
      </c>
      <c r="Z52" s="250"/>
      <c r="AA52" s="26" t="s">
        <v>85</v>
      </c>
      <c r="AB52" s="644"/>
      <c r="AC52" s="644"/>
      <c r="AD52" s="644"/>
      <c r="AE52" s="644"/>
      <c r="AF52" s="644"/>
      <c r="AG52" s="644"/>
      <c r="AH52" s="644"/>
      <c r="AI52" s="644"/>
      <c r="AJ52" s="644"/>
      <c r="AK52" s="644"/>
      <c r="AL52" s="644"/>
      <c r="AM52" s="26"/>
      <c r="AN52" s="644"/>
      <c r="AO52" s="644"/>
      <c r="AP52" s="644"/>
      <c r="AQ52" s="644"/>
      <c r="AR52" s="644"/>
      <c r="AS52" s="644"/>
      <c r="AT52" s="644"/>
      <c r="AU52" s="644"/>
      <c r="AV52" s="644"/>
      <c r="AW52" s="644"/>
      <c r="AX52" s="644"/>
      <c r="AZ52" s="247"/>
    </row>
    <row r="53" spans="1:52" s="4" customFormat="1" ht="13.5" customHeight="1" x14ac:dyDescent="0.15">
      <c r="B53" s="9" t="s">
        <v>176</v>
      </c>
      <c r="C53" s="9"/>
      <c r="D53" s="247"/>
      <c r="E53" s="25"/>
      <c r="F53" s="247"/>
      <c r="G53" s="247"/>
      <c r="H53" s="639">
        <f>AW41</f>
        <v>0</v>
      </c>
      <c r="I53" s="640"/>
      <c r="J53" s="241" t="s">
        <v>175</v>
      </c>
      <c r="K53" s="9" t="s">
        <v>179</v>
      </c>
      <c r="L53" s="247"/>
      <c r="M53" s="9"/>
      <c r="N53" s="247"/>
      <c r="P53" s="247"/>
      <c r="Q53" s="25"/>
      <c r="R53" s="352"/>
      <c r="S53" s="352"/>
      <c r="T53" s="9"/>
      <c r="U53" s="407" t="s">
        <v>180</v>
      </c>
      <c r="V53" s="407"/>
      <c r="W53" s="641">
        <f t="shared" si="2"/>
        <v>0</v>
      </c>
      <c r="X53" s="641"/>
      <c r="Y53" s="247" t="s">
        <v>181</v>
      </c>
      <c r="Z53" s="250"/>
      <c r="AA53" s="250"/>
      <c r="AB53" s="642"/>
      <c r="AC53" s="642"/>
      <c r="AD53" s="642"/>
      <c r="AE53" s="642"/>
      <c r="AF53" s="642"/>
      <c r="AG53" s="642"/>
      <c r="AH53" s="642"/>
      <c r="AI53" s="642"/>
      <c r="AJ53" s="642"/>
      <c r="AK53" s="642"/>
      <c r="AL53" s="642"/>
      <c r="AM53" s="250"/>
      <c r="AN53" s="643"/>
      <c r="AO53" s="643"/>
      <c r="AP53" s="643"/>
      <c r="AQ53" s="643"/>
      <c r="AR53" s="643"/>
      <c r="AS53" s="643"/>
      <c r="AT53" s="643"/>
      <c r="AU53" s="643"/>
      <c r="AV53" s="643"/>
      <c r="AW53" s="643"/>
      <c r="AX53" s="643"/>
      <c r="AZ53" s="61"/>
    </row>
    <row r="54" spans="1:52" s="30" customFormat="1" ht="6.75" customHeight="1" x14ac:dyDescent="0.15">
      <c r="B54" s="247"/>
      <c r="C54" s="247"/>
      <c r="D54" s="247"/>
      <c r="E54" s="25"/>
      <c r="F54" s="247"/>
      <c r="G54" s="247"/>
      <c r="H54" s="247"/>
      <c r="I54" s="25"/>
      <c r="J54" s="247"/>
      <c r="K54" s="247"/>
      <c r="L54" s="247"/>
      <c r="M54" s="247"/>
      <c r="N54" s="247"/>
      <c r="O54" s="113"/>
      <c r="P54" s="113"/>
      <c r="Q54" s="113"/>
      <c r="R54" s="113"/>
      <c r="S54" s="113"/>
      <c r="T54" s="113"/>
      <c r="U54" s="113"/>
      <c r="V54" s="113"/>
      <c r="W54" s="113"/>
      <c r="X54" s="113"/>
      <c r="Y54" s="113"/>
      <c r="Z54" s="247"/>
      <c r="AA54" s="247"/>
      <c r="AB54" s="247"/>
      <c r="AC54" s="247"/>
      <c r="AD54" s="247"/>
      <c r="AE54" s="247"/>
      <c r="AF54" s="247"/>
      <c r="AG54" s="247"/>
      <c r="AH54" s="247"/>
      <c r="AI54" s="10"/>
      <c r="AJ54" s="23"/>
      <c r="AK54" s="23"/>
      <c r="AL54" s="23"/>
      <c r="AM54" s="23"/>
      <c r="AN54" s="23"/>
      <c r="AO54" s="23"/>
      <c r="AP54" s="23"/>
      <c r="AQ54" s="23"/>
      <c r="AR54" s="23"/>
      <c r="AS54" s="9"/>
      <c r="AT54" s="9"/>
      <c r="AU54" s="9"/>
      <c r="AV54" s="9"/>
      <c r="AW54" s="9"/>
      <c r="AX54" s="9"/>
    </row>
    <row r="55" spans="1:52" s="22" customFormat="1" x14ac:dyDescent="0.15">
      <c r="B55" s="24" t="s">
        <v>53</v>
      </c>
      <c r="G55" s="1"/>
      <c r="H55" s="1"/>
      <c r="I55" s="1"/>
      <c r="K55" s="1"/>
      <c r="P55" s="53"/>
      <c r="Q55" s="250"/>
      <c r="R55" s="250"/>
      <c r="S55" s="250"/>
      <c r="T55" s="250"/>
      <c r="U55" s="250"/>
      <c r="V55" s="250"/>
      <c r="W55" s="250"/>
      <c r="X55" s="250"/>
      <c r="Y55" s="250"/>
      <c r="Z55" s="250"/>
      <c r="AA55" s="250"/>
      <c r="AB55" s="250"/>
      <c r="AC55" s="250"/>
      <c r="AD55" s="250"/>
      <c r="AE55" s="250"/>
      <c r="AF55" s="250"/>
      <c r="AG55" s="250"/>
      <c r="AH55" s="247"/>
      <c r="AI55" s="10"/>
      <c r="AJ55" s="23"/>
      <c r="AK55" s="23"/>
      <c r="AL55" s="23"/>
      <c r="AM55" s="23"/>
      <c r="AN55" s="23"/>
      <c r="AO55" s="23"/>
      <c r="AP55" s="23"/>
      <c r="AQ55" s="23"/>
      <c r="AR55" s="23"/>
      <c r="AS55" s="23"/>
      <c r="AT55" s="23"/>
      <c r="AU55" s="23"/>
      <c r="AV55" s="23"/>
      <c r="AW55" s="23"/>
      <c r="AX55" s="23"/>
    </row>
    <row r="56" spans="1:52" s="22" customFormat="1" x14ac:dyDescent="0.15">
      <c r="B56" s="187" t="s">
        <v>174</v>
      </c>
      <c r="G56" s="1"/>
      <c r="H56" s="1"/>
      <c r="I56" s="1"/>
      <c r="K56" s="1"/>
      <c r="P56" s="53"/>
      <c r="Q56" s="250"/>
      <c r="R56" s="250"/>
      <c r="S56" s="250"/>
      <c r="T56" s="250"/>
      <c r="U56" s="250"/>
      <c r="V56" s="250"/>
      <c r="W56" s="250"/>
      <c r="X56" s="250"/>
      <c r="Y56" s="250"/>
      <c r="Z56" s="250"/>
      <c r="AA56" s="250"/>
      <c r="AB56" s="250"/>
      <c r="AC56" s="250"/>
      <c r="AD56" s="250"/>
      <c r="AE56" s="250"/>
      <c r="AF56" s="250"/>
      <c r="AG56" s="250"/>
      <c r="AH56" s="247"/>
      <c r="AI56" s="10"/>
      <c r="AJ56" s="23"/>
      <c r="AK56" s="23"/>
      <c r="AL56" s="23"/>
      <c r="AM56" s="23"/>
      <c r="AN56" s="23"/>
      <c r="AO56" s="23"/>
      <c r="AP56" s="23"/>
      <c r="AQ56" s="23"/>
      <c r="AR56" s="23"/>
      <c r="AS56" s="23"/>
      <c r="AT56" s="23"/>
      <c r="AU56" s="23"/>
      <c r="AV56" s="23"/>
      <c r="AW56" s="23"/>
      <c r="AX56" s="23"/>
    </row>
    <row r="57" spans="1:52" s="22" customFormat="1" x14ac:dyDescent="0.15">
      <c r="B57" s="2" t="s">
        <v>159</v>
      </c>
      <c r="G57" s="1"/>
      <c r="H57" s="1"/>
      <c r="I57" s="1"/>
      <c r="K57" s="1"/>
      <c r="P57" s="53"/>
      <c r="Q57" s="250"/>
      <c r="R57" s="250"/>
      <c r="S57" s="250"/>
      <c r="T57" s="250"/>
      <c r="U57" s="250"/>
      <c r="V57" s="250"/>
      <c r="W57" s="250"/>
      <c r="X57" s="250"/>
      <c r="Y57" s="250"/>
      <c r="Z57" s="250"/>
      <c r="AA57" s="250"/>
      <c r="AB57" s="250"/>
      <c r="AC57" s="250"/>
      <c r="AD57" s="250"/>
      <c r="AE57" s="250"/>
      <c r="AF57" s="250"/>
      <c r="AG57" s="250"/>
      <c r="AH57" s="247"/>
      <c r="AI57" s="10"/>
      <c r="AJ57" s="23"/>
      <c r="AK57" s="23"/>
      <c r="AL57" s="23"/>
      <c r="AM57" s="23"/>
      <c r="AN57" s="23"/>
      <c r="AO57" s="23"/>
      <c r="AP57" s="23"/>
      <c r="AQ57" s="23"/>
      <c r="AR57" s="23"/>
      <c r="AS57" s="23"/>
      <c r="AT57" s="23"/>
      <c r="AU57" s="23"/>
      <c r="AV57" s="23"/>
      <c r="AW57" s="23"/>
      <c r="AX57" s="23"/>
    </row>
    <row r="58" spans="1:52" s="22" customFormat="1" x14ac:dyDescent="0.15">
      <c r="B58" s="2" t="s">
        <v>160</v>
      </c>
      <c r="G58" s="1"/>
      <c r="H58" s="1"/>
      <c r="I58" s="1"/>
      <c r="K58" s="1"/>
      <c r="P58" s="53"/>
      <c r="Q58" s="250"/>
      <c r="R58" s="250"/>
      <c r="S58" s="250"/>
      <c r="T58" s="250"/>
      <c r="U58" s="250"/>
      <c r="V58" s="250"/>
      <c r="W58" s="250"/>
      <c r="X58" s="250"/>
      <c r="Y58" s="250"/>
      <c r="Z58" s="250"/>
      <c r="AA58" s="250"/>
      <c r="AB58" s="250"/>
      <c r="AC58" s="250"/>
      <c r="AD58" s="250"/>
      <c r="AE58" s="250"/>
      <c r="AF58" s="250"/>
      <c r="AG58" s="250"/>
      <c r="AH58" s="247"/>
      <c r="AI58" s="10"/>
      <c r="AJ58" s="23"/>
      <c r="AK58" s="23"/>
      <c r="AL58" s="23"/>
      <c r="AM58" s="23"/>
      <c r="AN58" s="23"/>
      <c r="AO58" s="23"/>
      <c r="AP58" s="23"/>
      <c r="AQ58" s="23"/>
      <c r="AR58" s="23"/>
      <c r="AS58" s="23"/>
      <c r="AT58" s="23"/>
      <c r="AU58" s="23"/>
      <c r="AV58" s="23"/>
      <c r="AW58" s="23"/>
      <c r="AX58" s="23"/>
    </row>
    <row r="59" spans="1:52" s="22" customFormat="1" x14ac:dyDescent="0.15">
      <c r="B59" s="2" t="s">
        <v>161</v>
      </c>
      <c r="G59" s="1"/>
      <c r="H59" s="1"/>
      <c r="I59" s="1"/>
      <c r="K59" s="1"/>
      <c r="P59" s="53"/>
      <c r="Q59" s="250"/>
      <c r="R59" s="250"/>
      <c r="S59" s="250"/>
      <c r="T59" s="250"/>
      <c r="U59" s="250"/>
      <c r="V59" s="250"/>
      <c r="W59" s="250"/>
      <c r="X59" s="250"/>
      <c r="Y59" s="250"/>
      <c r="Z59" s="250"/>
      <c r="AA59" s="250"/>
      <c r="AB59" s="250"/>
      <c r="AC59" s="250"/>
      <c r="AD59" s="250"/>
      <c r="AE59" s="250"/>
      <c r="AF59" s="250"/>
      <c r="AG59" s="250"/>
      <c r="AH59" s="247"/>
      <c r="AI59" s="10"/>
      <c r="AJ59" s="23"/>
      <c r="AK59" s="23"/>
      <c r="AL59" s="23"/>
      <c r="AM59" s="23"/>
      <c r="AN59" s="23"/>
      <c r="AO59" s="23"/>
      <c r="AP59" s="23"/>
      <c r="AQ59" s="23"/>
      <c r="AR59" s="23"/>
      <c r="AS59" s="23"/>
      <c r="AT59" s="23"/>
      <c r="AU59" s="23"/>
      <c r="AV59" s="23"/>
      <c r="AW59" s="23"/>
      <c r="AX59" s="23"/>
    </row>
    <row r="60" spans="1:52" s="109" customFormat="1" ht="14.25" customHeight="1" x14ac:dyDescent="0.15">
      <c r="A60" s="110"/>
      <c r="B60" s="110"/>
      <c r="C60" s="114"/>
      <c r="D60" s="115" t="s">
        <v>150</v>
      </c>
      <c r="E60" s="114"/>
      <c r="F60" s="114"/>
      <c r="G60" s="116"/>
      <c r="H60" s="114"/>
      <c r="I60" s="114"/>
      <c r="J60" s="114"/>
      <c r="K60" s="114"/>
      <c r="L60" s="114"/>
      <c r="M60" s="114"/>
      <c r="N60" s="114"/>
      <c r="O60" s="114"/>
      <c r="P60" s="114"/>
      <c r="Q60" s="114"/>
      <c r="R60" s="114"/>
      <c r="S60" s="114"/>
      <c r="T60" s="114"/>
      <c r="U60" s="114"/>
      <c r="V60" s="114"/>
      <c r="W60" s="114"/>
      <c r="X60" s="116"/>
      <c r="Y60" s="116"/>
      <c r="Z60" s="116"/>
      <c r="AA60" s="116"/>
      <c r="AB60" s="116"/>
      <c r="AC60" s="116"/>
      <c r="AD60" s="116"/>
      <c r="AE60" s="116"/>
      <c r="AF60" s="116"/>
      <c r="AG60" s="116"/>
      <c r="AH60" s="116"/>
      <c r="AI60" s="116"/>
      <c r="AJ60" s="116"/>
      <c r="AK60" s="116"/>
      <c r="AL60" s="116"/>
      <c r="AM60" s="116"/>
      <c r="AN60" s="116"/>
    </row>
    <row r="61" spans="1:52" s="109" customFormat="1" ht="14.25" customHeight="1" x14ac:dyDescent="0.15">
      <c r="A61" s="110"/>
      <c r="B61" s="110"/>
      <c r="C61" s="114"/>
      <c r="D61" s="216" t="s">
        <v>151</v>
      </c>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row>
    <row r="62" spans="1:52" s="109" customFormat="1" ht="14.25" customHeight="1" x14ac:dyDescent="0.15">
      <c r="A62" s="110"/>
      <c r="B62" s="110"/>
      <c r="C62" s="114"/>
      <c r="D62" s="115" t="s">
        <v>152</v>
      </c>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row>
    <row r="63" spans="1:52" s="22" customFormat="1" x14ac:dyDescent="0.15">
      <c r="B63" s="2" t="s">
        <v>210</v>
      </c>
      <c r="G63" s="1"/>
      <c r="H63" s="1"/>
      <c r="I63" s="1"/>
      <c r="K63" s="1"/>
      <c r="P63" s="53"/>
      <c r="Q63" s="250"/>
      <c r="R63" s="250"/>
      <c r="S63" s="250"/>
      <c r="T63" s="250"/>
      <c r="U63" s="250"/>
      <c r="V63" s="250"/>
      <c r="W63" s="250"/>
      <c r="X63" s="250"/>
      <c r="Y63" s="250"/>
      <c r="Z63" s="250"/>
      <c r="AA63" s="250"/>
      <c r="AB63" s="250"/>
      <c r="AC63" s="250"/>
      <c r="AD63" s="250"/>
      <c r="AE63" s="250"/>
      <c r="AF63" s="250"/>
      <c r="AG63" s="250"/>
      <c r="AH63" s="247"/>
      <c r="AI63" s="10"/>
      <c r="AJ63" s="23"/>
      <c r="AK63" s="23"/>
      <c r="AL63" s="23"/>
      <c r="AM63" s="23"/>
      <c r="AN63" s="23"/>
      <c r="AO63" s="23"/>
      <c r="AP63" s="23"/>
      <c r="AQ63" s="23"/>
      <c r="AR63" s="23"/>
      <c r="AS63" s="23"/>
      <c r="AT63" s="23"/>
      <c r="AU63" s="23"/>
      <c r="AV63" s="23"/>
      <c r="AW63" s="23"/>
      <c r="AX63" s="23"/>
    </row>
    <row r="64" spans="1:52" s="22" customFormat="1" x14ac:dyDescent="0.15">
      <c r="B64" s="2"/>
      <c r="C64" s="2" t="s">
        <v>211</v>
      </c>
      <c r="G64" s="1"/>
      <c r="H64" s="1"/>
      <c r="I64" s="1"/>
      <c r="K64" s="1"/>
      <c r="P64" s="53"/>
      <c r="Q64" s="250"/>
      <c r="R64" s="250"/>
      <c r="S64" s="250"/>
      <c r="T64" s="250"/>
      <c r="U64" s="250"/>
      <c r="V64" s="250"/>
      <c r="W64" s="250"/>
      <c r="X64" s="250"/>
      <c r="Y64" s="250"/>
      <c r="Z64" s="250"/>
      <c r="AA64" s="250"/>
      <c r="AB64" s="250"/>
      <c r="AC64" s="250"/>
      <c r="AD64" s="250"/>
      <c r="AE64" s="250"/>
      <c r="AF64" s="250"/>
      <c r="AG64" s="250"/>
      <c r="AH64" s="247"/>
      <c r="AI64" s="10"/>
      <c r="AJ64" s="23"/>
      <c r="AK64" s="23"/>
      <c r="AL64" s="23"/>
      <c r="AM64" s="23"/>
      <c r="AN64" s="23"/>
      <c r="AO64" s="23"/>
      <c r="AP64" s="23"/>
      <c r="AQ64" s="23"/>
      <c r="AR64" s="23"/>
      <c r="AS64" s="23"/>
      <c r="AT64" s="23"/>
      <c r="AU64" s="23"/>
      <c r="AV64" s="23"/>
      <c r="AW64" s="23"/>
      <c r="AX64" s="23"/>
    </row>
    <row r="65" spans="2:50" s="22" customFormat="1" x14ac:dyDescent="0.15">
      <c r="B65" s="2" t="s">
        <v>158</v>
      </c>
      <c r="G65" s="1"/>
      <c r="H65" s="1"/>
      <c r="I65" s="1"/>
      <c r="K65" s="1"/>
      <c r="P65" s="53"/>
      <c r="Q65" s="250"/>
      <c r="R65" s="250"/>
      <c r="S65" s="250"/>
      <c r="T65" s="250"/>
      <c r="U65" s="250"/>
      <c r="V65" s="250"/>
      <c r="W65" s="250"/>
      <c r="X65" s="250"/>
      <c r="Y65" s="250"/>
      <c r="Z65" s="250"/>
      <c r="AA65" s="250"/>
      <c r="AB65" s="250"/>
      <c r="AC65" s="250"/>
      <c r="AD65" s="250"/>
      <c r="AE65" s="250"/>
      <c r="AF65" s="250"/>
      <c r="AG65" s="250"/>
      <c r="AH65" s="247"/>
      <c r="AI65" s="10"/>
      <c r="AJ65" s="23"/>
      <c r="AK65" s="23"/>
      <c r="AL65" s="23"/>
      <c r="AM65" s="23"/>
      <c r="AN65" s="23"/>
      <c r="AO65" s="23"/>
      <c r="AP65" s="23"/>
      <c r="AQ65" s="23"/>
      <c r="AR65" s="23"/>
      <c r="AS65" s="23"/>
      <c r="AT65" s="23"/>
      <c r="AU65" s="23"/>
      <c r="AV65" s="23"/>
      <c r="AW65" s="23"/>
      <c r="AX65" s="23"/>
    </row>
    <row r="66" spans="2:50" s="22" customFormat="1" x14ac:dyDescent="0.15">
      <c r="B66" s="217" t="s">
        <v>184</v>
      </c>
      <c r="G66" s="1"/>
      <c r="H66" s="1"/>
      <c r="I66" s="1"/>
      <c r="K66" s="1"/>
      <c r="P66" s="53"/>
      <c r="Q66" s="250"/>
      <c r="R66" s="250"/>
      <c r="S66" s="250"/>
      <c r="T66" s="250"/>
      <c r="U66" s="250"/>
      <c r="V66" s="250"/>
      <c r="W66" s="250"/>
      <c r="X66" s="250"/>
      <c r="Y66" s="250"/>
      <c r="Z66" s="250"/>
      <c r="AA66" s="250"/>
      <c r="AB66" s="250"/>
      <c r="AC66" s="250"/>
      <c r="AD66" s="250"/>
      <c r="AE66" s="250"/>
      <c r="AF66" s="250"/>
      <c r="AG66" s="250"/>
      <c r="AH66" s="247"/>
      <c r="AI66" s="10"/>
      <c r="AJ66" s="23"/>
      <c r="AK66" s="23"/>
      <c r="AL66" s="23"/>
      <c r="AM66" s="23"/>
      <c r="AN66" s="23"/>
      <c r="AO66" s="23"/>
      <c r="AP66" s="23"/>
      <c r="AQ66" s="23"/>
      <c r="AR66" s="23"/>
      <c r="AS66" s="23"/>
      <c r="AT66" s="23"/>
      <c r="AU66" s="23"/>
      <c r="AV66" s="23"/>
      <c r="AW66" s="23"/>
      <c r="AX66" s="23"/>
    </row>
    <row r="67" spans="2:50" s="22" customFormat="1" x14ac:dyDescent="0.15">
      <c r="B67" s="2" t="s">
        <v>171</v>
      </c>
      <c r="G67" s="1"/>
      <c r="H67" s="1"/>
      <c r="I67" s="1"/>
      <c r="K67" s="1"/>
      <c r="P67" s="53"/>
      <c r="Q67" s="250"/>
      <c r="R67" s="250"/>
      <c r="S67" s="250"/>
      <c r="T67" s="250"/>
      <c r="U67" s="250"/>
      <c r="V67" s="250"/>
      <c r="W67" s="250"/>
      <c r="X67" s="250"/>
      <c r="Y67" s="250"/>
      <c r="Z67" s="250"/>
      <c r="AA67" s="250"/>
      <c r="AB67" s="250"/>
      <c r="AC67" s="250"/>
      <c r="AD67" s="250"/>
      <c r="AE67" s="250"/>
      <c r="AF67" s="250"/>
      <c r="AG67" s="250"/>
      <c r="AH67" s="247"/>
      <c r="AI67" s="10"/>
      <c r="AJ67" s="23"/>
      <c r="AK67" s="23"/>
      <c r="AL67" s="23"/>
      <c r="AM67" s="23"/>
      <c r="AN67" s="23"/>
      <c r="AO67" s="23"/>
      <c r="AP67" s="23"/>
      <c r="AQ67" s="23"/>
      <c r="AR67" s="23"/>
      <c r="AS67" s="23"/>
      <c r="AT67" s="23"/>
      <c r="AU67" s="23"/>
      <c r="AV67" s="23"/>
      <c r="AW67" s="23"/>
      <c r="AX67" s="23"/>
    </row>
    <row r="68" spans="2:50" s="22" customFormat="1" x14ac:dyDescent="0.15">
      <c r="B68" s="2" t="s">
        <v>215</v>
      </c>
      <c r="G68" s="1"/>
      <c r="H68" s="1"/>
      <c r="I68" s="1"/>
      <c r="K68" s="1"/>
      <c r="P68" s="53"/>
      <c r="Q68" s="250"/>
      <c r="R68" s="250"/>
      <c r="S68" s="250"/>
      <c r="T68" s="250"/>
      <c r="U68" s="250"/>
      <c r="V68" s="250"/>
      <c r="W68" s="250"/>
      <c r="X68" s="250"/>
      <c r="Y68" s="250"/>
      <c r="Z68" s="250"/>
      <c r="AA68" s="250"/>
      <c r="AB68" s="250"/>
      <c r="AC68" s="250"/>
      <c r="AD68" s="250"/>
      <c r="AE68" s="250"/>
      <c r="AF68" s="250"/>
      <c r="AG68" s="250"/>
      <c r="AH68" s="247"/>
      <c r="AI68" s="10"/>
      <c r="AJ68" s="23"/>
      <c r="AK68" s="23"/>
      <c r="AL68" s="23"/>
      <c r="AM68" s="23"/>
      <c r="AN68" s="23"/>
      <c r="AO68" s="23"/>
      <c r="AP68" s="23"/>
      <c r="AQ68" s="23"/>
      <c r="AR68" s="23"/>
      <c r="AS68" s="23"/>
      <c r="AT68" s="23"/>
      <c r="AU68" s="23"/>
      <c r="AV68" s="23"/>
      <c r="AW68" s="23"/>
      <c r="AX68" s="23"/>
    </row>
    <row r="69" spans="2:50" s="22" customFormat="1" x14ac:dyDescent="0.15">
      <c r="B69" s="2" t="s">
        <v>334</v>
      </c>
      <c r="G69" s="1"/>
      <c r="H69" s="1"/>
      <c r="I69" s="1"/>
      <c r="K69" s="1"/>
      <c r="P69" s="53"/>
      <c r="Q69" s="262"/>
      <c r="R69" s="262"/>
      <c r="S69" s="262"/>
      <c r="T69" s="262"/>
      <c r="U69" s="262"/>
      <c r="V69" s="262"/>
      <c r="W69" s="262"/>
      <c r="X69" s="262"/>
      <c r="Y69" s="262"/>
      <c r="Z69" s="262"/>
      <c r="AA69" s="262"/>
      <c r="AB69" s="262"/>
      <c r="AC69" s="262"/>
      <c r="AD69" s="262"/>
      <c r="AE69" s="262"/>
      <c r="AF69" s="262"/>
      <c r="AG69" s="262"/>
      <c r="AH69" s="261"/>
      <c r="AI69" s="10"/>
      <c r="AJ69" s="23"/>
      <c r="AK69" s="23"/>
      <c r="AL69" s="23"/>
      <c r="AM69" s="23"/>
      <c r="AN69" s="23"/>
      <c r="AO69" s="23"/>
      <c r="AP69" s="23"/>
      <c r="AQ69" s="23"/>
      <c r="AR69" s="23"/>
      <c r="AS69" s="23"/>
      <c r="AT69" s="23"/>
      <c r="AU69" s="23"/>
      <c r="AV69" s="23"/>
      <c r="AW69" s="23"/>
      <c r="AX69" s="23"/>
    </row>
    <row r="70" spans="2:50" s="22" customFormat="1" x14ac:dyDescent="0.15">
      <c r="B70" s="2" t="s">
        <v>338</v>
      </c>
      <c r="G70" s="1"/>
      <c r="H70" s="1"/>
      <c r="I70" s="1"/>
      <c r="K70" s="1"/>
      <c r="P70" s="53"/>
      <c r="Q70" s="250"/>
      <c r="R70" s="250"/>
      <c r="S70" s="250"/>
      <c r="T70" s="250"/>
      <c r="U70" s="250"/>
      <c r="V70" s="250"/>
      <c r="W70" s="250"/>
      <c r="X70" s="250"/>
      <c r="Y70" s="250"/>
      <c r="Z70" s="250"/>
      <c r="AA70" s="250"/>
      <c r="AB70" s="250"/>
      <c r="AC70" s="250"/>
      <c r="AD70" s="250"/>
      <c r="AE70" s="250"/>
      <c r="AF70" s="250"/>
      <c r="AG70" s="250"/>
      <c r="AH70" s="247"/>
      <c r="AI70" s="10"/>
      <c r="AJ70" s="23"/>
      <c r="AK70" s="23"/>
      <c r="AL70" s="23"/>
      <c r="AM70" s="23"/>
      <c r="AN70" s="23"/>
      <c r="AO70" s="23"/>
      <c r="AP70" s="23"/>
      <c r="AQ70" s="23"/>
      <c r="AR70" s="23"/>
      <c r="AS70" s="23"/>
      <c r="AT70" s="23"/>
      <c r="AU70" s="23"/>
      <c r="AV70" s="23"/>
      <c r="AW70" s="23"/>
      <c r="AX70" s="23"/>
    </row>
    <row r="71" spans="2:50" s="22" customFormat="1" x14ac:dyDescent="0.15">
      <c r="B71" s="2" t="s">
        <v>143</v>
      </c>
      <c r="G71" s="1"/>
      <c r="H71" s="1"/>
      <c r="I71" s="1"/>
      <c r="K71" s="1"/>
      <c r="P71" s="53"/>
      <c r="Q71" s="250"/>
      <c r="R71" s="250"/>
      <c r="S71" s="250"/>
      <c r="T71" s="250"/>
      <c r="U71" s="250"/>
      <c r="V71" s="250"/>
      <c r="W71" s="250"/>
      <c r="X71" s="250"/>
      <c r="Y71" s="250"/>
      <c r="Z71" s="250"/>
      <c r="AA71" s="250"/>
      <c r="AB71" s="250"/>
      <c r="AC71" s="250"/>
      <c r="AD71" s="250"/>
      <c r="AE71" s="250"/>
      <c r="AF71" s="250"/>
      <c r="AG71" s="250"/>
      <c r="AH71" s="247"/>
      <c r="AI71" s="10"/>
      <c r="AJ71" s="23"/>
      <c r="AK71" s="23"/>
      <c r="AL71" s="23"/>
      <c r="AM71" s="23"/>
      <c r="AN71" s="23"/>
      <c r="AO71" s="23"/>
      <c r="AP71" s="23"/>
      <c r="AQ71" s="23"/>
      <c r="AR71" s="23"/>
      <c r="AS71" s="23"/>
      <c r="AT71" s="23"/>
      <c r="AU71" s="23"/>
      <c r="AV71" s="23"/>
      <c r="AW71" s="23"/>
      <c r="AX71" s="23"/>
    </row>
    <row r="72" spans="2:50" s="22" customFormat="1" x14ac:dyDescent="0.15">
      <c r="B72" s="1" t="s">
        <v>144</v>
      </c>
      <c r="G72" s="1"/>
      <c r="H72" s="1"/>
      <c r="I72" s="1"/>
      <c r="K72" s="1"/>
      <c r="P72" s="53"/>
      <c r="Q72" s="250"/>
      <c r="R72" s="250"/>
      <c r="S72" s="250"/>
      <c r="T72" s="250"/>
      <c r="U72" s="250"/>
      <c r="V72" s="250"/>
      <c r="W72" s="250"/>
      <c r="X72" s="250"/>
      <c r="Y72" s="250"/>
      <c r="Z72" s="250"/>
      <c r="AA72" s="250"/>
      <c r="AB72" s="250"/>
      <c r="AC72" s="250"/>
      <c r="AD72" s="250"/>
      <c r="AE72" s="250"/>
      <c r="AF72" s="250"/>
      <c r="AG72" s="250"/>
      <c r="AH72" s="250"/>
      <c r="AI72" s="4"/>
      <c r="AJ72" s="4"/>
      <c r="AK72" s="4"/>
      <c r="AL72" s="4"/>
      <c r="AM72" s="4"/>
      <c r="AN72" s="4"/>
      <c r="AO72" s="4"/>
      <c r="AP72" s="4"/>
      <c r="AQ72" s="4"/>
      <c r="AR72" s="250"/>
      <c r="AS72" s="1"/>
      <c r="AT72" s="1"/>
      <c r="AU72" s="1"/>
      <c r="AV72" s="1"/>
      <c r="AW72" s="1"/>
      <c r="AX72" s="1"/>
    </row>
    <row r="73" spans="2:50" s="22" customFormat="1" x14ac:dyDescent="0.15">
      <c r="B73" s="31" t="s">
        <v>125</v>
      </c>
      <c r="G73" s="2"/>
      <c r="H73" s="2"/>
      <c r="I73" s="2"/>
      <c r="K73" s="2"/>
      <c r="P73" s="20"/>
      <c r="Q73" s="4"/>
      <c r="R73" s="4"/>
      <c r="S73" s="4"/>
      <c r="T73" s="4"/>
      <c r="U73" s="4"/>
      <c r="V73" s="4"/>
      <c r="W73" s="4"/>
      <c r="X73" s="4"/>
      <c r="Y73" s="4"/>
      <c r="Z73" s="4"/>
      <c r="AA73" s="4"/>
      <c r="AB73" s="4"/>
      <c r="AC73" s="2"/>
      <c r="AD73" s="2"/>
      <c r="AE73" s="2"/>
      <c r="AF73" s="2"/>
      <c r="AG73" s="2"/>
      <c r="AH73" s="2"/>
      <c r="AI73" s="2"/>
      <c r="AJ73" s="2"/>
      <c r="AK73" s="2"/>
      <c r="AL73" s="2"/>
      <c r="AM73" s="2"/>
      <c r="AN73" s="2"/>
      <c r="AO73" s="2"/>
      <c r="AP73" s="2"/>
      <c r="AQ73" s="2"/>
      <c r="AR73" s="2"/>
      <c r="AS73" s="2"/>
      <c r="AT73" s="2"/>
      <c r="AU73" s="2"/>
      <c r="AV73" s="2"/>
      <c r="AW73" s="2"/>
      <c r="AX73" s="2"/>
    </row>
    <row r="74" spans="2:50" s="22" customFormat="1" ht="6" customHeight="1" thickBot="1" x14ac:dyDescent="0.2">
      <c r="B74" s="31"/>
      <c r="G74" s="2"/>
      <c r="H74" s="2"/>
      <c r="I74" s="2"/>
      <c r="K74" s="2"/>
      <c r="P74" s="20"/>
      <c r="Q74" s="4"/>
      <c r="R74" s="4"/>
      <c r="S74" s="4"/>
      <c r="T74" s="4"/>
      <c r="U74" s="4"/>
      <c r="V74" s="4"/>
      <c r="W74" s="4"/>
      <c r="X74" s="4"/>
      <c r="Y74" s="4"/>
      <c r="Z74" s="4"/>
      <c r="AA74" s="4"/>
      <c r="AB74" s="4"/>
      <c r="AC74" s="2"/>
      <c r="AD74" s="2"/>
      <c r="AE74" s="2"/>
      <c r="AF74" s="2"/>
      <c r="AG74" s="2"/>
      <c r="AH74" s="2"/>
      <c r="AI74" s="2"/>
      <c r="AJ74" s="2"/>
      <c r="AK74" s="2"/>
      <c r="AL74" s="2"/>
      <c r="AM74" s="2"/>
      <c r="AN74" s="2"/>
      <c r="AO74" s="2"/>
      <c r="AP74" s="2"/>
      <c r="AQ74" s="2"/>
      <c r="AR74" s="2"/>
      <c r="AS74" s="2"/>
      <c r="AT74" s="2"/>
      <c r="AU74" s="2"/>
      <c r="AV74" s="2"/>
      <c r="AW74" s="2"/>
      <c r="AX74" s="2"/>
    </row>
    <row r="75" spans="2:50" s="22" customFormat="1" x14ac:dyDescent="0.15">
      <c r="B75" s="2"/>
      <c r="G75" s="2"/>
      <c r="H75" s="2"/>
      <c r="I75" s="32" t="s">
        <v>26</v>
      </c>
      <c r="J75" s="394" t="s">
        <v>27</v>
      </c>
      <c r="K75" s="395"/>
      <c r="L75" s="395"/>
      <c r="M75" s="395"/>
      <c r="N75" s="395"/>
      <c r="O75" s="396"/>
      <c r="P75" s="394" t="s">
        <v>28</v>
      </c>
      <c r="Q75" s="395"/>
      <c r="R75" s="395"/>
      <c r="S75" s="395"/>
      <c r="T75" s="395"/>
      <c r="U75" s="395"/>
      <c r="V75" s="395"/>
      <c r="W75" s="395"/>
      <c r="X75" s="395"/>
      <c r="Y75" s="397"/>
      <c r="Z75" s="398" t="s">
        <v>27</v>
      </c>
      <c r="AA75" s="395"/>
      <c r="AB75" s="395"/>
      <c r="AC75" s="395"/>
      <c r="AD75" s="395"/>
      <c r="AE75" s="395"/>
      <c r="AF75" s="396"/>
      <c r="AG75" s="4"/>
      <c r="AH75" s="1"/>
      <c r="AI75" s="1"/>
      <c r="AJ75" s="1"/>
      <c r="AK75" s="1"/>
      <c r="AL75" s="2"/>
      <c r="AM75" s="2"/>
      <c r="AN75" s="2"/>
      <c r="AO75" s="2"/>
      <c r="AP75" s="2"/>
      <c r="AQ75" s="2"/>
    </row>
    <row r="76" spans="2:50" s="22" customFormat="1" ht="15" thickBot="1" x14ac:dyDescent="0.2">
      <c r="B76" s="2"/>
      <c r="G76" s="2"/>
      <c r="H76" s="2"/>
      <c r="I76" s="2"/>
      <c r="J76" s="399" t="s">
        <v>62</v>
      </c>
      <c r="K76" s="400"/>
      <c r="L76" s="400"/>
      <c r="M76" s="400"/>
      <c r="N76" s="400"/>
      <c r="O76" s="401"/>
      <c r="P76" s="402" t="s">
        <v>126</v>
      </c>
      <c r="Q76" s="403"/>
      <c r="R76" s="403"/>
      <c r="S76" s="403"/>
      <c r="T76" s="403"/>
      <c r="U76" s="403"/>
      <c r="V76" s="403"/>
      <c r="W76" s="403"/>
      <c r="X76" s="403"/>
      <c r="Y76" s="404"/>
      <c r="Z76" s="405" t="s">
        <v>63</v>
      </c>
      <c r="AA76" s="400"/>
      <c r="AB76" s="400"/>
      <c r="AC76" s="400"/>
      <c r="AD76" s="400"/>
      <c r="AE76" s="400"/>
      <c r="AF76" s="401"/>
      <c r="AG76" s="4"/>
      <c r="AH76" s="1"/>
      <c r="AI76" s="1"/>
      <c r="AJ76" s="1"/>
      <c r="AK76" s="1"/>
      <c r="AL76" s="2"/>
      <c r="AM76" s="2"/>
      <c r="AN76" s="2"/>
      <c r="AO76" s="2"/>
      <c r="AP76" s="2"/>
      <c r="AQ76" s="2"/>
    </row>
    <row r="77" spans="2:50" s="22" customFormat="1" ht="15" thickBot="1" x14ac:dyDescent="0.2">
      <c r="B77" s="1"/>
      <c r="G77" s="1"/>
      <c r="H77" s="1"/>
      <c r="I77" s="1"/>
      <c r="K77" s="1"/>
      <c r="P77" s="53"/>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1"/>
      <c r="AT77" s="1"/>
      <c r="AU77" s="1"/>
      <c r="AV77" s="1"/>
      <c r="AW77" s="1"/>
      <c r="AX77" s="1"/>
    </row>
    <row r="78" spans="2:50" s="22" customFormat="1" x14ac:dyDescent="0.15">
      <c r="B78" s="375" t="s">
        <v>29</v>
      </c>
      <c r="C78" s="376"/>
      <c r="D78" s="376"/>
      <c r="E78" s="376"/>
      <c r="F78" s="380" t="s">
        <v>54</v>
      </c>
      <c r="G78" s="383"/>
      <c r="H78" s="384"/>
      <c r="I78" s="384"/>
      <c r="J78" s="384"/>
      <c r="K78" s="380" t="s">
        <v>79</v>
      </c>
      <c r="L78" s="376"/>
      <c r="M78" s="376"/>
      <c r="N78" s="376"/>
      <c r="O78" s="385" t="s">
        <v>11</v>
      </c>
      <c r="P78" s="386"/>
      <c r="Q78" s="33" t="s">
        <v>9</v>
      </c>
      <c r="R78" s="34" t="s">
        <v>9</v>
      </c>
      <c r="S78" s="34" t="s">
        <v>9</v>
      </c>
      <c r="T78" s="34" t="s">
        <v>10</v>
      </c>
      <c r="U78" s="34" t="s">
        <v>10</v>
      </c>
      <c r="V78" s="34" t="s">
        <v>80</v>
      </c>
      <c r="W78" s="35" t="s">
        <v>80</v>
      </c>
      <c r="X78" s="33" t="s">
        <v>9</v>
      </c>
      <c r="Y78" s="34" t="s">
        <v>9</v>
      </c>
      <c r="Z78" s="34" t="s">
        <v>9</v>
      </c>
      <c r="AA78" s="34" t="s">
        <v>10</v>
      </c>
      <c r="AB78" s="34" t="s">
        <v>10</v>
      </c>
      <c r="AC78" s="34" t="s">
        <v>80</v>
      </c>
      <c r="AD78" s="35" t="s">
        <v>80</v>
      </c>
      <c r="AE78" s="36" t="s">
        <v>9</v>
      </c>
      <c r="AF78" s="34" t="s">
        <v>9</v>
      </c>
      <c r="AG78" s="34" t="s">
        <v>9</v>
      </c>
      <c r="AH78" s="34" t="s">
        <v>10</v>
      </c>
      <c r="AI78" s="34" t="s">
        <v>10</v>
      </c>
      <c r="AJ78" s="34" t="s">
        <v>80</v>
      </c>
      <c r="AK78" s="35" t="s">
        <v>80</v>
      </c>
      <c r="AL78" s="33" t="s">
        <v>9</v>
      </c>
      <c r="AM78" s="34" t="s">
        <v>9</v>
      </c>
      <c r="AN78" s="34" t="s">
        <v>9</v>
      </c>
      <c r="AO78" s="34" t="s">
        <v>10</v>
      </c>
      <c r="AP78" s="34" t="s">
        <v>10</v>
      </c>
      <c r="AQ78" s="34" t="s">
        <v>80</v>
      </c>
      <c r="AR78" s="35" t="s">
        <v>80</v>
      </c>
      <c r="AS78" s="387"/>
      <c r="AT78" s="362"/>
      <c r="AU78" s="361"/>
      <c r="AV78" s="362"/>
      <c r="AW78" s="363"/>
      <c r="AX78" s="364"/>
    </row>
    <row r="79" spans="2:50" s="22" customFormat="1" x14ac:dyDescent="0.15">
      <c r="B79" s="377"/>
      <c r="C79" s="351"/>
      <c r="D79" s="351"/>
      <c r="E79" s="351"/>
      <c r="F79" s="381"/>
      <c r="G79" s="365" t="s">
        <v>149</v>
      </c>
      <c r="H79" s="366"/>
      <c r="I79" s="366"/>
      <c r="J79" s="366"/>
      <c r="K79" s="381"/>
      <c r="L79" s="351"/>
      <c r="M79" s="351"/>
      <c r="N79" s="351"/>
      <c r="O79" s="367" t="s">
        <v>30</v>
      </c>
      <c r="P79" s="368"/>
      <c r="Q79" s="37">
        <v>8</v>
      </c>
      <c r="R79" s="38">
        <v>8</v>
      </c>
      <c r="S79" s="38">
        <v>8</v>
      </c>
      <c r="T79" s="39">
        <v>5</v>
      </c>
      <c r="U79" s="39">
        <v>3</v>
      </c>
      <c r="V79" s="38"/>
      <c r="W79" s="40"/>
      <c r="X79" s="37">
        <v>8</v>
      </c>
      <c r="Y79" s="38">
        <v>8</v>
      </c>
      <c r="Z79" s="38">
        <v>8</v>
      </c>
      <c r="AA79" s="39">
        <v>5</v>
      </c>
      <c r="AB79" s="39">
        <v>3</v>
      </c>
      <c r="AC79" s="38"/>
      <c r="AD79" s="40"/>
      <c r="AE79" s="41">
        <v>8</v>
      </c>
      <c r="AF79" s="38">
        <v>8</v>
      </c>
      <c r="AG79" s="38">
        <v>8</v>
      </c>
      <c r="AH79" s="39">
        <v>5</v>
      </c>
      <c r="AI79" s="39">
        <v>3</v>
      </c>
      <c r="AJ79" s="38"/>
      <c r="AK79" s="42"/>
      <c r="AL79" s="37">
        <v>8</v>
      </c>
      <c r="AM79" s="38">
        <v>8</v>
      </c>
      <c r="AN79" s="38">
        <v>8</v>
      </c>
      <c r="AO79" s="39">
        <v>5</v>
      </c>
      <c r="AP79" s="39">
        <v>3</v>
      </c>
      <c r="AQ79" s="38"/>
      <c r="AR79" s="43"/>
      <c r="AS79" s="369">
        <f>IF(SUM(Q79:AR79)=0,"",SUM(Q79:AR79))</f>
        <v>128</v>
      </c>
      <c r="AT79" s="370"/>
      <c r="AU79" s="371">
        <f>IF(AS79="","",ROUNDDOWN(AS79/4,1))</f>
        <v>32</v>
      </c>
      <c r="AV79" s="372"/>
      <c r="AW79" s="373"/>
      <c r="AX79" s="374"/>
    </row>
    <row r="80" spans="2:50" s="22" customFormat="1" ht="15" thickBot="1" x14ac:dyDescent="0.2">
      <c r="B80" s="378"/>
      <c r="C80" s="379"/>
      <c r="D80" s="379"/>
      <c r="E80" s="379"/>
      <c r="F80" s="382"/>
      <c r="G80" s="388"/>
      <c r="H80" s="389"/>
      <c r="I80" s="389"/>
      <c r="J80" s="389"/>
      <c r="K80" s="382"/>
      <c r="L80" s="379"/>
      <c r="M80" s="379"/>
      <c r="N80" s="379"/>
      <c r="O80" s="390" t="s">
        <v>31</v>
      </c>
      <c r="P80" s="391"/>
      <c r="Q80" s="44"/>
      <c r="R80" s="45"/>
      <c r="S80" s="45"/>
      <c r="T80" s="46">
        <v>2</v>
      </c>
      <c r="U80" s="46">
        <v>5</v>
      </c>
      <c r="V80" s="45"/>
      <c r="W80" s="47"/>
      <c r="X80" s="44"/>
      <c r="Y80" s="45"/>
      <c r="Z80" s="45"/>
      <c r="AA80" s="46">
        <v>2</v>
      </c>
      <c r="AB80" s="46">
        <v>5</v>
      </c>
      <c r="AC80" s="45"/>
      <c r="AD80" s="47"/>
      <c r="AE80" s="48"/>
      <c r="AF80" s="45"/>
      <c r="AG80" s="45"/>
      <c r="AH80" s="46">
        <v>2</v>
      </c>
      <c r="AI80" s="46">
        <v>5</v>
      </c>
      <c r="AJ80" s="45"/>
      <c r="AK80" s="49"/>
      <c r="AL80" s="44"/>
      <c r="AM80" s="45"/>
      <c r="AN80" s="45"/>
      <c r="AO80" s="46">
        <v>2</v>
      </c>
      <c r="AP80" s="46">
        <v>5</v>
      </c>
      <c r="AQ80" s="45"/>
      <c r="AR80" s="50"/>
      <c r="AS80" s="392">
        <f>IF(SUM(Q80:AR80)=0,"",SUM(Q80:AR80))</f>
        <v>28</v>
      </c>
      <c r="AT80" s="393"/>
      <c r="AU80" s="357">
        <f>IF(AS80="","",ROUNDDOWN(AS80/4,1))</f>
        <v>7</v>
      </c>
      <c r="AV80" s="358"/>
      <c r="AW80" s="359"/>
      <c r="AX80" s="360"/>
    </row>
    <row r="81" spans="2:50" s="22" customFormat="1" ht="6" customHeight="1" x14ac:dyDescent="0.15">
      <c r="B81" s="1"/>
      <c r="G81" s="1"/>
      <c r="H81" s="1"/>
      <c r="I81" s="1"/>
      <c r="K81" s="250"/>
      <c r="P81" s="245"/>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51"/>
      <c r="AT81" s="51"/>
      <c r="AU81" s="51"/>
      <c r="AV81" s="51"/>
      <c r="AW81" s="51"/>
      <c r="AX81" s="1"/>
    </row>
    <row r="82" spans="2:50" s="22" customFormat="1" x14ac:dyDescent="0.15">
      <c r="B82" s="2"/>
      <c r="G82" s="2"/>
      <c r="H82" s="2"/>
      <c r="I82" s="2"/>
      <c r="K82" s="2"/>
      <c r="P82" s="20"/>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32"/>
      <c r="AT82" s="32"/>
      <c r="AU82" s="32"/>
      <c r="AV82" s="32"/>
      <c r="AW82" s="32"/>
      <c r="AX82" s="32"/>
    </row>
    <row r="83" spans="2:50" s="22" customFormat="1" x14ac:dyDescent="0.15">
      <c r="B83" s="11"/>
      <c r="G83" s="3"/>
      <c r="H83" s="3"/>
      <c r="I83" s="3"/>
      <c r="K83" s="3"/>
      <c r="P83" s="21"/>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3"/>
      <c r="AT83" s="3"/>
      <c r="AU83" s="3"/>
      <c r="AV83" s="3"/>
      <c r="AW83" s="3"/>
      <c r="AX83" s="3"/>
    </row>
    <row r="84" spans="2:50" x14ac:dyDescent="0.15">
      <c r="B84" s="11"/>
    </row>
    <row r="85" spans="2:50" x14ac:dyDescent="0.15">
      <c r="B85" s="356" t="s">
        <v>4</v>
      </c>
      <c r="C85" s="356"/>
      <c r="D85" s="356"/>
      <c r="E85" s="356"/>
      <c r="F85" s="356"/>
      <c r="G85" s="244"/>
      <c r="H85" s="244"/>
    </row>
    <row r="86" spans="2:50" x14ac:dyDescent="0.15">
      <c r="B86" s="356" t="s">
        <v>142</v>
      </c>
      <c r="C86" s="356"/>
      <c r="D86" s="356"/>
      <c r="E86" s="356"/>
      <c r="F86" s="356"/>
      <c r="G86" s="244"/>
      <c r="H86" s="244"/>
    </row>
    <row r="87" spans="2:50" x14ac:dyDescent="0.15">
      <c r="B87" s="356" t="s">
        <v>145</v>
      </c>
      <c r="C87" s="356"/>
      <c r="D87" s="356"/>
      <c r="E87" s="356"/>
      <c r="F87" s="356"/>
      <c r="G87" s="244"/>
      <c r="H87" s="244"/>
    </row>
    <row r="88" spans="2:50" x14ac:dyDescent="0.15">
      <c r="B88" s="356" t="s">
        <v>185</v>
      </c>
      <c r="C88" s="356"/>
      <c r="D88" s="356"/>
      <c r="E88" s="356"/>
      <c r="F88" s="356"/>
      <c r="G88" s="356"/>
      <c r="H88" s="356"/>
    </row>
    <row r="89" spans="2:50" x14ac:dyDescent="0.15">
      <c r="B89" s="356"/>
      <c r="C89" s="356"/>
      <c r="D89" s="356"/>
      <c r="E89" s="356"/>
      <c r="F89" s="356"/>
      <c r="G89" s="356"/>
      <c r="H89" s="356"/>
    </row>
  </sheetData>
  <sheetProtection selectLockedCells="1"/>
  <protectedRanges>
    <protectedRange sqref="F14:F40" name="範囲1_1"/>
    <protectedRange sqref="F8:F13" name="範囲1"/>
  </protectedRanges>
  <mergeCells count="293">
    <mergeCell ref="B5:E7"/>
    <mergeCell ref="F5:F7"/>
    <mergeCell ref="G5:J7"/>
    <mergeCell ref="K5:N7"/>
    <mergeCell ref="O5:P7"/>
    <mergeCell ref="Q5:W5"/>
    <mergeCell ref="X5:AD5"/>
    <mergeCell ref="AE5:AK5"/>
    <mergeCell ref="AL5:AR5"/>
    <mergeCell ref="AS5:AT7"/>
    <mergeCell ref="AU5:AV7"/>
    <mergeCell ref="AW5:AX7"/>
    <mergeCell ref="AB2:AM2"/>
    <mergeCell ref="L3:R3"/>
    <mergeCell ref="Y3:AJ3"/>
    <mergeCell ref="AQ3:AV3"/>
    <mergeCell ref="B11:E13"/>
    <mergeCell ref="F11:F13"/>
    <mergeCell ref="G11:J11"/>
    <mergeCell ref="K11:N13"/>
    <mergeCell ref="O11:P11"/>
    <mergeCell ref="AS11:AT11"/>
    <mergeCell ref="AU8:AV8"/>
    <mergeCell ref="AW8:AX10"/>
    <mergeCell ref="G9:J9"/>
    <mergeCell ref="O9:P9"/>
    <mergeCell ref="AS9:AT9"/>
    <mergeCell ref="AU9:AV9"/>
    <mergeCell ref="G10:J10"/>
    <mergeCell ref="O10:P10"/>
    <mergeCell ref="AS10:AT10"/>
    <mergeCell ref="AU10:AV10"/>
    <mergeCell ref="B8:E10"/>
    <mergeCell ref="F8:F10"/>
    <mergeCell ref="G8:J8"/>
    <mergeCell ref="K8:N10"/>
    <mergeCell ref="O8:P8"/>
    <mergeCell ref="AS8:AT8"/>
    <mergeCell ref="AU11:AV11"/>
    <mergeCell ref="AW11:AX13"/>
    <mergeCell ref="G12:J12"/>
    <mergeCell ref="O12:P12"/>
    <mergeCell ref="AS12:AT12"/>
    <mergeCell ref="AU12:AV12"/>
    <mergeCell ref="G13:J13"/>
    <mergeCell ref="O13:P13"/>
    <mergeCell ref="AS13:AT13"/>
    <mergeCell ref="AU13:AV13"/>
    <mergeCell ref="AU14:AV14"/>
    <mergeCell ref="AW14:AX14"/>
    <mergeCell ref="B15:E15"/>
    <mergeCell ref="G15:J15"/>
    <mergeCell ref="O15:P15"/>
    <mergeCell ref="AS15:AT15"/>
    <mergeCell ref="AU15:AV15"/>
    <mergeCell ref="AW15:AX15"/>
    <mergeCell ref="B14:E14"/>
    <mergeCell ref="F14:F16"/>
    <mergeCell ref="G14:J14"/>
    <mergeCell ref="K14:N16"/>
    <mergeCell ref="O14:P14"/>
    <mergeCell ref="AS14:AT14"/>
    <mergeCell ref="B16:E16"/>
    <mergeCell ref="G16:J16"/>
    <mergeCell ref="O16:P16"/>
    <mergeCell ref="AS16:AT16"/>
    <mergeCell ref="AU16:AV16"/>
    <mergeCell ref="AW16:AX16"/>
    <mergeCell ref="B17:E17"/>
    <mergeCell ref="F17:F19"/>
    <mergeCell ref="G17:J17"/>
    <mergeCell ref="K17:N19"/>
    <mergeCell ref="O17:P17"/>
    <mergeCell ref="AS17:AT17"/>
    <mergeCell ref="AU17:AV17"/>
    <mergeCell ref="AW17:AX17"/>
    <mergeCell ref="B19:E19"/>
    <mergeCell ref="G19:J19"/>
    <mergeCell ref="O19:P19"/>
    <mergeCell ref="AS19:AT19"/>
    <mergeCell ref="AU19:AV19"/>
    <mergeCell ref="AW19:AX19"/>
    <mergeCell ref="B18:E18"/>
    <mergeCell ref="G18:J18"/>
    <mergeCell ref="O18:P18"/>
    <mergeCell ref="AS18:AT18"/>
    <mergeCell ref="AU18:AV18"/>
    <mergeCell ref="AW18:AX18"/>
    <mergeCell ref="AU20:AV20"/>
    <mergeCell ref="AW20:AX20"/>
    <mergeCell ref="B21:E21"/>
    <mergeCell ref="G21:J21"/>
    <mergeCell ref="O21:P21"/>
    <mergeCell ref="AS21:AT21"/>
    <mergeCell ref="AU21:AV21"/>
    <mergeCell ref="AW21:AX21"/>
    <mergeCell ref="B20:E20"/>
    <mergeCell ref="F20:F22"/>
    <mergeCell ref="G20:J20"/>
    <mergeCell ref="K20:N22"/>
    <mergeCell ref="O20:P20"/>
    <mergeCell ref="AS20:AT20"/>
    <mergeCell ref="B22:E22"/>
    <mergeCell ref="G22:J22"/>
    <mergeCell ref="O22:P22"/>
    <mergeCell ref="AS22:AT22"/>
    <mergeCell ref="AU22:AV22"/>
    <mergeCell ref="AW22:AX22"/>
    <mergeCell ref="B23:E23"/>
    <mergeCell ref="F23:F25"/>
    <mergeCell ref="G23:J23"/>
    <mergeCell ref="K23:N25"/>
    <mergeCell ref="O23:P23"/>
    <mergeCell ref="AS23:AT23"/>
    <mergeCell ref="AU23:AV23"/>
    <mergeCell ref="AW23:AX23"/>
    <mergeCell ref="B25:E25"/>
    <mergeCell ref="G25:J25"/>
    <mergeCell ref="O25:P25"/>
    <mergeCell ref="AS25:AT25"/>
    <mergeCell ref="AU25:AV25"/>
    <mergeCell ref="AW25:AX25"/>
    <mergeCell ref="B24:E24"/>
    <mergeCell ref="G24:J24"/>
    <mergeCell ref="O24:P24"/>
    <mergeCell ref="AS24:AT24"/>
    <mergeCell ref="AU24:AV24"/>
    <mergeCell ref="AW24:AX24"/>
    <mergeCell ref="AU26:AV26"/>
    <mergeCell ref="AW26:AX26"/>
    <mergeCell ref="B27:E27"/>
    <mergeCell ref="G27:J27"/>
    <mergeCell ref="O27:P27"/>
    <mergeCell ref="AS27:AT27"/>
    <mergeCell ref="AU27:AV27"/>
    <mergeCell ref="AW27:AX27"/>
    <mergeCell ref="B26:E26"/>
    <mergeCell ref="F26:F28"/>
    <mergeCell ref="G26:J26"/>
    <mergeCell ref="K26:N28"/>
    <mergeCell ref="O26:P26"/>
    <mergeCell ref="AS26:AT26"/>
    <mergeCell ref="B28:E28"/>
    <mergeCell ref="G28:J28"/>
    <mergeCell ref="O28:P28"/>
    <mergeCell ref="AS28:AT28"/>
    <mergeCell ref="AU28:AV28"/>
    <mergeCell ref="AW28:AX28"/>
    <mergeCell ref="B29:E29"/>
    <mergeCell ref="F29:F31"/>
    <mergeCell ref="G29:J29"/>
    <mergeCell ref="K29:N31"/>
    <mergeCell ref="O29:P29"/>
    <mergeCell ref="AS29:AT29"/>
    <mergeCell ref="AU29:AV29"/>
    <mergeCell ref="AW29:AX29"/>
    <mergeCell ref="B31:E31"/>
    <mergeCell ref="G31:J31"/>
    <mergeCell ref="O31:P31"/>
    <mergeCell ref="AS31:AT31"/>
    <mergeCell ref="AU31:AV31"/>
    <mergeCell ref="AW31:AX31"/>
    <mergeCell ref="B30:E30"/>
    <mergeCell ref="G30:J30"/>
    <mergeCell ref="O30:P30"/>
    <mergeCell ref="AS30:AT30"/>
    <mergeCell ref="AU30:AV30"/>
    <mergeCell ref="AW30:AX30"/>
    <mergeCell ref="AU32:AV32"/>
    <mergeCell ref="AW32:AX32"/>
    <mergeCell ref="B33:E33"/>
    <mergeCell ref="G33:J33"/>
    <mergeCell ref="O33:P33"/>
    <mergeCell ref="AS33:AT33"/>
    <mergeCell ref="AU33:AV33"/>
    <mergeCell ref="AW33:AX33"/>
    <mergeCell ref="B32:E32"/>
    <mergeCell ref="F32:F34"/>
    <mergeCell ref="G32:J32"/>
    <mergeCell ref="K32:N34"/>
    <mergeCell ref="O32:P32"/>
    <mergeCell ref="AS32:AT32"/>
    <mergeCell ref="B34:E34"/>
    <mergeCell ref="G34:J34"/>
    <mergeCell ref="O34:P34"/>
    <mergeCell ref="AS34:AT34"/>
    <mergeCell ref="AU34:AV34"/>
    <mergeCell ref="AW34:AX34"/>
    <mergeCell ref="B35:E35"/>
    <mergeCell ref="F35:F37"/>
    <mergeCell ref="G35:J35"/>
    <mergeCell ref="K35:N37"/>
    <mergeCell ref="O35:P35"/>
    <mergeCell ref="AS35:AT35"/>
    <mergeCell ref="AU35:AV35"/>
    <mergeCell ref="AW35:AX35"/>
    <mergeCell ref="B37:E37"/>
    <mergeCell ref="G37:J37"/>
    <mergeCell ref="O37:P37"/>
    <mergeCell ref="AS37:AT37"/>
    <mergeCell ref="AU37:AV37"/>
    <mergeCell ref="AW37:AX37"/>
    <mergeCell ref="B36:E36"/>
    <mergeCell ref="G36:J36"/>
    <mergeCell ref="O36:P36"/>
    <mergeCell ref="AS36:AT36"/>
    <mergeCell ref="AU36:AV36"/>
    <mergeCell ref="AW36:AX36"/>
    <mergeCell ref="AU40:AV40"/>
    <mergeCell ref="AW40:AX40"/>
    <mergeCell ref="B41:P41"/>
    <mergeCell ref="AS41:AT41"/>
    <mergeCell ref="AU41:AV41"/>
    <mergeCell ref="AW41:AX41"/>
    <mergeCell ref="AU38:AV38"/>
    <mergeCell ref="AW38:AX38"/>
    <mergeCell ref="B39:E39"/>
    <mergeCell ref="G39:J39"/>
    <mergeCell ref="O39:P39"/>
    <mergeCell ref="AS39:AT39"/>
    <mergeCell ref="AU39:AV39"/>
    <mergeCell ref="AW39:AX39"/>
    <mergeCell ref="B38:E38"/>
    <mergeCell ref="F38:F40"/>
    <mergeCell ref="G38:J38"/>
    <mergeCell ref="K38:N40"/>
    <mergeCell ref="O38:P38"/>
    <mergeCell ref="AS38:AT38"/>
    <mergeCell ref="B40:E40"/>
    <mergeCell ref="G40:J40"/>
    <mergeCell ref="O40:P40"/>
    <mergeCell ref="AS40:AT40"/>
    <mergeCell ref="AB46:AH46"/>
    <mergeCell ref="AI46:AJ46"/>
    <mergeCell ref="AK46:AL46"/>
    <mergeCell ref="AN46:AT46"/>
    <mergeCell ref="AU46:AV46"/>
    <mergeCell ref="AW46:AX46"/>
    <mergeCell ref="B42:P42"/>
    <mergeCell ref="AS42:AV43"/>
    <mergeCell ref="AW42:AX43"/>
    <mergeCell ref="B43:P43"/>
    <mergeCell ref="AS44:AT44"/>
    <mergeCell ref="AU44:AV44"/>
    <mergeCell ref="AW44:AX44"/>
    <mergeCell ref="AN53:AX53"/>
    <mergeCell ref="H52:I52"/>
    <mergeCell ref="R52:S52"/>
    <mergeCell ref="U52:V52"/>
    <mergeCell ref="W52:X52"/>
    <mergeCell ref="AB52:AL52"/>
    <mergeCell ref="AN52:AX52"/>
    <mergeCell ref="H51:I51"/>
    <mergeCell ref="R51:S51"/>
    <mergeCell ref="U51:V51"/>
    <mergeCell ref="W51:X51"/>
    <mergeCell ref="AB51:AL51"/>
    <mergeCell ref="AN51:AX51"/>
    <mergeCell ref="J75:O75"/>
    <mergeCell ref="P75:Y75"/>
    <mergeCell ref="Z75:AF75"/>
    <mergeCell ref="J76:O76"/>
    <mergeCell ref="P76:Y76"/>
    <mergeCell ref="Z76:AF76"/>
    <mergeCell ref="H53:I53"/>
    <mergeCell ref="R53:S53"/>
    <mergeCell ref="U53:V53"/>
    <mergeCell ref="W53:X53"/>
    <mergeCell ref="AB53:AL53"/>
    <mergeCell ref="O2:P2"/>
    <mergeCell ref="B89:H89"/>
    <mergeCell ref="AU80:AV80"/>
    <mergeCell ref="AW80:AX80"/>
    <mergeCell ref="B85:F85"/>
    <mergeCell ref="B86:F86"/>
    <mergeCell ref="B87:F87"/>
    <mergeCell ref="B88:H88"/>
    <mergeCell ref="AU78:AV78"/>
    <mergeCell ref="AW78:AX78"/>
    <mergeCell ref="G79:J79"/>
    <mergeCell ref="O79:P79"/>
    <mergeCell ref="AS79:AT79"/>
    <mergeCell ref="AU79:AV79"/>
    <mergeCell ref="AW79:AX79"/>
    <mergeCell ref="B78:E80"/>
    <mergeCell ref="F78:F80"/>
    <mergeCell ref="G78:J78"/>
    <mergeCell ref="K78:N80"/>
    <mergeCell ref="O78:P78"/>
    <mergeCell ref="AS78:AT78"/>
    <mergeCell ref="G80:J80"/>
    <mergeCell ref="O80:P80"/>
    <mergeCell ref="AS80:AT80"/>
  </mergeCells>
  <phoneticPr fontId="2"/>
  <dataValidations count="5">
    <dataValidation type="list" allowBlank="1" showInputMessage="1" showErrorMessage="1" sqref="B8:E10" xr:uid="{00000000-0002-0000-0200-000000000000}">
      <formula1>$B$85:$B$85</formula1>
    </dataValidation>
    <dataValidation type="list" allowBlank="1" showInputMessage="1" showErrorMessage="1" sqref="F8:F9 F11:F12 F14:F40" xr:uid="{00000000-0002-0000-0200-000001000000}">
      <formula1>"Ａ,Ｂ,Ｃ,Ｄ"</formula1>
    </dataValidation>
    <dataValidation showInputMessage="1" showErrorMessage="1" sqref="B15:E16" xr:uid="{00000000-0002-0000-0200-000002000000}"/>
    <dataValidation type="list" allowBlank="1" showInputMessage="1" showErrorMessage="1" sqref="B14:E14 B32:E32 B17:E17 B20:E20 B23:E23 B26:E26 B29:E29 B35:E35 B38:E38" xr:uid="{00000000-0002-0000-0200-000003000000}">
      <formula1>$B$87:$B$88</formula1>
    </dataValidation>
    <dataValidation type="list" allowBlank="1" showInputMessage="1" showErrorMessage="1" sqref="B11:E13" xr:uid="{00000000-0002-0000-0200-000004000000}">
      <formula1>$B$86</formula1>
    </dataValidation>
  </dataValidations>
  <printOptions horizontalCentered="1"/>
  <pageMargins left="0.51181102362204722" right="0.51181102362204722" top="0.74803149606299213" bottom="0.74803149606299213" header="0.31496062992125984" footer="0.31496062992125984"/>
  <pageSetup paperSize="9" scale="70" orientation="landscape" r:id="rId1"/>
  <rowBreaks count="1" manualBreakCount="1">
    <brk id="5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89"/>
  <sheetViews>
    <sheetView view="pageBreakPreview" zoomScaleNormal="80" zoomScaleSheetLayoutView="100" workbookViewId="0">
      <selection activeCell="O2" sqref="O2:P2"/>
    </sheetView>
  </sheetViews>
  <sheetFormatPr defaultColWidth="9" defaultRowHeight="14.25" x14ac:dyDescent="0.15"/>
  <cols>
    <col min="1" max="1" width="1.75" style="107" customWidth="1"/>
    <col min="2" max="2" width="3.25" style="3" customWidth="1"/>
    <col min="3" max="5" width="3.25" style="107" customWidth="1"/>
    <col min="6" max="6" width="4.25" style="107" customWidth="1"/>
    <col min="7" max="9" width="3.625" style="3" customWidth="1"/>
    <col min="10" max="10" width="3.625" style="107" customWidth="1"/>
    <col min="11" max="11" width="3.625" style="3" customWidth="1"/>
    <col min="12" max="15" width="3.625" style="107" customWidth="1"/>
    <col min="16" max="16" width="3.625" style="21" customWidth="1"/>
    <col min="17" max="44" width="3.25" style="12" customWidth="1"/>
    <col min="45" max="50" width="3" style="3" customWidth="1"/>
    <col min="51" max="61" width="2.625" style="107" customWidth="1"/>
    <col min="62" max="90" width="4" style="107" customWidth="1"/>
    <col min="91" max="16384" width="9" style="107"/>
  </cols>
  <sheetData>
    <row r="1" spans="1:55" ht="17.25" customHeight="1" x14ac:dyDescent="0.15">
      <c r="A1" s="16" t="s">
        <v>38</v>
      </c>
      <c r="B1" s="106" t="s">
        <v>66</v>
      </c>
      <c r="G1" s="17"/>
      <c r="H1" s="17"/>
      <c r="I1" s="16"/>
      <c r="K1" s="16"/>
      <c r="P1" s="18"/>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16"/>
      <c r="AT1" s="16"/>
      <c r="AU1" s="16"/>
      <c r="AV1" s="16"/>
      <c r="AW1" s="16"/>
      <c r="AX1" s="16"/>
    </row>
    <row r="2" spans="1:55" ht="16.5" customHeight="1" x14ac:dyDescent="0.15">
      <c r="B2" s="54" t="s">
        <v>0</v>
      </c>
      <c r="G2" s="17"/>
      <c r="H2" s="17"/>
      <c r="I2" s="17"/>
      <c r="K2" s="17"/>
      <c r="O2" s="596" t="s">
        <v>335</v>
      </c>
      <c r="P2" s="597"/>
      <c r="Q2" s="189">
        <v>2</v>
      </c>
      <c r="R2" s="108" t="s">
        <v>39</v>
      </c>
      <c r="S2" s="190" t="s">
        <v>336</v>
      </c>
      <c r="T2" s="108" t="s">
        <v>40</v>
      </c>
      <c r="U2" s="108"/>
      <c r="V2" s="109"/>
      <c r="W2" s="108" t="s">
        <v>41</v>
      </c>
      <c r="X2" s="110"/>
      <c r="Y2" s="110"/>
      <c r="Z2" s="110"/>
      <c r="AA2" s="110"/>
      <c r="AB2" s="539" t="s">
        <v>81</v>
      </c>
      <c r="AC2" s="539"/>
      <c r="AD2" s="539"/>
      <c r="AE2" s="539"/>
      <c r="AF2" s="539"/>
      <c r="AG2" s="539"/>
      <c r="AH2" s="539"/>
      <c r="AI2" s="539"/>
      <c r="AJ2" s="539"/>
      <c r="AK2" s="539"/>
      <c r="AL2" s="539"/>
      <c r="AM2" s="539"/>
      <c r="AN2" s="108" t="s">
        <v>42</v>
      </c>
      <c r="AO2" s="17"/>
      <c r="AP2" s="17"/>
      <c r="AQ2" s="17"/>
      <c r="AR2" s="17"/>
      <c r="AS2" s="17"/>
      <c r="AT2" s="16"/>
      <c r="AU2" s="107"/>
      <c r="AV2" s="107"/>
      <c r="AW2" s="107"/>
      <c r="AX2" s="107"/>
    </row>
    <row r="3" spans="1:55" ht="21" customHeight="1" x14ac:dyDescent="0.15">
      <c r="B3" s="111"/>
      <c r="C3" s="111"/>
      <c r="D3" s="111"/>
      <c r="E3" s="111"/>
      <c r="G3" s="17"/>
      <c r="H3" s="17"/>
      <c r="I3" s="17"/>
      <c r="J3" s="112" t="s">
        <v>69</v>
      </c>
      <c r="K3" s="108" t="s">
        <v>67</v>
      </c>
      <c r="L3" s="540"/>
      <c r="M3" s="540"/>
      <c r="N3" s="540"/>
      <c r="O3" s="540"/>
      <c r="P3" s="540"/>
      <c r="Q3" s="540"/>
      <c r="R3" s="540"/>
      <c r="S3" s="108" t="s">
        <v>68</v>
      </c>
      <c r="T3" s="110"/>
      <c r="U3" s="108" t="s">
        <v>71</v>
      </c>
      <c r="V3" s="109"/>
      <c r="X3" s="108" t="s">
        <v>67</v>
      </c>
      <c r="Y3" s="539" t="s">
        <v>167</v>
      </c>
      <c r="Z3" s="539"/>
      <c r="AA3" s="539"/>
      <c r="AB3" s="539"/>
      <c r="AC3" s="539"/>
      <c r="AD3" s="539"/>
      <c r="AE3" s="539"/>
      <c r="AF3" s="539"/>
      <c r="AG3" s="539"/>
      <c r="AH3" s="539"/>
      <c r="AI3" s="539"/>
      <c r="AJ3" s="539"/>
      <c r="AK3" s="108" t="s">
        <v>68</v>
      </c>
      <c r="AL3" s="108"/>
      <c r="AM3" s="108" t="s">
        <v>70</v>
      </c>
      <c r="AN3" s="108"/>
      <c r="AP3" s="108" t="s">
        <v>67</v>
      </c>
      <c r="AQ3" s="539"/>
      <c r="AR3" s="539"/>
      <c r="AS3" s="539"/>
      <c r="AT3" s="539"/>
      <c r="AU3" s="539"/>
      <c r="AV3" s="539"/>
      <c r="AW3" s="108" t="s">
        <v>68</v>
      </c>
      <c r="AZ3" s="108"/>
    </row>
    <row r="4" spans="1:55" ht="9" customHeight="1" thickBot="1" x14ac:dyDescent="0.2">
      <c r="B4" s="14"/>
      <c r="G4" s="11"/>
      <c r="H4" s="11"/>
      <c r="I4" s="11"/>
      <c r="K4" s="11"/>
      <c r="P4" s="19"/>
      <c r="Q4" s="13"/>
      <c r="R4" s="13"/>
      <c r="S4" s="13"/>
      <c r="T4" s="13"/>
      <c r="U4" s="13"/>
      <c r="V4" s="13"/>
      <c r="W4" s="13"/>
      <c r="X4" s="13"/>
      <c r="Y4" s="13"/>
      <c r="Z4" s="13"/>
      <c r="AA4" s="13"/>
      <c r="AB4" s="13"/>
      <c r="AD4" s="15"/>
      <c r="AE4" s="13"/>
      <c r="AF4" s="13"/>
      <c r="AG4" s="13"/>
      <c r="AH4" s="13"/>
      <c r="AI4" s="13"/>
      <c r="AJ4" s="13"/>
      <c r="AK4" s="13"/>
      <c r="AL4" s="13"/>
      <c r="AM4" s="13"/>
      <c r="AN4" s="13"/>
      <c r="AO4" s="13"/>
      <c r="AP4" s="13"/>
      <c r="AQ4" s="13"/>
      <c r="AR4" s="13"/>
      <c r="AS4" s="11"/>
      <c r="AT4" s="11"/>
      <c r="AU4" s="11"/>
      <c r="AV4" s="11"/>
      <c r="AW4" s="11"/>
      <c r="AX4" s="14"/>
    </row>
    <row r="5" spans="1:55" ht="13.5" customHeight="1" x14ac:dyDescent="0.15">
      <c r="B5" s="375" t="s">
        <v>1</v>
      </c>
      <c r="C5" s="376"/>
      <c r="D5" s="376"/>
      <c r="E5" s="376"/>
      <c r="F5" s="560" t="s">
        <v>43</v>
      </c>
      <c r="G5" s="380" t="s">
        <v>3</v>
      </c>
      <c r="H5" s="376"/>
      <c r="I5" s="376"/>
      <c r="J5" s="376"/>
      <c r="K5" s="563" t="s">
        <v>2</v>
      </c>
      <c r="L5" s="564"/>
      <c r="M5" s="564"/>
      <c r="N5" s="564"/>
      <c r="O5" s="569" t="s">
        <v>127</v>
      </c>
      <c r="P5" s="570"/>
      <c r="Q5" s="394" t="s">
        <v>5</v>
      </c>
      <c r="R5" s="395"/>
      <c r="S5" s="395"/>
      <c r="T5" s="395"/>
      <c r="U5" s="395"/>
      <c r="V5" s="395"/>
      <c r="W5" s="396"/>
      <c r="X5" s="394" t="s">
        <v>6</v>
      </c>
      <c r="Y5" s="395"/>
      <c r="Z5" s="395"/>
      <c r="AA5" s="395"/>
      <c r="AB5" s="395"/>
      <c r="AC5" s="395"/>
      <c r="AD5" s="396"/>
      <c r="AE5" s="394" t="s">
        <v>7</v>
      </c>
      <c r="AF5" s="395"/>
      <c r="AG5" s="395"/>
      <c r="AH5" s="395"/>
      <c r="AI5" s="395"/>
      <c r="AJ5" s="395"/>
      <c r="AK5" s="396"/>
      <c r="AL5" s="395" t="s">
        <v>8</v>
      </c>
      <c r="AM5" s="395"/>
      <c r="AN5" s="395"/>
      <c r="AO5" s="395"/>
      <c r="AP5" s="395"/>
      <c r="AQ5" s="395"/>
      <c r="AR5" s="575"/>
      <c r="AS5" s="527" t="s">
        <v>32</v>
      </c>
      <c r="AT5" s="528"/>
      <c r="AU5" s="533" t="s">
        <v>33</v>
      </c>
      <c r="AV5" s="534"/>
      <c r="AW5" s="533" t="s">
        <v>34</v>
      </c>
      <c r="AX5" s="534"/>
    </row>
    <row r="6" spans="1:55" ht="13.5" customHeight="1" x14ac:dyDescent="0.15">
      <c r="B6" s="377"/>
      <c r="C6" s="351"/>
      <c r="D6" s="351"/>
      <c r="E6" s="351"/>
      <c r="F6" s="561"/>
      <c r="G6" s="381"/>
      <c r="H6" s="351"/>
      <c r="I6" s="351"/>
      <c r="J6" s="351"/>
      <c r="K6" s="565"/>
      <c r="L6" s="566"/>
      <c r="M6" s="566"/>
      <c r="N6" s="566"/>
      <c r="O6" s="571"/>
      <c r="P6" s="572"/>
      <c r="Q6" s="5">
        <v>1</v>
      </c>
      <c r="R6" s="26">
        <v>2</v>
      </c>
      <c r="S6" s="26">
        <v>3</v>
      </c>
      <c r="T6" s="26">
        <v>4</v>
      </c>
      <c r="U6" s="26">
        <v>5</v>
      </c>
      <c r="V6" s="26">
        <v>6</v>
      </c>
      <c r="W6" s="6">
        <v>7</v>
      </c>
      <c r="X6" s="5">
        <v>8</v>
      </c>
      <c r="Y6" s="26">
        <v>9</v>
      </c>
      <c r="Z6" s="26">
        <v>10</v>
      </c>
      <c r="AA6" s="26">
        <v>11</v>
      </c>
      <c r="AB6" s="26">
        <v>12</v>
      </c>
      <c r="AC6" s="26">
        <v>13</v>
      </c>
      <c r="AD6" s="6">
        <v>14</v>
      </c>
      <c r="AE6" s="5">
        <v>15</v>
      </c>
      <c r="AF6" s="26">
        <v>16</v>
      </c>
      <c r="AG6" s="26">
        <v>17</v>
      </c>
      <c r="AH6" s="26">
        <v>18</v>
      </c>
      <c r="AI6" s="26">
        <v>19</v>
      </c>
      <c r="AJ6" s="26">
        <v>20</v>
      </c>
      <c r="AK6" s="6">
        <v>21</v>
      </c>
      <c r="AL6" s="28">
        <v>22</v>
      </c>
      <c r="AM6" s="26">
        <v>23</v>
      </c>
      <c r="AN6" s="26">
        <v>24</v>
      </c>
      <c r="AO6" s="26">
        <v>25</v>
      </c>
      <c r="AP6" s="26">
        <v>26</v>
      </c>
      <c r="AQ6" s="7">
        <v>27</v>
      </c>
      <c r="AR6" s="8">
        <v>28</v>
      </c>
      <c r="AS6" s="529"/>
      <c r="AT6" s="530"/>
      <c r="AU6" s="535"/>
      <c r="AV6" s="536"/>
      <c r="AW6" s="535"/>
      <c r="AX6" s="536"/>
    </row>
    <row r="7" spans="1:55" ht="13.5" customHeight="1" thickBot="1" x14ac:dyDescent="0.2">
      <c r="B7" s="378"/>
      <c r="C7" s="379"/>
      <c r="D7" s="379"/>
      <c r="E7" s="379"/>
      <c r="F7" s="562"/>
      <c r="G7" s="382"/>
      <c r="H7" s="379"/>
      <c r="I7" s="379"/>
      <c r="J7" s="379"/>
      <c r="K7" s="567"/>
      <c r="L7" s="568"/>
      <c r="M7" s="568"/>
      <c r="N7" s="568"/>
      <c r="O7" s="573"/>
      <c r="P7" s="574"/>
      <c r="Q7" s="69" t="s">
        <v>128</v>
      </c>
      <c r="R7" s="70" t="s">
        <v>129</v>
      </c>
      <c r="S7" s="70" t="s">
        <v>130</v>
      </c>
      <c r="T7" s="70" t="s">
        <v>131</v>
      </c>
      <c r="U7" s="70" t="s">
        <v>132</v>
      </c>
      <c r="V7" s="70" t="s">
        <v>148</v>
      </c>
      <c r="W7" s="71" t="s">
        <v>110</v>
      </c>
      <c r="X7" s="69" t="s">
        <v>128</v>
      </c>
      <c r="Y7" s="70" t="s">
        <v>129</v>
      </c>
      <c r="Z7" s="70" t="s">
        <v>130</v>
      </c>
      <c r="AA7" s="70" t="s">
        <v>131</v>
      </c>
      <c r="AB7" s="70" t="s">
        <v>132</v>
      </c>
      <c r="AC7" s="70" t="s">
        <v>148</v>
      </c>
      <c r="AD7" s="71" t="s">
        <v>110</v>
      </c>
      <c r="AE7" s="69" t="s">
        <v>128</v>
      </c>
      <c r="AF7" s="70" t="s">
        <v>129</v>
      </c>
      <c r="AG7" s="70" t="s">
        <v>130</v>
      </c>
      <c r="AH7" s="70" t="s">
        <v>131</v>
      </c>
      <c r="AI7" s="70" t="s">
        <v>132</v>
      </c>
      <c r="AJ7" s="70" t="s">
        <v>148</v>
      </c>
      <c r="AK7" s="71" t="s">
        <v>110</v>
      </c>
      <c r="AL7" s="69" t="s">
        <v>128</v>
      </c>
      <c r="AM7" s="70" t="s">
        <v>129</v>
      </c>
      <c r="AN7" s="70" t="s">
        <v>130</v>
      </c>
      <c r="AO7" s="70" t="s">
        <v>131</v>
      </c>
      <c r="AP7" s="70" t="s">
        <v>132</v>
      </c>
      <c r="AQ7" s="70" t="s">
        <v>148</v>
      </c>
      <c r="AR7" s="72" t="s">
        <v>110</v>
      </c>
      <c r="AS7" s="531"/>
      <c r="AT7" s="532"/>
      <c r="AU7" s="537"/>
      <c r="AV7" s="538"/>
      <c r="AW7" s="537"/>
      <c r="AX7" s="538"/>
    </row>
    <row r="8" spans="1:55" ht="13.5" customHeight="1" x14ac:dyDescent="0.15">
      <c r="B8" s="541" t="s">
        <v>4</v>
      </c>
      <c r="C8" s="542"/>
      <c r="D8" s="542"/>
      <c r="E8" s="543"/>
      <c r="F8" s="491" t="s">
        <v>16</v>
      </c>
      <c r="G8" s="493"/>
      <c r="H8" s="494"/>
      <c r="I8" s="494"/>
      <c r="J8" s="494"/>
      <c r="K8" s="495" t="s">
        <v>134</v>
      </c>
      <c r="L8" s="496"/>
      <c r="M8" s="496"/>
      <c r="N8" s="496"/>
      <c r="O8" s="501" t="s">
        <v>11</v>
      </c>
      <c r="P8" s="502"/>
      <c r="Q8" s="81" t="s">
        <v>252</v>
      </c>
      <c r="R8" s="82" t="s">
        <v>252</v>
      </c>
      <c r="S8" s="82" t="s">
        <v>251</v>
      </c>
      <c r="T8" s="82" t="s">
        <v>252</v>
      </c>
      <c r="U8" s="82" t="s">
        <v>252</v>
      </c>
      <c r="V8" s="82" t="s">
        <v>253</v>
      </c>
      <c r="W8" s="83" t="s">
        <v>230</v>
      </c>
      <c r="X8" s="81" t="s">
        <v>254</v>
      </c>
      <c r="Y8" s="82" t="s">
        <v>252</v>
      </c>
      <c r="Z8" s="82" t="s">
        <v>251</v>
      </c>
      <c r="AA8" s="82" t="s">
        <v>252</v>
      </c>
      <c r="AB8" s="82" t="s">
        <v>255</v>
      </c>
      <c r="AC8" s="82" t="s">
        <v>252</v>
      </c>
      <c r="AD8" s="83" t="s">
        <v>251</v>
      </c>
      <c r="AE8" s="81" t="s">
        <v>252</v>
      </c>
      <c r="AF8" s="82" t="s">
        <v>252</v>
      </c>
      <c r="AG8" s="82" t="s">
        <v>251</v>
      </c>
      <c r="AH8" s="82" t="s">
        <v>252</v>
      </c>
      <c r="AI8" s="82" t="s">
        <v>252</v>
      </c>
      <c r="AJ8" s="98" t="s">
        <v>252</v>
      </c>
      <c r="AK8" s="99" t="s">
        <v>230</v>
      </c>
      <c r="AL8" s="84" t="s">
        <v>252</v>
      </c>
      <c r="AM8" s="82" t="s">
        <v>252</v>
      </c>
      <c r="AN8" s="82" t="s">
        <v>251</v>
      </c>
      <c r="AO8" s="82" t="s">
        <v>252</v>
      </c>
      <c r="AP8" s="82" t="s">
        <v>252</v>
      </c>
      <c r="AQ8" s="82" t="s">
        <v>251</v>
      </c>
      <c r="AR8" s="85" t="s">
        <v>230</v>
      </c>
      <c r="AS8" s="594"/>
      <c r="AT8" s="595"/>
      <c r="AU8" s="576"/>
      <c r="AV8" s="577"/>
      <c r="AW8" s="578" t="s">
        <v>44</v>
      </c>
      <c r="AX8" s="579"/>
    </row>
    <row r="9" spans="1:55" ht="13.5" customHeight="1" x14ac:dyDescent="0.15">
      <c r="B9" s="544"/>
      <c r="C9" s="545"/>
      <c r="D9" s="545"/>
      <c r="E9" s="546"/>
      <c r="F9" s="461"/>
      <c r="G9" s="442" t="s">
        <v>149</v>
      </c>
      <c r="H9" s="443"/>
      <c r="I9" s="443"/>
      <c r="J9" s="481"/>
      <c r="K9" s="497"/>
      <c r="L9" s="498"/>
      <c r="M9" s="498"/>
      <c r="N9" s="498"/>
      <c r="O9" s="513" t="s">
        <v>154</v>
      </c>
      <c r="P9" s="514"/>
      <c r="Q9" s="218">
        <v>4</v>
      </c>
      <c r="R9" s="219">
        <v>0</v>
      </c>
      <c r="S9" s="219"/>
      <c r="T9" s="219">
        <v>0</v>
      </c>
      <c r="U9" s="219">
        <v>4</v>
      </c>
      <c r="V9" s="220">
        <v>0</v>
      </c>
      <c r="W9" s="221"/>
      <c r="X9" s="218">
        <v>4</v>
      </c>
      <c r="Y9" s="219">
        <v>0</v>
      </c>
      <c r="Z9" s="219"/>
      <c r="AA9" s="219">
        <v>0</v>
      </c>
      <c r="AB9" s="219">
        <v>4</v>
      </c>
      <c r="AC9" s="220">
        <v>0</v>
      </c>
      <c r="AD9" s="221"/>
      <c r="AE9" s="218">
        <v>0</v>
      </c>
      <c r="AF9" s="219">
        <v>4</v>
      </c>
      <c r="AG9" s="219"/>
      <c r="AH9" s="219">
        <v>0</v>
      </c>
      <c r="AI9" s="219">
        <v>4</v>
      </c>
      <c r="AJ9" s="220">
        <v>0</v>
      </c>
      <c r="AK9" s="221"/>
      <c r="AL9" s="218">
        <v>4</v>
      </c>
      <c r="AM9" s="219">
        <v>0</v>
      </c>
      <c r="AN9" s="219"/>
      <c r="AO9" s="219">
        <v>0</v>
      </c>
      <c r="AP9" s="219">
        <v>4</v>
      </c>
      <c r="AQ9" s="220"/>
      <c r="AR9" s="220"/>
      <c r="AS9" s="588">
        <f>IF(SUM(Q9:AR9)=0,"",SUM(Q9:AR9))</f>
        <v>32</v>
      </c>
      <c r="AT9" s="589"/>
      <c r="AU9" s="586">
        <f>IF(AS9="","",ROUNDDOWN(AS9/4,1))</f>
        <v>8</v>
      </c>
      <c r="AV9" s="587"/>
      <c r="AW9" s="580"/>
      <c r="AX9" s="581"/>
    </row>
    <row r="10" spans="1:55" ht="13.5" customHeight="1" thickBot="1" x14ac:dyDescent="0.2">
      <c r="B10" s="547"/>
      <c r="C10" s="548"/>
      <c r="D10" s="548"/>
      <c r="E10" s="549"/>
      <c r="F10" s="492"/>
      <c r="G10" s="519"/>
      <c r="H10" s="520"/>
      <c r="I10" s="520"/>
      <c r="J10" s="520"/>
      <c r="K10" s="499"/>
      <c r="L10" s="500"/>
      <c r="M10" s="500"/>
      <c r="N10" s="500"/>
      <c r="O10" s="521" t="s">
        <v>31</v>
      </c>
      <c r="P10" s="522"/>
      <c r="Q10" s="77"/>
      <c r="R10" s="78"/>
      <c r="S10" s="78"/>
      <c r="T10" s="78"/>
      <c r="U10" s="78"/>
      <c r="V10" s="79"/>
      <c r="W10" s="80"/>
      <c r="X10" s="77"/>
      <c r="Y10" s="78"/>
      <c r="Z10" s="78"/>
      <c r="AA10" s="78"/>
      <c r="AB10" s="78"/>
      <c r="AC10" s="79"/>
      <c r="AD10" s="80"/>
      <c r="AE10" s="77"/>
      <c r="AF10" s="78"/>
      <c r="AG10" s="78"/>
      <c r="AH10" s="78"/>
      <c r="AI10" s="78"/>
      <c r="AJ10" s="79"/>
      <c r="AK10" s="80"/>
      <c r="AL10" s="77"/>
      <c r="AM10" s="78"/>
      <c r="AN10" s="78"/>
      <c r="AO10" s="78"/>
      <c r="AP10" s="78"/>
      <c r="AQ10" s="79"/>
      <c r="AR10" s="79"/>
      <c r="AS10" s="590" t="str">
        <f>IF(SUM(Q10:AR10)=0,"",SUM(Q10:AR10))</f>
        <v/>
      </c>
      <c r="AT10" s="591"/>
      <c r="AU10" s="592" t="str">
        <f>IF(AS10="","",ROUNDDOWN(AS10/4,1))</f>
        <v/>
      </c>
      <c r="AV10" s="593"/>
      <c r="AW10" s="582"/>
      <c r="AX10" s="583"/>
    </row>
    <row r="11" spans="1:55" ht="13.5" customHeight="1" x14ac:dyDescent="0.15">
      <c r="B11" s="541" t="s">
        <v>56</v>
      </c>
      <c r="C11" s="542"/>
      <c r="D11" s="542"/>
      <c r="E11" s="543"/>
      <c r="F11" s="491" t="s">
        <v>16</v>
      </c>
      <c r="G11" s="493" t="s">
        <v>103</v>
      </c>
      <c r="H11" s="494"/>
      <c r="I11" s="494"/>
      <c r="J11" s="494"/>
      <c r="K11" s="487" t="s">
        <v>135</v>
      </c>
      <c r="L11" s="488"/>
      <c r="M11" s="488"/>
      <c r="N11" s="488"/>
      <c r="O11" s="501" t="s">
        <v>11</v>
      </c>
      <c r="P11" s="502"/>
      <c r="Q11" s="97" t="s">
        <v>222</v>
      </c>
      <c r="R11" s="98" t="s">
        <v>224</v>
      </c>
      <c r="S11" s="98" t="s">
        <v>221</v>
      </c>
      <c r="T11" s="98" t="s">
        <v>223</v>
      </c>
      <c r="U11" s="98" t="s">
        <v>234</v>
      </c>
      <c r="V11" s="98" t="s">
        <v>221</v>
      </c>
      <c r="W11" s="99" t="s">
        <v>223</v>
      </c>
      <c r="X11" s="97" t="s">
        <v>222</v>
      </c>
      <c r="Y11" s="98" t="s">
        <v>222</v>
      </c>
      <c r="Z11" s="98" t="s">
        <v>221</v>
      </c>
      <c r="AA11" s="98" t="s">
        <v>235</v>
      </c>
      <c r="AB11" s="98" t="s">
        <v>236</v>
      </c>
      <c r="AC11" s="98" t="s">
        <v>221</v>
      </c>
      <c r="AD11" s="99" t="s">
        <v>237</v>
      </c>
      <c r="AE11" s="97" t="s">
        <v>223</v>
      </c>
      <c r="AF11" s="98" t="s">
        <v>260</v>
      </c>
      <c r="AG11" s="98" t="s">
        <v>221</v>
      </c>
      <c r="AH11" s="98" t="s">
        <v>223</v>
      </c>
      <c r="AI11" s="98" t="s">
        <v>235</v>
      </c>
      <c r="AJ11" s="98" t="s">
        <v>221</v>
      </c>
      <c r="AK11" s="99" t="s">
        <v>252</v>
      </c>
      <c r="AL11" s="100" t="s">
        <v>261</v>
      </c>
      <c r="AM11" s="98" t="s">
        <v>221</v>
      </c>
      <c r="AN11" s="98" t="s">
        <v>262</v>
      </c>
      <c r="AO11" s="98" t="s">
        <v>222</v>
      </c>
      <c r="AP11" s="98" t="s">
        <v>221</v>
      </c>
      <c r="AQ11" s="98" t="s">
        <v>223</v>
      </c>
      <c r="AR11" s="101" t="s">
        <v>223</v>
      </c>
      <c r="AS11" s="594"/>
      <c r="AT11" s="595"/>
      <c r="AU11" s="576"/>
      <c r="AV11" s="577"/>
      <c r="AW11" s="578" t="s">
        <v>44</v>
      </c>
      <c r="AX11" s="579"/>
    </row>
    <row r="12" spans="1:55" ht="13.5" customHeight="1" x14ac:dyDescent="0.15">
      <c r="B12" s="544"/>
      <c r="C12" s="545"/>
      <c r="D12" s="545"/>
      <c r="E12" s="546"/>
      <c r="F12" s="461"/>
      <c r="G12" s="442" t="s">
        <v>149</v>
      </c>
      <c r="H12" s="443"/>
      <c r="I12" s="443"/>
      <c r="J12" s="481"/>
      <c r="K12" s="451"/>
      <c r="L12" s="452"/>
      <c r="M12" s="452"/>
      <c r="N12" s="452"/>
      <c r="O12" s="513" t="s">
        <v>30</v>
      </c>
      <c r="P12" s="514"/>
      <c r="Q12" s="218">
        <v>0</v>
      </c>
      <c r="R12" s="219">
        <v>0</v>
      </c>
      <c r="S12" s="219"/>
      <c r="T12" s="219">
        <v>4</v>
      </c>
      <c r="U12" s="219">
        <v>4</v>
      </c>
      <c r="V12" s="220"/>
      <c r="W12" s="221">
        <v>4</v>
      </c>
      <c r="X12" s="218">
        <v>0</v>
      </c>
      <c r="Y12" s="219">
        <v>0</v>
      </c>
      <c r="Z12" s="219">
        <v>0</v>
      </c>
      <c r="AA12" s="219">
        <v>4</v>
      </c>
      <c r="AB12" s="219">
        <v>4</v>
      </c>
      <c r="AC12" s="220"/>
      <c r="AD12" s="221">
        <v>4</v>
      </c>
      <c r="AE12" s="218">
        <v>0</v>
      </c>
      <c r="AF12" s="219">
        <v>4</v>
      </c>
      <c r="AG12" s="219"/>
      <c r="AH12" s="219">
        <v>4</v>
      </c>
      <c r="AI12" s="219">
        <v>4</v>
      </c>
      <c r="AJ12" s="220"/>
      <c r="AK12" s="221">
        <v>0</v>
      </c>
      <c r="AL12" s="218">
        <v>4</v>
      </c>
      <c r="AM12" s="219"/>
      <c r="AN12" s="219">
        <v>0</v>
      </c>
      <c r="AO12" s="219">
        <v>0</v>
      </c>
      <c r="AP12" s="219"/>
      <c r="AQ12" s="220">
        <v>4</v>
      </c>
      <c r="AR12" s="220">
        <v>0</v>
      </c>
      <c r="AS12" s="600">
        <f>IF(SUM(Q12:AR12)=0,"",SUM(Q12:AR12))</f>
        <v>44</v>
      </c>
      <c r="AT12" s="601"/>
      <c r="AU12" s="598">
        <f>IF(AS12="","",ROUNDDOWN(AS12/4,1))</f>
        <v>11</v>
      </c>
      <c r="AV12" s="599"/>
      <c r="AW12" s="580"/>
      <c r="AX12" s="581"/>
    </row>
    <row r="13" spans="1:55" ht="13.5" customHeight="1" thickBot="1" x14ac:dyDescent="0.2">
      <c r="B13" s="547"/>
      <c r="C13" s="548"/>
      <c r="D13" s="548"/>
      <c r="E13" s="549"/>
      <c r="F13" s="492"/>
      <c r="G13" s="519"/>
      <c r="H13" s="520"/>
      <c r="I13" s="520"/>
      <c r="J13" s="520"/>
      <c r="K13" s="550"/>
      <c r="L13" s="551"/>
      <c r="M13" s="551"/>
      <c r="N13" s="551"/>
      <c r="O13" s="521" t="s">
        <v>31</v>
      </c>
      <c r="P13" s="522"/>
      <c r="Q13" s="77"/>
      <c r="R13" s="78"/>
      <c r="S13" s="78"/>
      <c r="T13" s="78"/>
      <c r="U13" s="78"/>
      <c r="V13" s="79"/>
      <c r="W13" s="80"/>
      <c r="X13" s="77"/>
      <c r="Y13" s="78"/>
      <c r="Z13" s="78"/>
      <c r="AA13" s="78"/>
      <c r="AB13" s="78"/>
      <c r="AC13" s="79"/>
      <c r="AD13" s="80"/>
      <c r="AE13" s="77"/>
      <c r="AF13" s="78"/>
      <c r="AG13" s="78"/>
      <c r="AH13" s="78"/>
      <c r="AI13" s="78"/>
      <c r="AJ13" s="79"/>
      <c r="AK13" s="80"/>
      <c r="AL13" s="77"/>
      <c r="AM13" s="78"/>
      <c r="AN13" s="78"/>
      <c r="AO13" s="78"/>
      <c r="AP13" s="78"/>
      <c r="AQ13" s="79"/>
      <c r="AR13" s="79"/>
      <c r="AS13" s="392" t="str">
        <f>IF(SUM(Q13:AR13)=0,"",SUM(Q13:AR13))</f>
        <v/>
      </c>
      <c r="AT13" s="393"/>
      <c r="AU13" s="584" t="str">
        <f>IF(AS13="","",ROUNDDOWN(AS13/4,1))</f>
        <v/>
      </c>
      <c r="AV13" s="585"/>
      <c r="AW13" s="582"/>
      <c r="AX13" s="583"/>
    </row>
    <row r="14" spans="1:55" ht="13.5" customHeight="1" x14ac:dyDescent="0.15">
      <c r="B14" s="484" t="s">
        <v>145</v>
      </c>
      <c r="C14" s="485"/>
      <c r="D14" s="485"/>
      <c r="E14" s="486"/>
      <c r="F14" s="449" t="s">
        <v>16</v>
      </c>
      <c r="G14" s="442"/>
      <c r="H14" s="443"/>
      <c r="I14" s="443"/>
      <c r="J14" s="443"/>
      <c r="K14" s="487" t="s">
        <v>134</v>
      </c>
      <c r="L14" s="488"/>
      <c r="M14" s="488"/>
      <c r="N14" s="488"/>
      <c r="O14" s="367" t="s">
        <v>11</v>
      </c>
      <c r="P14" s="368"/>
      <c r="Q14" s="81" t="s">
        <v>252</v>
      </c>
      <c r="R14" s="82" t="s">
        <v>252</v>
      </c>
      <c r="S14" s="82" t="s">
        <v>251</v>
      </c>
      <c r="T14" s="82" t="s">
        <v>252</v>
      </c>
      <c r="U14" s="82" t="s">
        <v>252</v>
      </c>
      <c r="V14" s="82" t="s">
        <v>253</v>
      </c>
      <c r="W14" s="83" t="s">
        <v>230</v>
      </c>
      <c r="X14" s="81" t="s">
        <v>254</v>
      </c>
      <c r="Y14" s="82" t="s">
        <v>252</v>
      </c>
      <c r="Z14" s="82" t="s">
        <v>251</v>
      </c>
      <c r="AA14" s="82" t="s">
        <v>252</v>
      </c>
      <c r="AB14" s="82" t="s">
        <v>255</v>
      </c>
      <c r="AC14" s="82" t="s">
        <v>252</v>
      </c>
      <c r="AD14" s="83" t="s">
        <v>251</v>
      </c>
      <c r="AE14" s="81" t="s">
        <v>252</v>
      </c>
      <c r="AF14" s="82" t="s">
        <v>252</v>
      </c>
      <c r="AG14" s="82" t="s">
        <v>251</v>
      </c>
      <c r="AH14" s="82" t="s">
        <v>252</v>
      </c>
      <c r="AI14" s="82" t="s">
        <v>252</v>
      </c>
      <c r="AJ14" s="98" t="s">
        <v>252</v>
      </c>
      <c r="AK14" s="99" t="s">
        <v>230</v>
      </c>
      <c r="AL14" s="84" t="s">
        <v>252</v>
      </c>
      <c r="AM14" s="82" t="s">
        <v>252</v>
      </c>
      <c r="AN14" s="82" t="s">
        <v>251</v>
      </c>
      <c r="AO14" s="82" t="s">
        <v>252</v>
      </c>
      <c r="AP14" s="82" t="s">
        <v>252</v>
      </c>
      <c r="AQ14" s="82" t="s">
        <v>251</v>
      </c>
      <c r="AR14" s="85" t="s">
        <v>230</v>
      </c>
      <c r="AS14" s="610"/>
      <c r="AT14" s="611"/>
      <c r="AU14" s="602"/>
      <c r="AV14" s="603"/>
      <c r="AW14" s="608"/>
      <c r="AX14" s="609"/>
    </row>
    <row r="15" spans="1:55" ht="13.5" customHeight="1" x14ac:dyDescent="0.15">
      <c r="B15" s="439" t="str">
        <f>B14</f>
        <v>介護従業者</v>
      </c>
      <c r="C15" s="440"/>
      <c r="D15" s="440"/>
      <c r="E15" s="441"/>
      <c r="F15" s="449"/>
      <c r="G15" s="442" t="s">
        <v>149</v>
      </c>
      <c r="H15" s="443"/>
      <c r="I15" s="443"/>
      <c r="J15" s="443"/>
      <c r="K15" s="451"/>
      <c r="L15" s="452"/>
      <c r="M15" s="452"/>
      <c r="N15" s="452"/>
      <c r="O15" s="367" t="s">
        <v>30</v>
      </c>
      <c r="P15" s="368"/>
      <c r="Q15" s="86">
        <v>4</v>
      </c>
      <c r="R15" s="87">
        <v>8</v>
      </c>
      <c r="S15" s="87"/>
      <c r="T15" s="87">
        <v>8</v>
      </c>
      <c r="U15" s="87">
        <v>4</v>
      </c>
      <c r="V15" s="87">
        <v>8</v>
      </c>
      <c r="W15" s="88"/>
      <c r="X15" s="86">
        <v>4</v>
      </c>
      <c r="Y15" s="87">
        <v>8</v>
      </c>
      <c r="Z15" s="87"/>
      <c r="AA15" s="87">
        <v>8</v>
      </c>
      <c r="AB15" s="87">
        <v>4</v>
      </c>
      <c r="AC15" s="87">
        <v>8</v>
      </c>
      <c r="AD15" s="88"/>
      <c r="AE15" s="86">
        <v>8</v>
      </c>
      <c r="AF15" s="87">
        <v>4</v>
      </c>
      <c r="AG15" s="87"/>
      <c r="AH15" s="87">
        <v>8</v>
      </c>
      <c r="AI15" s="87">
        <v>4</v>
      </c>
      <c r="AJ15" s="87">
        <v>8</v>
      </c>
      <c r="AK15" s="88"/>
      <c r="AL15" s="89">
        <v>4</v>
      </c>
      <c r="AM15" s="87">
        <v>8</v>
      </c>
      <c r="AN15" s="87"/>
      <c r="AO15" s="87">
        <v>8</v>
      </c>
      <c r="AP15" s="87">
        <v>4</v>
      </c>
      <c r="AQ15" s="87"/>
      <c r="AR15" s="90"/>
      <c r="AS15" s="369">
        <f>IF(SUM(Q15:AR15)=0,"",SUM(Q15:AR15))</f>
        <v>120</v>
      </c>
      <c r="AT15" s="370"/>
      <c r="AU15" s="606">
        <f>IF(AS15="","",ROUNDDOWN(AS15/4,1))</f>
        <v>30</v>
      </c>
      <c r="AV15" s="607"/>
      <c r="AW15" s="608">
        <f>IF(F14="","",IF(OR(F14="Ａ"),1,ROUNDDOWN(SUM(AU15:AU16)/$V$46,2)))</f>
        <v>0.75</v>
      </c>
      <c r="AX15" s="609"/>
      <c r="BC15" s="121"/>
    </row>
    <row r="16" spans="1:55" ht="13.5" customHeight="1" x14ac:dyDescent="0.15">
      <c r="B16" s="612"/>
      <c r="C16" s="613"/>
      <c r="D16" s="613"/>
      <c r="E16" s="614"/>
      <c r="F16" s="450"/>
      <c r="G16" s="442"/>
      <c r="H16" s="443"/>
      <c r="I16" s="443"/>
      <c r="J16" s="443"/>
      <c r="K16" s="451"/>
      <c r="L16" s="452"/>
      <c r="M16" s="452"/>
      <c r="N16" s="452"/>
      <c r="O16" s="367" t="s">
        <v>31</v>
      </c>
      <c r="P16" s="368"/>
      <c r="Q16" s="91"/>
      <c r="R16" s="92"/>
      <c r="S16" s="92"/>
      <c r="T16" s="92"/>
      <c r="U16" s="92"/>
      <c r="V16" s="92"/>
      <c r="W16" s="93"/>
      <c r="X16" s="94"/>
      <c r="Y16" s="92"/>
      <c r="Z16" s="92"/>
      <c r="AA16" s="92"/>
      <c r="AB16" s="92"/>
      <c r="AC16" s="92"/>
      <c r="AD16" s="93"/>
      <c r="AE16" s="94"/>
      <c r="AF16" s="92"/>
      <c r="AG16" s="92"/>
      <c r="AH16" s="92"/>
      <c r="AI16" s="92"/>
      <c r="AJ16" s="92"/>
      <c r="AK16" s="93"/>
      <c r="AL16" s="95"/>
      <c r="AM16" s="92"/>
      <c r="AN16" s="92"/>
      <c r="AO16" s="92"/>
      <c r="AP16" s="92"/>
      <c r="AQ16" s="92"/>
      <c r="AR16" s="96"/>
      <c r="AS16" s="369" t="str">
        <f>IF(SUM(Q16:AR16)=0,"",SUM(Q16:AR16))</f>
        <v/>
      </c>
      <c r="AT16" s="370"/>
      <c r="AU16" s="606" t="str">
        <f>IF(AS16="","",ROUNDDOWN(AS16/4,1))</f>
        <v/>
      </c>
      <c r="AV16" s="607"/>
      <c r="AW16" s="608"/>
      <c r="AX16" s="609"/>
    </row>
    <row r="17" spans="2:50" ht="13.5" customHeight="1" x14ac:dyDescent="0.15">
      <c r="B17" s="446" t="s">
        <v>145</v>
      </c>
      <c r="C17" s="447"/>
      <c r="D17" s="447"/>
      <c r="E17" s="448"/>
      <c r="F17" s="449" t="s">
        <v>16</v>
      </c>
      <c r="G17" s="463"/>
      <c r="H17" s="464"/>
      <c r="I17" s="464"/>
      <c r="J17" s="464"/>
      <c r="K17" s="466" t="s">
        <v>135</v>
      </c>
      <c r="L17" s="467"/>
      <c r="M17" s="467"/>
      <c r="N17" s="467"/>
      <c r="O17" s="453" t="s">
        <v>11</v>
      </c>
      <c r="P17" s="454"/>
      <c r="Q17" s="97" t="s">
        <v>222</v>
      </c>
      <c r="R17" s="98" t="s">
        <v>224</v>
      </c>
      <c r="S17" s="98" t="s">
        <v>221</v>
      </c>
      <c r="T17" s="98" t="s">
        <v>223</v>
      </c>
      <c r="U17" s="98" t="s">
        <v>234</v>
      </c>
      <c r="V17" s="98" t="s">
        <v>221</v>
      </c>
      <c r="W17" s="99" t="s">
        <v>223</v>
      </c>
      <c r="X17" s="97" t="s">
        <v>222</v>
      </c>
      <c r="Y17" s="98" t="s">
        <v>222</v>
      </c>
      <c r="Z17" s="98" t="s">
        <v>221</v>
      </c>
      <c r="AA17" s="98" t="s">
        <v>235</v>
      </c>
      <c r="AB17" s="98" t="s">
        <v>236</v>
      </c>
      <c r="AC17" s="98" t="s">
        <v>221</v>
      </c>
      <c r="AD17" s="99" t="s">
        <v>237</v>
      </c>
      <c r="AE17" s="97" t="s">
        <v>223</v>
      </c>
      <c r="AF17" s="98" t="s">
        <v>241</v>
      </c>
      <c r="AG17" s="98" t="s">
        <v>221</v>
      </c>
      <c r="AH17" s="98" t="s">
        <v>223</v>
      </c>
      <c r="AI17" s="98" t="s">
        <v>235</v>
      </c>
      <c r="AJ17" s="98" t="s">
        <v>221</v>
      </c>
      <c r="AK17" s="99" t="s">
        <v>252</v>
      </c>
      <c r="AL17" s="100" t="s">
        <v>261</v>
      </c>
      <c r="AM17" s="98" t="s">
        <v>221</v>
      </c>
      <c r="AN17" s="98" t="s">
        <v>222</v>
      </c>
      <c r="AO17" s="98" t="s">
        <v>222</v>
      </c>
      <c r="AP17" s="98" t="s">
        <v>221</v>
      </c>
      <c r="AQ17" s="98" t="s">
        <v>223</v>
      </c>
      <c r="AR17" s="101" t="s">
        <v>252</v>
      </c>
      <c r="AS17" s="615"/>
      <c r="AT17" s="616"/>
      <c r="AU17" s="617"/>
      <c r="AV17" s="618"/>
      <c r="AW17" s="608"/>
      <c r="AX17" s="609"/>
    </row>
    <row r="18" spans="2:50" ht="13.5" customHeight="1" x14ac:dyDescent="0.15">
      <c r="B18" s="622" t="str">
        <f>B17</f>
        <v>介護従業者</v>
      </c>
      <c r="C18" s="623"/>
      <c r="D18" s="623"/>
      <c r="E18" s="624"/>
      <c r="F18" s="449"/>
      <c r="G18" s="442" t="s">
        <v>149</v>
      </c>
      <c r="H18" s="443"/>
      <c r="I18" s="443"/>
      <c r="J18" s="443"/>
      <c r="K18" s="451"/>
      <c r="L18" s="452"/>
      <c r="M18" s="452"/>
      <c r="N18" s="452"/>
      <c r="O18" s="367" t="s">
        <v>30</v>
      </c>
      <c r="P18" s="368"/>
      <c r="Q18" s="86">
        <v>5</v>
      </c>
      <c r="R18" s="87">
        <v>3</v>
      </c>
      <c r="S18" s="87"/>
      <c r="T18" s="87">
        <v>4</v>
      </c>
      <c r="U18" s="87">
        <v>4</v>
      </c>
      <c r="V18" s="87"/>
      <c r="W18" s="88">
        <v>4</v>
      </c>
      <c r="X18" s="86">
        <v>5</v>
      </c>
      <c r="Y18" s="87">
        <v>3</v>
      </c>
      <c r="Z18" s="87"/>
      <c r="AA18" s="87">
        <v>4</v>
      </c>
      <c r="AB18" s="87">
        <v>4</v>
      </c>
      <c r="AC18" s="87"/>
      <c r="AD18" s="88">
        <v>4</v>
      </c>
      <c r="AE18" s="86">
        <v>8</v>
      </c>
      <c r="AF18" s="87">
        <v>4</v>
      </c>
      <c r="AG18" s="87"/>
      <c r="AH18" s="87">
        <v>4</v>
      </c>
      <c r="AI18" s="87">
        <v>4</v>
      </c>
      <c r="AJ18" s="87"/>
      <c r="AK18" s="88">
        <v>8</v>
      </c>
      <c r="AL18" s="89">
        <v>4</v>
      </c>
      <c r="AM18" s="87"/>
      <c r="AN18" s="87">
        <v>5</v>
      </c>
      <c r="AO18" s="87">
        <v>3</v>
      </c>
      <c r="AP18" s="87"/>
      <c r="AQ18" s="87">
        <v>4</v>
      </c>
      <c r="AR18" s="90">
        <v>8</v>
      </c>
      <c r="AS18" s="369">
        <f>IF(SUM(Q18:AR18)=0,"",SUM(Q18:AR18))</f>
        <v>92</v>
      </c>
      <c r="AT18" s="370"/>
      <c r="AU18" s="606">
        <f>IF(AS18="","",ROUNDDOWN(AS18/4,1))</f>
        <v>23</v>
      </c>
      <c r="AV18" s="607"/>
      <c r="AW18" s="608">
        <f>IF(F17="","",IF(OR(F17="Ａ"),1,ROUNDDOWN(SUM(AU18:AU19)/$V$46,2)))</f>
        <v>0.7</v>
      </c>
      <c r="AX18" s="609"/>
    </row>
    <row r="19" spans="2:50" ht="13.5" customHeight="1" x14ac:dyDescent="0.15">
      <c r="B19" s="619"/>
      <c r="C19" s="620"/>
      <c r="D19" s="620"/>
      <c r="E19" s="621"/>
      <c r="F19" s="450"/>
      <c r="G19" s="476"/>
      <c r="H19" s="477"/>
      <c r="I19" s="477"/>
      <c r="J19" s="477"/>
      <c r="K19" s="470"/>
      <c r="L19" s="471"/>
      <c r="M19" s="471"/>
      <c r="N19" s="471"/>
      <c r="O19" s="479" t="s">
        <v>31</v>
      </c>
      <c r="P19" s="480"/>
      <c r="Q19" s="94">
        <v>2</v>
      </c>
      <c r="R19" s="92">
        <v>5</v>
      </c>
      <c r="S19" s="92"/>
      <c r="T19" s="92"/>
      <c r="U19" s="92"/>
      <c r="V19" s="92"/>
      <c r="W19" s="93"/>
      <c r="X19" s="94">
        <v>2</v>
      </c>
      <c r="Y19" s="92">
        <v>5</v>
      </c>
      <c r="Z19" s="92"/>
      <c r="AA19" s="92"/>
      <c r="AB19" s="92"/>
      <c r="AC19" s="92"/>
      <c r="AD19" s="93"/>
      <c r="AE19" s="94"/>
      <c r="AF19" s="92"/>
      <c r="AG19" s="92"/>
      <c r="AH19" s="92"/>
      <c r="AI19" s="92"/>
      <c r="AJ19" s="92"/>
      <c r="AK19" s="93"/>
      <c r="AL19" s="95"/>
      <c r="AM19" s="92"/>
      <c r="AN19" s="92">
        <v>2</v>
      </c>
      <c r="AO19" s="92">
        <v>5</v>
      </c>
      <c r="AP19" s="92"/>
      <c r="AQ19" s="92"/>
      <c r="AR19" s="96"/>
      <c r="AS19" s="369">
        <f>IF(SUM(Q19:AR19)=0,"",SUM(Q19:AR19))</f>
        <v>21</v>
      </c>
      <c r="AT19" s="370"/>
      <c r="AU19" s="606">
        <f>IF(AS19="","",ROUNDDOWN(AS19/4,1))</f>
        <v>5.2</v>
      </c>
      <c r="AV19" s="607"/>
      <c r="AW19" s="608"/>
      <c r="AX19" s="609"/>
    </row>
    <row r="20" spans="2:50" ht="13.5" customHeight="1" x14ac:dyDescent="0.15">
      <c r="B20" s="446" t="s">
        <v>57</v>
      </c>
      <c r="C20" s="447"/>
      <c r="D20" s="447"/>
      <c r="E20" s="448"/>
      <c r="F20" s="449" t="s">
        <v>17</v>
      </c>
      <c r="G20" s="463"/>
      <c r="H20" s="464"/>
      <c r="I20" s="464"/>
      <c r="J20" s="464"/>
      <c r="K20" s="466" t="s">
        <v>165</v>
      </c>
      <c r="L20" s="467"/>
      <c r="M20" s="467"/>
      <c r="N20" s="467"/>
      <c r="O20" s="453" t="s">
        <v>11</v>
      </c>
      <c r="P20" s="454"/>
      <c r="Q20" s="97" t="s">
        <v>251</v>
      </c>
      <c r="R20" s="98" t="s">
        <v>252</v>
      </c>
      <c r="S20" s="98" t="s">
        <v>258</v>
      </c>
      <c r="T20" s="98" t="s">
        <v>256</v>
      </c>
      <c r="U20" s="98" t="s">
        <v>251</v>
      </c>
      <c r="V20" s="98" t="s">
        <v>261</v>
      </c>
      <c r="W20" s="99" t="s">
        <v>252</v>
      </c>
      <c r="X20" s="97" t="s">
        <v>264</v>
      </c>
      <c r="Y20" s="98" t="s">
        <v>251</v>
      </c>
      <c r="Z20" s="98" t="s">
        <v>255</v>
      </c>
      <c r="AA20" s="98" t="s">
        <v>252</v>
      </c>
      <c r="AB20" s="98" t="s">
        <v>252</v>
      </c>
      <c r="AC20" s="98" t="s">
        <v>251</v>
      </c>
      <c r="AD20" s="99" t="s">
        <v>269</v>
      </c>
      <c r="AE20" s="97" t="s">
        <v>258</v>
      </c>
      <c r="AF20" s="98" t="s">
        <v>259</v>
      </c>
      <c r="AG20" s="98" t="s">
        <v>251</v>
      </c>
      <c r="AH20" s="98" t="s">
        <v>252</v>
      </c>
      <c r="AI20" s="98" t="s">
        <v>270</v>
      </c>
      <c r="AJ20" s="98" t="s">
        <v>252</v>
      </c>
      <c r="AK20" s="99" t="s">
        <v>251</v>
      </c>
      <c r="AL20" s="97" t="s">
        <v>251</v>
      </c>
      <c r="AM20" s="98" t="s">
        <v>252</v>
      </c>
      <c r="AN20" s="98" t="s">
        <v>261</v>
      </c>
      <c r="AO20" s="98" t="s">
        <v>252</v>
      </c>
      <c r="AP20" s="98" t="s">
        <v>251</v>
      </c>
      <c r="AQ20" s="98" t="s">
        <v>252</v>
      </c>
      <c r="AR20" s="101" t="s">
        <v>256</v>
      </c>
      <c r="AS20" s="615"/>
      <c r="AT20" s="616"/>
      <c r="AU20" s="617"/>
      <c r="AV20" s="618"/>
      <c r="AW20" s="608"/>
      <c r="AX20" s="609"/>
    </row>
    <row r="21" spans="2:50" ht="13.5" customHeight="1" x14ac:dyDescent="0.15">
      <c r="B21" s="622" t="str">
        <f>B20</f>
        <v>介護従業者</v>
      </c>
      <c r="C21" s="623"/>
      <c r="D21" s="623"/>
      <c r="E21" s="624"/>
      <c r="F21" s="449"/>
      <c r="G21" s="442"/>
      <c r="H21" s="443"/>
      <c r="I21" s="443"/>
      <c r="J21" s="443"/>
      <c r="K21" s="451"/>
      <c r="L21" s="452"/>
      <c r="M21" s="452"/>
      <c r="N21" s="452"/>
      <c r="O21" s="367" t="s">
        <v>30</v>
      </c>
      <c r="P21" s="368"/>
      <c r="Q21" s="86"/>
      <c r="R21" s="87">
        <v>8</v>
      </c>
      <c r="S21" s="87">
        <v>5</v>
      </c>
      <c r="T21" s="87">
        <v>3</v>
      </c>
      <c r="U21" s="87"/>
      <c r="V21" s="87">
        <v>8</v>
      </c>
      <c r="W21" s="88">
        <v>8</v>
      </c>
      <c r="X21" s="86">
        <v>8</v>
      </c>
      <c r="Y21" s="87"/>
      <c r="Z21" s="87">
        <v>8</v>
      </c>
      <c r="AA21" s="87">
        <v>8</v>
      </c>
      <c r="AB21" s="87">
        <v>8</v>
      </c>
      <c r="AC21" s="87"/>
      <c r="AD21" s="88">
        <v>8</v>
      </c>
      <c r="AE21" s="86">
        <v>5</v>
      </c>
      <c r="AF21" s="87">
        <v>3</v>
      </c>
      <c r="AG21" s="87"/>
      <c r="AH21" s="87">
        <v>8</v>
      </c>
      <c r="AI21" s="87">
        <v>8</v>
      </c>
      <c r="AJ21" s="87">
        <v>8</v>
      </c>
      <c r="AK21" s="88"/>
      <c r="AL21" s="86"/>
      <c r="AM21" s="87">
        <v>8</v>
      </c>
      <c r="AN21" s="87">
        <v>8</v>
      </c>
      <c r="AO21" s="87">
        <v>8</v>
      </c>
      <c r="AP21" s="87"/>
      <c r="AQ21" s="87">
        <v>8</v>
      </c>
      <c r="AR21" s="90">
        <v>5</v>
      </c>
      <c r="AS21" s="369">
        <f>IF(SUM(Q21:AR21)=0,"",SUM(Q21:AR21))</f>
        <v>141</v>
      </c>
      <c r="AT21" s="370"/>
      <c r="AU21" s="606">
        <f>IF(AS21="","",ROUNDDOWN(AS21/4,1))</f>
        <v>35.200000000000003</v>
      </c>
      <c r="AV21" s="607"/>
      <c r="AW21" s="608">
        <f>IF(F20="","",IF(OR(F20="Ａ"),1,ROUNDDOWN(SUM(AU21:AU22)/$V$46,2)))</f>
        <v>1</v>
      </c>
      <c r="AX21" s="609"/>
    </row>
    <row r="22" spans="2:50" ht="13.5" customHeight="1" x14ac:dyDescent="0.15">
      <c r="B22" s="619"/>
      <c r="C22" s="620"/>
      <c r="D22" s="620"/>
      <c r="E22" s="621"/>
      <c r="F22" s="450"/>
      <c r="G22" s="476"/>
      <c r="H22" s="477"/>
      <c r="I22" s="477"/>
      <c r="J22" s="477"/>
      <c r="K22" s="470"/>
      <c r="L22" s="471"/>
      <c r="M22" s="471"/>
      <c r="N22" s="471"/>
      <c r="O22" s="479" t="s">
        <v>31</v>
      </c>
      <c r="P22" s="480"/>
      <c r="Q22" s="94"/>
      <c r="R22" s="92"/>
      <c r="S22" s="92">
        <v>2</v>
      </c>
      <c r="T22" s="92">
        <v>5</v>
      </c>
      <c r="U22" s="92"/>
      <c r="V22" s="92"/>
      <c r="W22" s="93"/>
      <c r="X22" s="94"/>
      <c r="Y22" s="92"/>
      <c r="Z22" s="92"/>
      <c r="AA22" s="92"/>
      <c r="AB22" s="92"/>
      <c r="AC22" s="92"/>
      <c r="AD22" s="93"/>
      <c r="AE22" s="94">
        <v>2</v>
      </c>
      <c r="AF22" s="92">
        <v>5</v>
      </c>
      <c r="AG22" s="92"/>
      <c r="AH22" s="92"/>
      <c r="AI22" s="92"/>
      <c r="AJ22" s="92"/>
      <c r="AK22" s="93"/>
      <c r="AL22" s="94"/>
      <c r="AM22" s="92"/>
      <c r="AN22" s="92"/>
      <c r="AO22" s="92"/>
      <c r="AP22" s="92"/>
      <c r="AQ22" s="92"/>
      <c r="AR22" s="96">
        <v>2</v>
      </c>
      <c r="AS22" s="369">
        <f>IF(SUM(Q22:AR22)=0,"",SUM(Q22:AR22))</f>
        <v>16</v>
      </c>
      <c r="AT22" s="370"/>
      <c r="AU22" s="606">
        <f>IF(AS22="","",ROUNDDOWN(AS22/4,1))</f>
        <v>4</v>
      </c>
      <c r="AV22" s="607"/>
      <c r="AW22" s="608"/>
      <c r="AX22" s="609"/>
    </row>
    <row r="23" spans="2:50" ht="13.5" customHeight="1" x14ac:dyDescent="0.15">
      <c r="B23" s="446" t="s">
        <v>57</v>
      </c>
      <c r="C23" s="447"/>
      <c r="D23" s="447"/>
      <c r="E23" s="448"/>
      <c r="F23" s="449" t="s">
        <v>17</v>
      </c>
      <c r="G23" s="463"/>
      <c r="H23" s="464"/>
      <c r="I23" s="464"/>
      <c r="J23" s="464"/>
      <c r="K23" s="466" t="s">
        <v>188</v>
      </c>
      <c r="L23" s="467"/>
      <c r="M23" s="467"/>
      <c r="N23" s="467"/>
      <c r="O23" s="453" t="s">
        <v>11</v>
      </c>
      <c r="P23" s="454"/>
      <c r="Q23" s="97" t="s">
        <v>263</v>
      </c>
      <c r="R23" s="98" t="s">
        <v>251</v>
      </c>
      <c r="S23" s="98" t="s">
        <v>252</v>
      </c>
      <c r="T23" s="98" t="s">
        <v>252</v>
      </c>
      <c r="U23" s="98" t="s">
        <v>251</v>
      </c>
      <c r="V23" s="98" t="s">
        <v>256</v>
      </c>
      <c r="W23" s="99" t="s">
        <v>256</v>
      </c>
      <c r="X23" s="222" t="s">
        <v>251</v>
      </c>
      <c r="Y23" s="223" t="s">
        <v>252</v>
      </c>
      <c r="Z23" s="98" t="s">
        <v>261</v>
      </c>
      <c r="AA23" s="98" t="s">
        <v>252</v>
      </c>
      <c r="AB23" s="223" t="s">
        <v>251</v>
      </c>
      <c r="AC23" s="98" t="s">
        <v>252</v>
      </c>
      <c r="AD23" s="99" t="s">
        <v>252</v>
      </c>
      <c r="AE23" s="222" t="s">
        <v>251</v>
      </c>
      <c r="AF23" s="223" t="s">
        <v>252</v>
      </c>
      <c r="AG23" s="98" t="s">
        <v>256</v>
      </c>
      <c r="AH23" s="98" t="s">
        <v>256</v>
      </c>
      <c r="AI23" s="223" t="s">
        <v>251</v>
      </c>
      <c r="AJ23" s="98" t="s">
        <v>252</v>
      </c>
      <c r="AK23" s="99" t="s">
        <v>261</v>
      </c>
      <c r="AL23" s="222" t="s">
        <v>252</v>
      </c>
      <c r="AM23" s="98" t="s">
        <v>252</v>
      </c>
      <c r="AN23" s="98" t="s">
        <v>251</v>
      </c>
      <c r="AO23" s="223" t="s">
        <v>267</v>
      </c>
      <c r="AP23" s="223" t="s">
        <v>252</v>
      </c>
      <c r="AQ23" s="224" t="s">
        <v>268</v>
      </c>
      <c r="AR23" s="101" t="s">
        <v>251</v>
      </c>
      <c r="AS23" s="615"/>
      <c r="AT23" s="616"/>
      <c r="AU23" s="617"/>
      <c r="AV23" s="618"/>
      <c r="AW23" s="608"/>
      <c r="AX23" s="609"/>
    </row>
    <row r="24" spans="2:50" ht="13.5" customHeight="1" x14ac:dyDescent="0.15">
      <c r="B24" s="622" t="str">
        <f>B23</f>
        <v>介護従業者</v>
      </c>
      <c r="C24" s="623"/>
      <c r="D24" s="623"/>
      <c r="E24" s="624"/>
      <c r="F24" s="449"/>
      <c r="G24" s="442" t="s">
        <v>149</v>
      </c>
      <c r="H24" s="443"/>
      <c r="I24" s="443"/>
      <c r="J24" s="443"/>
      <c r="K24" s="451"/>
      <c r="L24" s="452"/>
      <c r="M24" s="452"/>
      <c r="N24" s="452"/>
      <c r="O24" s="367" t="s">
        <v>30</v>
      </c>
      <c r="P24" s="368"/>
      <c r="Q24" s="86">
        <v>8</v>
      </c>
      <c r="R24" s="87"/>
      <c r="S24" s="87">
        <v>8</v>
      </c>
      <c r="T24" s="87">
        <v>8</v>
      </c>
      <c r="U24" s="87"/>
      <c r="V24" s="87">
        <v>5</v>
      </c>
      <c r="W24" s="88">
        <v>3</v>
      </c>
      <c r="X24" s="218"/>
      <c r="Y24" s="219">
        <v>8</v>
      </c>
      <c r="Z24" s="87">
        <v>8</v>
      </c>
      <c r="AA24" s="87">
        <v>8</v>
      </c>
      <c r="AB24" s="87"/>
      <c r="AC24" s="220">
        <v>8</v>
      </c>
      <c r="AD24" s="221">
        <v>8</v>
      </c>
      <c r="AE24" s="218"/>
      <c r="AF24" s="219">
        <v>8</v>
      </c>
      <c r="AG24" s="87">
        <v>5</v>
      </c>
      <c r="AH24" s="87">
        <v>3</v>
      </c>
      <c r="AI24" s="87"/>
      <c r="AJ24" s="87">
        <v>8</v>
      </c>
      <c r="AK24" s="221">
        <v>8</v>
      </c>
      <c r="AL24" s="218">
        <v>8</v>
      </c>
      <c r="AM24" s="87">
        <v>8</v>
      </c>
      <c r="AN24" s="87"/>
      <c r="AO24" s="219">
        <v>8</v>
      </c>
      <c r="AP24" s="87">
        <v>8</v>
      </c>
      <c r="AQ24" s="87">
        <v>8</v>
      </c>
      <c r="AR24" s="90"/>
      <c r="AS24" s="369">
        <f>IF(SUM(Q24:AR24)=0,"",SUM(Q24:AR24))</f>
        <v>144</v>
      </c>
      <c r="AT24" s="370"/>
      <c r="AU24" s="606">
        <f>IF(AS24="","",ROUNDDOWN(AS24/4,1))</f>
        <v>36</v>
      </c>
      <c r="AV24" s="607"/>
      <c r="AW24" s="608">
        <f>IF(F23="","",IF(OR(F23="Ａ"),1,ROUNDDOWN(SUM(AU24:AU25)/$V$46,2)))</f>
        <v>1</v>
      </c>
      <c r="AX24" s="609"/>
    </row>
    <row r="25" spans="2:50" ht="13.5" customHeight="1" x14ac:dyDescent="0.15">
      <c r="B25" s="619"/>
      <c r="C25" s="620"/>
      <c r="D25" s="620"/>
      <c r="E25" s="621"/>
      <c r="F25" s="450"/>
      <c r="G25" s="476"/>
      <c r="H25" s="477"/>
      <c r="I25" s="477"/>
      <c r="J25" s="477"/>
      <c r="K25" s="470"/>
      <c r="L25" s="471"/>
      <c r="M25" s="471"/>
      <c r="N25" s="471"/>
      <c r="O25" s="479" t="s">
        <v>31</v>
      </c>
      <c r="P25" s="480"/>
      <c r="Q25" s="94"/>
      <c r="R25" s="92"/>
      <c r="S25" s="92"/>
      <c r="T25" s="92"/>
      <c r="U25" s="92"/>
      <c r="V25" s="92">
        <v>2</v>
      </c>
      <c r="W25" s="93">
        <v>5</v>
      </c>
      <c r="X25" s="91"/>
      <c r="Y25" s="102"/>
      <c r="Z25" s="92"/>
      <c r="AA25" s="92"/>
      <c r="AB25" s="92"/>
      <c r="AC25" s="102"/>
      <c r="AD25" s="103"/>
      <c r="AE25" s="91"/>
      <c r="AF25" s="102"/>
      <c r="AG25" s="92">
        <v>2</v>
      </c>
      <c r="AH25" s="92">
        <v>5</v>
      </c>
      <c r="AI25" s="92"/>
      <c r="AJ25" s="92"/>
      <c r="AK25" s="103"/>
      <c r="AL25" s="104"/>
      <c r="AM25" s="92"/>
      <c r="AN25" s="92"/>
      <c r="AO25" s="102"/>
      <c r="AP25" s="92"/>
      <c r="AQ25" s="92"/>
      <c r="AR25" s="96"/>
      <c r="AS25" s="369">
        <f>IF(SUM(Q25:AR25)=0,"",SUM(Q25:AR25))</f>
        <v>14</v>
      </c>
      <c r="AT25" s="370"/>
      <c r="AU25" s="606">
        <f>IF(AS25="","",ROUNDDOWN(AS25/4,1))</f>
        <v>3.5</v>
      </c>
      <c r="AV25" s="607"/>
      <c r="AW25" s="608"/>
      <c r="AX25" s="609"/>
    </row>
    <row r="26" spans="2:50" ht="13.5" customHeight="1" x14ac:dyDescent="0.15">
      <c r="B26" s="446" t="s">
        <v>145</v>
      </c>
      <c r="C26" s="447"/>
      <c r="D26" s="447"/>
      <c r="E26" s="448"/>
      <c r="F26" s="449" t="s">
        <v>17</v>
      </c>
      <c r="G26" s="463"/>
      <c r="H26" s="464"/>
      <c r="I26" s="464"/>
      <c r="J26" s="464"/>
      <c r="K26" s="466" t="s">
        <v>172</v>
      </c>
      <c r="L26" s="467"/>
      <c r="M26" s="467"/>
      <c r="N26" s="467"/>
      <c r="O26" s="453" t="s">
        <v>11</v>
      </c>
      <c r="P26" s="454"/>
      <c r="Q26" s="97" t="s">
        <v>265</v>
      </c>
      <c r="R26" s="98" t="s">
        <v>252</v>
      </c>
      <c r="S26" s="98" t="s">
        <v>251</v>
      </c>
      <c r="T26" s="98" t="s">
        <v>254</v>
      </c>
      <c r="U26" s="98" t="s">
        <v>252</v>
      </c>
      <c r="V26" s="98" t="s">
        <v>252</v>
      </c>
      <c r="W26" s="99" t="s">
        <v>251</v>
      </c>
      <c r="X26" s="222" t="s">
        <v>252</v>
      </c>
      <c r="Y26" s="223" t="s">
        <v>252</v>
      </c>
      <c r="Z26" s="223" t="s">
        <v>259</v>
      </c>
      <c r="AA26" s="98" t="s">
        <v>256</v>
      </c>
      <c r="AB26" s="98" t="s">
        <v>251</v>
      </c>
      <c r="AC26" s="98" t="s">
        <v>266</v>
      </c>
      <c r="AD26" s="99" t="s">
        <v>252</v>
      </c>
      <c r="AE26" s="222" t="s">
        <v>252</v>
      </c>
      <c r="AF26" s="223" t="s">
        <v>251</v>
      </c>
      <c r="AG26" s="223" t="s">
        <v>261</v>
      </c>
      <c r="AH26" s="98" t="s">
        <v>252</v>
      </c>
      <c r="AI26" s="98" t="s">
        <v>252</v>
      </c>
      <c r="AJ26" s="98" t="s">
        <v>251</v>
      </c>
      <c r="AK26" s="99" t="s">
        <v>256</v>
      </c>
      <c r="AL26" s="222" t="s">
        <v>256</v>
      </c>
      <c r="AM26" s="223" t="s">
        <v>251</v>
      </c>
      <c r="AN26" s="98" t="s">
        <v>252</v>
      </c>
      <c r="AO26" s="98" t="s">
        <v>251</v>
      </c>
      <c r="AP26" s="223" t="s">
        <v>252</v>
      </c>
      <c r="AQ26" s="224" t="s">
        <v>251</v>
      </c>
      <c r="AR26" s="101" t="s">
        <v>261</v>
      </c>
      <c r="AS26" s="615"/>
      <c r="AT26" s="616"/>
      <c r="AU26" s="617"/>
      <c r="AV26" s="618"/>
      <c r="AW26" s="608"/>
      <c r="AX26" s="609"/>
    </row>
    <row r="27" spans="2:50" ht="13.5" customHeight="1" x14ac:dyDescent="0.15">
      <c r="B27" s="622" t="str">
        <f>B26</f>
        <v>介護従業者</v>
      </c>
      <c r="C27" s="623"/>
      <c r="D27" s="623"/>
      <c r="E27" s="624"/>
      <c r="F27" s="449"/>
      <c r="G27" s="442"/>
      <c r="H27" s="443"/>
      <c r="I27" s="443"/>
      <c r="J27" s="481"/>
      <c r="K27" s="451"/>
      <c r="L27" s="452"/>
      <c r="M27" s="452"/>
      <c r="N27" s="452"/>
      <c r="O27" s="367" t="s">
        <v>30</v>
      </c>
      <c r="P27" s="368"/>
      <c r="Q27" s="86">
        <v>8</v>
      </c>
      <c r="R27" s="87">
        <v>8</v>
      </c>
      <c r="S27" s="87"/>
      <c r="T27" s="87">
        <v>8</v>
      </c>
      <c r="U27" s="87">
        <v>8</v>
      </c>
      <c r="V27" s="87">
        <v>8</v>
      </c>
      <c r="W27" s="88"/>
      <c r="X27" s="218">
        <v>8</v>
      </c>
      <c r="Y27" s="219">
        <v>8</v>
      </c>
      <c r="Z27" s="219">
        <v>5</v>
      </c>
      <c r="AA27" s="87">
        <v>3</v>
      </c>
      <c r="AB27" s="87"/>
      <c r="AC27" s="87">
        <v>8</v>
      </c>
      <c r="AD27" s="221">
        <v>8</v>
      </c>
      <c r="AE27" s="218">
        <v>8</v>
      </c>
      <c r="AF27" s="219"/>
      <c r="AG27" s="219">
        <v>8</v>
      </c>
      <c r="AH27" s="87">
        <v>8</v>
      </c>
      <c r="AI27" s="87">
        <v>8</v>
      </c>
      <c r="AJ27" s="220"/>
      <c r="AK27" s="221">
        <v>5</v>
      </c>
      <c r="AL27" s="218">
        <v>3</v>
      </c>
      <c r="AM27" s="219"/>
      <c r="AN27" s="87">
        <v>8</v>
      </c>
      <c r="AO27" s="87"/>
      <c r="AP27" s="219">
        <v>8</v>
      </c>
      <c r="AQ27" s="220"/>
      <c r="AR27" s="90">
        <v>8</v>
      </c>
      <c r="AS27" s="369">
        <f>IF(SUM(Q27:AR27)=0,"",SUM(Q27:AR27))</f>
        <v>144</v>
      </c>
      <c r="AT27" s="370"/>
      <c r="AU27" s="606">
        <f>IF(AS27="","",ROUNDDOWN(AS27/4,1))</f>
        <v>36</v>
      </c>
      <c r="AV27" s="607"/>
      <c r="AW27" s="608">
        <f>IF(F26="","",IF(OR(F26="Ａ"),1,ROUNDDOWN(SUM(AU27:AU28)/$V$46,2)))</f>
        <v>1</v>
      </c>
      <c r="AX27" s="609"/>
    </row>
    <row r="28" spans="2:50" ht="13.5" customHeight="1" x14ac:dyDescent="0.15">
      <c r="B28" s="619"/>
      <c r="C28" s="620"/>
      <c r="D28" s="620"/>
      <c r="E28" s="621"/>
      <c r="F28" s="450"/>
      <c r="G28" s="476"/>
      <c r="H28" s="477"/>
      <c r="I28" s="477"/>
      <c r="J28" s="477"/>
      <c r="K28" s="470"/>
      <c r="L28" s="471"/>
      <c r="M28" s="471"/>
      <c r="N28" s="471"/>
      <c r="O28" s="479" t="s">
        <v>31</v>
      </c>
      <c r="P28" s="480"/>
      <c r="Q28" s="91"/>
      <c r="R28" s="102"/>
      <c r="S28" s="102"/>
      <c r="T28" s="92"/>
      <c r="U28" s="92"/>
      <c r="V28" s="92"/>
      <c r="W28" s="103"/>
      <c r="X28" s="91"/>
      <c r="Y28" s="102"/>
      <c r="Z28" s="102">
        <v>2</v>
      </c>
      <c r="AA28" s="92">
        <v>5</v>
      </c>
      <c r="AB28" s="92"/>
      <c r="AC28" s="92"/>
      <c r="AD28" s="227"/>
      <c r="AE28" s="91"/>
      <c r="AF28" s="102"/>
      <c r="AG28" s="102"/>
      <c r="AH28" s="92"/>
      <c r="AI28" s="92"/>
      <c r="AJ28" s="104"/>
      <c r="AK28" s="227">
        <v>2</v>
      </c>
      <c r="AL28" s="91">
        <v>5</v>
      </c>
      <c r="AM28" s="102"/>
      <c r="AN28" s="92"/>
      <c r="AO28" s="92"/>
      <c r="AP28" s="102"/>
      <c r="AQ28" s="104"/>
      <c r="AR28" s="96"/>
      <c r="AS28" s="369">
        <f>IF(SUM(Q28:AR28)=0,"",SUM(Q28:AR28))</f>
        <v>14</v>
      </c>
      <c r="AT28" s="370"/>
      <c r="AU28" s="606">
        <f>IF(AS28="","",ROUNDDOWN(AS28/4,1))</f>
        <v>3.5</v>
      </c>
      <c r="AV28" s="607"/>
      <c r="AW28" s="608"/>
      <c r="AX28" s="609"/>
    </row>
    <row r="29" spans="2:50" ht="13.5" customHeight="1" x14ac:dyDescent="0.15">
      <c r="B29" s="446" t="s">
        <v>145</v>
      </c>
      <c r="C29" s="447"/>
      <c r="D29" s="447"/>
      <c r="E29" s="448"/>
      <c r="F29" s="449" t="s">
        <v>17</v>
      </c>
      <c r="G29" s="463"/>
      <c r="H29" s="464"/>
      <c r="I29" s="464"/>
      <c r="J29" s="464"/>
      <c r="K29" s="466" t="s">
        <v>79</v>
      </c>
      <c r="L29" s="467"/>
      <c r="M29" s="467"/>
      <c r="N29" s="467"/>
      <c r="O29" s="453" t="s">
        <v>11</v>
      </c>
      <c r="P29" s="454"/>
      <c r="Q29" s="222" t="s">
        <v>251</v>
      </c>
      <c r="R29" s="223" t="s">
        <v>252</v>
      </c>
      <c r="S29" s="223" t="s">
        <v>252</v>
      </c>
      <c r="T29" s="98" t="s">
        <v>251</v>
      </c>
      <c r="U29" s="98" t="s">
        <v>252</v>
      </c>
      <c r="V29" s="98" t="s">
        <v>252</v>
      </c>
      <c r="W29" s="223" t="s">
        <v>223</v>
      </c>
      <c r="X29" s="222" t="s">
        <v>251</v>
      </c>
      <c r="Y29" s="223" t="s">
        <v>252</v>
      </c>
      <c r="Z29" s="223" t="s">
        <v>252</v>
      </c>
      <c r="AA29" s="223" t="s">
        <v>271</v>
      </c>
      <c r="AB29" s="98" t="s">
        <v>272</v>
      </c>
      <c r="AC29" s="98" t="s">
        <v>252</v>
      </c>
      <c r="AD29" s="225" t="s">
        <v>251</v>
      </c>
      <c r="AE29" s="222" t="s">
        <v>273</v>
      </c>
      <c r="AF29" s="223" t="s">
        <v>252</v>
      </c>
      <c r="AG29" s="223" t="s">
        <v>252</v>
      </c>
      <c r="AH29" s="223" t="s">
        <v>252</v>
      </c>
      <c r="AI29" s="223" t="s">
        <v>251</v>
      </c>
      <c r="AJ29" s="224" t="s">
        <v>251</v>
      </c>
      <c r="AK29" s="225" t="s">
        <v>252</v>
      </c>
      <c r="AL29" s="222" t="s">
        <v>252</v>
      </c>
      <c r="AM29" s="223" t="s">
        <v>252</v>
      </c>
      <c r="AN29" s="223" t="s">
        <v>251</v>
      </c>
      <c r="AO29" s="98" t="s">
        <v>252</v>
      </c>
      <c r="AP29" s="98" t="s">
        <v>252</v>
      </c>
      <c r="AQ29" s="224" t="s">
        <v>251</v>
      </c>
      <c r="AR29" s="101" t="s">
        <v>274</v>
      </c>
      <c r="AS29" s="615"/>
      <c r="AT29" s="616"/>
      <c r="AU29" s="617"/>
      <c r="AV29" s="618"/>
      <c r="AW29" s="608"/>
      <c r="AX29" s="609"/>
    </row>
    <row r="30" spans="2:50" ht="13.5" customHeight="1" x14ac:dyDescent="0.15">
      <c r="B30" s="622" t="str">
        <f>B29</f>
        <v>介護従業者</v>
      </c>
      <c r="C30" s="623"/>
      <c r="D30" s="623"/>
      <c r="E30" s="624"/>
      <c r="F30" s="449"/>
      <c r="G30" s="442" t="s">
        <v>149</v>
      </c>
      <c r="H30" s="443"/>
      <c r="I30" s="443"/>
      <c r="J30" s="481"/>
      <c r="K30" s="451"/>
      <c r="L30" s="452"/>
      <c r="M30" s="452"/>
      <c r="N30" s="452"/>
      <c r="O30" s="367" t="s">
        <v>30</v>
      </c>
      <c r="P30" s="368"/>
      <c r="Q30" s="218"/>
      <c r="R30" s="219">
        <v>8</v>
      </c>
      <c r="S30" s="219">
        <v>8</v>
      </c>
      <c r="T30" s="87"/>
      <c r="U30" s="87">
        <v>8</v>
      </c>
      <c r="V30" s="87">
        <v>8</v>
      </c>
      <c r="W30" s="219">
        <v>8</v>
      </c>
      <c r="X30" s="218"/>
      <c r="Y30" s="219">
        <v>8</v>
      </c>
      <c r="Z30" s="219">
        <v>8</v>
      </c>
      <c r="AA30" s="219">
        <v>8</v>
      </c>
      <c r="AB30" s="87">
        <v>8</v>
      </c>
      <c r="AC30" s="87">
        <v>8</v>
      </c>
      <c r="AD30" s="221"/>
      <c r="AE30" s="218">
        <v>8</v>
      </c>
      <c r="AF30" s="219">
        <v>8</v>
      </c>
      <c r="AG30" s="219">
        <v>8</v>
      </c>
      <c r="AH30" s="219">
        <v>8</v>
      </c>
      <c r="AI30" s="219"/>
      <c r="AJ30" s="220"/>
      <c r="AK30" s="221">
        <v>8</v>
      </c>
      <c r="AL30" s="218">
        <v>8</v>
      </c>
      <c r="AM30" s="219">
        <v>8</v>
      </c>
      <c r="AN30" s="219"/>
      <c r="AO30" s="87">
        <v>8</v>
      </c>
      <c r="AP30" s="87">
        <v>8</v>
      </c>
      <c r="AQ30" s="220"/>
      <c r="AR30" s="90">
        <v>8</v>
      </c>
      <c r="AS30" s="369">
        <f>IF(SUM(Q30:AR30)=0,"",SUM(Q30:AR30))</f>
        <v>160</v>
      </c>
      <c r="AT30" s="370"/>
      <c r="AU30" s="606">
        <f>IF(AS30="","",ROUNDDOWN(AS30/4,1))</f>
        <v>40</v>
      </c>
      <c r="AV30" s="607"/>
      <c r="AW30" s="608">
        <f>IF(F29="","",IF(OR(F29="Ａ"),1,ROUNDDOWN(SUM(AU30:AU31)/$V$46,2)))</f>
        <v>1</v>
      </c>
      <c r="AX30" s="609"/>
    </row>
    <row r="31" spans="2:50" ht="13.5" customHeight="1" x14ac:dyDescent="0.15">
      <c r="B31" s="619"/>
      <c r="C31" s="620"/>
      <c r="D31" s="620"/>
      <c r="E31" s="621"/>
      <c r="F31" s="450"/>
      <c r="G31" s="476"/>
      <c r="H31" s="477"/>
      <c r="I31" s="477"/>
      <c r="J31" s="477"/>
      <c r="K31" s="470"/>
      <c r="L31" s="471"/>
      <c r="M31" s="471"/>
      <c r="N31" s="471"/>
      <c r="O31" s="479" t="s">
        <v>31</v>
      </c>
      <c r="P31" s="480"/>
      <c r="Q31" s="94"/>
      <c r="R31" s="92"/>
      <c r="S31" s="92"/>
      <c r="T31" s="92"/>
      <c r="U31" s="92"/>
      <c r="V31" s="92"/>
      <c r="W31" s="92"/>
      <c r="X31" s="94"/>
      <c r="Y31" s="92"/>
      <c r="Z31" s="92"/>
      <c r="AA31" s="92"/>
      <c r="AB31" s="92"/>
      <c r="AC31" s="92"/>
      <c r="AD31" s="226"/>
      <c r="AE31" s="94"/>
      <c r="AF31" s="92"/>
      <c r="AG31" s="92"/>
      <c r="AH31" s="92"/>
      <c r="AI31" s="92"/>
      <c r="AJ31" s="95"/>
      <c r="AK31" s="226"/>
      <c r="AL31" s="94"/>
      <c r="AM31" s="92"/>
      <c r="AN31" s="92"/>
      <c r="AO31" s="92"/>
      <c r="AP31" s="92"/>
      <c r="AQ31" s="95"/>
      <c r="AR31" s="96"/>
      <c r="AS31" s="369" t="str">
        <f>IF(SUM(Q31:AR31)=0,"",SUM(Q31:AR31))</f>
        <v/>
      </c>
      <c r="AT31" s="370"/>
      <c r="AU31" s="606" t="str">
        <f>IF(AS31="","",ROUNDDOWN(AS31/4,1))</f>
        <v/>
      </c>
      <c r="AV31" s="607"/>
      <c r="AW31" s="608"/>
      <c r="AX31" s="609"/>
    </row>
    <row r="32" spans="2:50" ht="13.5" customHeight="1" x14ac:dyDescent="0.15">
      <c r="B32" s="446" t="s">
        <v>145</v>
      </c>
      <c r="C32" s="447"/>
      <c r="D32" s="447"/>
      <c r="E32" s="448"/>
      <c r="F32" s="460" t="s">
        <v>37</v>
      </c>
      <c r="G32" s="463"/>
      <c r="H32" s="464"/>
      <c r="I32" s="464"/>
      <c r="J32" s="464"/>
      <c r="K32" s="466" t="s">
        <v>257</v>
      </c>
      <c r="L32" s="467"/>
      <c r="M32" s="467"/>
      <c r="N32" s="467"/>
      <c r="O32" s="453" t="s">
        <v>11</v>
      </c>
      <c r="P32" s="454"/>
      <c r="Q32" s="81" t="s">
        <v>275</v>
      </c>
      <c r="R32" s="82" t="s">
        <v>275</v>
      </c>
      <c r="S32" s="82" t="s">
        <v>275</v>
      </c>
      <c r="T32" s="82" t="s">
        <v>251</v>
      </c>
      <c r="U32" s="82" t="s">
        <v>276</v>
      </c>
      <c r="V32" s="82" t="s">
        <v>251</v>
      </c>
      <c r="W32" s="83" t="s">
        <v>277</v>
      </c>
      <c r="X32" s="81" t="s">
        <v>275</v>
      </c>
      <c r="Y32" s="82" t="s">
        <v>275</v>
      </c>
      <c r="Z32" s="82" t="s">
        <v>275</v>
      </c>
      <c r="AA32" s="82" t="s">
        <v>25</v>
      </c>
      <c r="AB32" s="82" t="s">
        <v>251</v>
      </c>
      <c r="AC32" s="82" t="s">
        <v>275</v>
      </c>
      <c r="AD32" s="83" t="s">
        <v>275</v>
      </c>
      <c r="AE32" s="81" t="s">
        <v>251</v>
      </c>
      <c r="AF32" s="82" t="s">
        <v>278</v>
      </c>
      <c r="AG32" s="82" t="s">
        <v>275</v>
      </c>
      <c r="AH32" s="82" t="s">
        <v>251</v>
      </c>
      <c r="AI32" s="82" t="s">
        <v>279</v>
      </c>
      <c r="AJ32" s="82" t="s">
        <v>275</v>
      </c>
      <c r="AK32" s="83" t="s">
        <v>230</v>
      </c>
      <c r="AL32" s="84" t="s">
        <v>275</v>
      </c>
      <c r="AM32" s="82" t="s">
        <v>275</v>
      </c>
      <c r="AN32" s="82" t="s">
        <v>275</v>
      </c>
      <c r="AO32" s="82" t="s">
        <v>251</v>
      </c>
      <c r="AP32" s="82" t="s">
        <v>251</v>
      </c>
      <c r="AQ32" s="82" t="s">
        <v>275</v>
      </c>
      <c r="AR32" s="101" t="s">
        <v>275</v>
      </c>
      <c r="AS32" s="615"/>
      <c r="AT32" s="616"/>
      <c r="AU32" s="617"/>
      <c r="AV32" s="618"/>
      <c r="AW32" s="608"/>
      <c r="AX32" s="609"/>
    </row>
    <row r="33" spans="2:52" ht="13.5" customHeight="1" x14ac:dyDescent="0.15">
      <c r="B33" s="622" t="str">
        <f>B32</f>
        <v>介護従業者</v>
      </c>
      <c r="C33" s="623"/>
      <c r="D33" s="623"/>
      <c r="E33" s="624"/>
      <c r="F33" s="461"/>
      <c r="G33" s="442" t="s">
        <v>149</v>
      </c>
      <c r="H33" s="443"/>
      <c r="I33" s="443"/>
      <c r="J33" s="443"/>
      <c r="K33" s="451"/>
      <c r="L33" s="452"/>
      <c r="M33" s="452"/>
      <c r="N33" s="452"/>
      <c r="O33" s="367" t="s">
        <v>30</v>
      </c>
      <c r="P33" s="368"/>
      <c r="Q33" s="86">
        <v>5</v>
      </c>
      <c r="R33" s="87">
        <v>5</v>
      </c>
      <c r="S33" s="87">
        <v>5</v>
      </c>
      <c r="T33" s="87"/>
      <c r="U33" s="87">
        <v>5</v>
      </c>
      <c r="V33" s="87"/>
      <c r="W33" s="88">
        <v>5</v>
      </c>
      <c r="X33" s="86">
        <v>5</v>
      </c>
      <c r="Y33" s="87">
        <v>5</v>
      </c>
      <c r="Z33" s="87">
        <v>5</v>
      </c>
      <c r="AA33" s="87"/>
      <c r="AB33" s="87"/>
      <c r="AC33" s="87">
        <v>5</v>
      </c>
      <c r="AD33" s="88">
        <v>5</v>
      </c>
      <c r="AE33" s="86"/>
      <c r="AF33" s="87">
        <v>5</v>
      </c>
      <c r="AG33" s="87">
        <v>5</v>
      </c>
      <c r="AH33" s="87"/>
      <c r="AI33" s="87">
        <v>5</v>
      </c>
      <c r="AJ33" s="87">
        <v>5</v>
      </c>
      <c r="AK33" s="88"/>
      <c r="AL33" s="89">
        <v>5</v>
      </c>
      <c r="AM33" s="87">
        <v>5</v>
      </c>
      <c r="AN33" s="87">
        <v>5</v>
      </c>
      <c r="AO33" s="87"/>
      <c r="AP33" s="87"/>
      <c r="AQ33" s="87">
        <v>5</v>
      </c>
      <c r="AR33" s="90">
        <v>5</v>
      </c>
      <c r="AS33" s="369">
        <f>IF(SUM(Q33:AR33)=0,"",SUM(Q33:AR33))</f>
        <v>95</v>
      </c>
      <c r="AT33" s="370"/>
      <c r="AU33" s="606">
        <f>IF(AS33="","",ROUNDDOWN(AS33/4,1))</f>
        <v>23.7</v>
      </c>
      <c r="AV33" s="607"/>
      <c r="AW33" s="608">
        <f>IF(F32="","",IF(OR(F32="Ａ"),1,ROUNDDOWN(SUM(AU33:AU34)/$V$46,2)))</f>
        <v>0.59</v>
      </c>
      <c r="AX33" s="609"/>
    </row>
    <row r="34" spans="2:52" ht="13.5" customHeight="1" x14ac:dyDescent="0.15">
      <c r="B34" s="619"/>
      <c r="C34" s="620"/>
      <c r="D34" s="620"/>
      <c r="E34" s="621"/>
      <c r="F34" s="462"/>
      <c r="G34" s="476"/>
      <c r="H34" s="477"/>
      <c r="I34" s="477"/>
      <c r="J34" s="477"/>
      <c r="K34" s="470"/>
      <c r="L34" s="471"/>
      <c r="M34" s="471"/>
      <c r="N34" s="471"/>
      <c r="O34" s="479" t="s">
        <v>31</v>
      </c>
      <c r="P34" s="480"/>
      <c r="Q34" s="94"/>
      <c r="R34" s="92"/>
      <c r="S34" s="92"/>
      <c r="T34" s="92"/>
      <c r="U34" s="92"/>
      <c r="V34" s="92"/>
      <c r="W34" s="93"/>
      <c r="X34" s="94"/>
      <c r="Y34" s="92"/>
      <c r="Z34" s="92"/>
      <c r="AA34" s="92"/>
      <c r="AB34" s="92"/>
      <c r="AC34" s="92"/>
      <c r="AD34" s="93"/>
      <c r="AE34" s="94"/>
      <c r="AF34" s="92"/>
      <c r="AG34" s="92"/>
      <c r="AH34" s="92"/>
      <c r="AI34" s="92"/>
      <c r="AJ34" s="92"/>
      <c r="AK34" s="93"/>
      <c r="AL34" s="95"/>
      <c r="AM34" s="92"/>
      <c r="AN34" s="92"/>
      <c r="AO34" s="92"/>
      <c r="AP34" s="92"/>
      <c r="AQ34" s="92"/>
      <c r="AR34" s="96"/>
      <c r="AS34" s="369" t="str">
        <f>IF(SUM(Q34:AR34)=0,"",SUM(Q34:AR34))</f>
        <v/>
      </c>
      <c r="AT34" s="370"/>
      <c r="AU34" s="606" t="str">
        <f>IF(AS34="","",ROUNDDOWN(AS34/4,1))</f>
        <v/>
      </c>
      <c r="AV34" s="607"/>
      <c r="AW34" s="608"/>
      <c r="AX34" s="609"/>
    </row>
    <row r="35" spans="2:52" ht="13.5" customHeight="1" x14ac:dyDescent="0.15">
      <c r="B35" s="446" t="s">
        <v>145</v>
      </c>
      <c r="C35" s="447"/>
      <c r="D35" s="447"/>
      <c r="E35" s="448"/>
      <c r="F35" s="460" t="s">
        <v>37</v>
      </c>
      <c r="G35" s="463"/>
      <c r="H35" s="464"/>
      <c r="I35" s="464"/>
      <c r="J35" s="464"/>
      <c r="K35" s="466" t="s">
        <v>173</v>
      </c>
      <c r="L35" s="467"/>
      <c r="M35" s="467"/>
      <c r="N35" s="467"/>
      <c r="O35" s="453" t="s">
        <v>11</v>
      </c>
      <c r="P35" s="454"/>
      <c r="Q35" s="97" t="s">
        <v>275</v>
      </c>
      <c r="R35" s="98" t="s">
        <v>275</v>
      </c>
      <c r="S35" s="98" t="s">
        <v>277</v>
      </c>
      <c r="T35" s="98" t="s">
        <v>251</v>
      </c>
      <c r="U35" s="98" t="s">
        <v>275</v>
      </c>
      <c r="V35" s="98" t="s">
        <v>251</v>
      </c>
      <c r="W35" s="99" t="s">
        <v>275</v>
      </c>
      <c r="X35" s="97" t="s">
        <v>251</v>
      </c>
      <c r="Y35" s="98" t="s">
        <v>251</v>
      </c>
      <c r="Z35" s="98" t="s">
        <v>275</v>
      </c>
      <c r="AA35" s="98" t="s">
        <v>275</v>
      </c>
      <c r="AB35" s="98" t="s">
        <v>275</v>
      </c>
      <c r="AC35" s="98" t="s">
        <v>251</v>
      </c>
      <c r="AD35" s="99" t="s">
        <v>275</v>
      </c>
      <c r="AE35" s="97" t="s">
        <v>275</v>
      </c>
      <c r="AF35" s="98" t="s">
        <v>251</v>
      </c>
      <c r="AG35" s="98" t="s">
        <v>280</v>
      </c>
      <c r="AH35" s="98" t="s">
        <v>275</v>
      </c>
      <c r="AI35" s="98" t="s">
        <v>275</v>
      </c>
      <c r="AJ35" s="98" t="s">
        <v>275</v>
      </c>
      <c r="AK35" s="99" t="s">
        <v>275</v>
      </c>
      <c r="AL35" s="100" t="s">
        <v>251</v>
      </c>
      <c r="AM35" s="98" t="s">
        <v>251</v>
      </c>
      <c r="AN35" s="98" t="s">
        <v>275</v>
      </c>
      <c r="AO35" s="98" t="s">
        <v>251</v>
      </c>
      <c r="AP35" s="98" t="s">
        <v>275</v>
      </c>
      <c r="AQ35" s="98" t="s">
        <v>275</v>
      </c>
      <c r="AR35" s="101" t="s">
        <v>275</v>
      </c>
      <c r="AS35" s="615"/>
      <c r="AT35" s="616"/>
      <c r="AU35" s="617"/>
      <c r="AV35" s="618"/>
      <c r="AW35" s="608"/>
      <c r="AX35" s="609"/>
    </row>
    <row r="36" spans="2:52" ht="13.5" customHeight="1" x14ac:dyDescent="0.15">
      <c r="B36" s="622" t="str">
        <f>B35</f>
        <v>介護従業者</v>
      </c>
      <c r="C36" s="623"/>
      <c r="D36" s="623"/>
      <c r="E36" s="624"/>
      <c r="F36" s="461"/>
      <c r="G36" s="442"/>
      <c r="H36" s="443"/>
      <c r="I36" s="443"/>
      <c r="J36" s="443"/>
      <c r="K36" s="451"/>
      <c r="L36" s="452"/>
      <c r="M36" s="452"/>
      <c r="N36" s="452"/>
      <c r="O36" s="367" t="s">
        <v>30</v>
      </c>
      <c r="P36" s="368"/>
      <c r="Q36" s="86">
        <v>5</v>
      </c>
      <c r="R36" s="87">
        <v>5</v>
      </c>
      <c r="S36" s="87">
        <v>5</v>
      </c>
      <c r="T36" s="87"/>
      <c r="U36" s="87">
        <v>5</v>
      </c>
      <c r="V36" s="87"/>
      <c r="W36" s="88">
        <v>5</v>
      </c>
      <c r="X36" s="86"/>
      <c r="Y36" s="87"/>
      <c r="Z36" s="87">
        <v>5</v>
      </c>
      <c r="AA36" s="87">
        <v>5</v>
      </c>
      <c r="AB36" s="87">
        <v>5</v>
      </c>
      <c r="AC36" s="87"/>
      <c r="AD36" s="88">
        <v>5</v>
      </c>
      <c r="AE36" s="86">
        <v>5</v>
      </c>
      <c r="AF36" s="87"/>
      <c r="AG36" s="87">
        <v>5</v>
      </c>
      <c r="AH36" s="87">
        <v>5</v>
      </c>
      <c r="AI36" s="87">
        <v>5</v>
      </c>
      <c r="AJ36" s="87">
        <v>5</v>
      </c>
      <c r="AK36" s="88">
        <v>5</v>
      </c>
      <c r="AL36" s="89"/>
      <c r="AM36" s="87"/>
      <c r="AN36" s="87">
        <v>5</v>
      </c>
      <c r="AO36" s="87"/>
      <c r="AP36" s="87">
        <v>5</v>
      </c>
      <c r="AQ36" s="87">
        <v>5</v>
      </c>
      <c r="AR36" s="90">
        <v>5</v>
      </c>
      <c r="AS36" s="369">
        <f>IF(SUM(Q36:AR36)=0,"",SUM(Q36:AR36))</f>
        <v>95</v>
      </c>
      <c r="AT36" s="370"/>
      <c r="AU36" s="606">
        <f>IF(AS36="","",ROUNDDOWN(AS36/4,1))</f>
        <v>23.7</v>
      </c>
      <c r="AV36" s="607"/>
      <c r="AW36" s="608">
        <f>IF(F35="","",IF(OR(F35="Ａ"),1,ROUNDDOWN(SUM(AU36:AU37)/$V$46,2)))</f>
        <v>0.59</v>
      </c>
      <c r="AX36" s="609"/>
    </row>
    <row r="37" spans="2:52" ht="13.5" customHeight="1" x14ac:dyDescent="0.15">
      <c r="B37" s="619"/>
      <c r="C37" s="620"/>
      <c r="D37" s="620"/>
      <c r="E37" s="621"/>
      <c r="F37" s="462"/>
      <c r="G37" s="476"/>
      <c r="H37" s="477"/>
      <c r="I37" s="477"/>
      <c r="J37" s="477"/>
      <c r="K37" s="470"/>
      <c r="L37" s="471"/>
      <c r="M37" s="471"/>
      <c r="N37" s="471"/>
      <c r="O37" s="479" t="s">
        <v>31</v>
      </c>
      <c r="P37" s="480"/>
      <c r="Q37" s="94"/>
      <c r="R37" s="92"/>
      <c r="S37" s="92"/>
      <c r="T37" s="92"/>
      <c r="U37" s="92"/>
      <c r="V37" s="92"/>
      <c r="W37" s="93"/>
      <c r="X37" s="94"/>
      <c r="Y37" s="92"/>
      <c r="Z37" s="92"/>
      <c r="AA37" s="92"/>
      <c r="AB37" s="92"/>
      <c r="AC37" s="92"/>
      <c r="AD37" s="93"/>
      <c r="AE37" s="94"/>
      <c r="AF37" s="92"/>
      <c r="AG37" s="92"/>
      <c r="AH37" s="92"/>
      <c r="AI37" s="92"/>
      <c r="AJ37" s="92"/>
      <c r="AK37" s="93"/>
      <c r="AL37" s="95"/>
      <c r="AM37" s="92"/>
      <c r="AN37" s="92"/>
      <c r="AO37" s="92"/>
      <c r="AP37" s="92"/>
      <c r="AQ37" s="92"/>
      <c r="AR37" s="96"/>
      <c r="AS37" s="369" t="str">
        <f>IF(SUM(Q37:AR37)=0,"",SUM(Q37:AR37))</f>
        <v/>
      </c>
      <c r="AT37" s="370"/>
      <c r="AU37" s="606" t="str">
        <f>IF(AS37="","",ROUNDDOWN(AS37/4,1))</f>
        <v/>
      </c>
      <c r="AV37" s="607"/>
      <c r="AW37" s="608"/>
      <c r="AX37" s="609"/>
    </row>
    <row r="38" spans="2:52" ht="13.5" customHeight="1" x14ac:dyDescent="0.15">
      <c r="B38" s="446" t="s">
        <v>185</v>
      </c>
      <c r="C38" s="447"/>
      <c r="D38" s="447"/>
      <c r="E38" s="448"/>
      <c r="F38" s="460" t="s">
        <v>17</v>
      </c>
      <c r="G38" s="463"/>
      <c r="H38" s="464"/>
      <c r="I38" s="464"/>
      <c r="J38" s="464"/>
      <c r="K38" s="466" t="s">
        <v>155</v>
      </c>
      <c r="L38" s="467"/>
      <c r="M38" s="467"/>
      <c r="N38" s="467"/>
      <c r="O38" s="453" t="s">
        <v>11</v>
      </c>
      <c r="P38" s="454"/>
      <c r="Q38" s="97" t="s">
        <v>252</v>
      </c>
      <c r="R38" s="98" t="s">
        <v>251</v>
      </c>
      <c r="S38" s="98" t="s">
        <v>252</v>
      </c>
      <c r="T38" s="98" t="s">
        <v>252</v>
      </c>
      <c r="U38" s="98" t="s">
        <v>252</v>
      </c>
      <c r="V38" s="98" t="s">
        <v>251</v>
      </c>
      <c r="W38" s="99" t="s">
        <v>223</v>
      </c>
      <c r="X38" s="97" t="s">
        <v>252</v>
      </c>
      <c r="Y38" s="98" t="s">
        <v>252</v>
      </c>
      <c r="Z38" s="98" t="s">
        <v>251</v>
      </c>
      <c r="AA38" s="98" t="s">
        <v>271</v>
      </c>
      <c r="AB38" s="98" t="s">
        <v>252</v>
      </c>
      <c r="AC38" s="98" t="s">
        <v>252</v>
      </c>
      <c r="AD38" s="99" t="s">
        <v>251</v>
      </c>
      <c r="AE38" s="97" t="s">
        <v>251</v>
      </c>
      <c r="AF38" s="98" t="s">
        <v>252</v>
      </c>
      <c r="AG38" s="98" t="s">
        <v>252</v>
      </c>
      <c r="AH38" s="98" t="s">
        <v>252</v>
      </c>
      <c r="AI38" s="98" t="s">
        <v>252</v>
      </c>
      <c r="AJ38" s="98" t="s">
        <v>251</v>
      </c>
      <c r="AK38" s="99" t="s">
        <v>252</v>
      </c>
      <c r="AL38" s="100" t="s">
        <v>252</v>
      </c>
      <c r="AM38" s="98" t="s">
        <v>252</v>
      </c>
      <c r="AN38" s="98" t="s">
        <v>252</v>
      </c>
      <c r="AO38" s="98" t="s">
        <v>251</v>
      </c>
      <c r="AP38" s="98" t="s">
        <v>252</v>
      </c>
      <c r="AQ38" s="98" t="s">
        <v>252</v>
      </c>
      <c r="AR38" s="101" t="s">
        <v>230</v>
      </c>
      <c r="AS38" s="615"/>
      <c r="AT38" s="616"/>
      <c r="AU38" s="617"/>
      <c r="AV38" s="618"/>
      <c r="AW38" s="608"/>
      <c r="AX38" s="609"/>
    </row>
    <row r="39" spans="2:52" ht="13.5" customHeight="1" x14ac:dyDescent="0.15">
      <c r="B39" s="622" t="str">
        <f>B38</f>
        <v>介護従業者（看護職員）</v>
      </c>
      <c r="C39" s="623"/>
      <c r="D39" s="623"/>
      <c r="E39" s="624"/>
      <c r="F39" s="461"/>
      <c r="G39" s="442" t="s">
        <v>84</v>
      </c>
      <c r="H39" s="443"/>
      <c r="I39" s="443"/>
      <c r="J39" s="443"/>
      <c r="K39" s="451"/>
      <c r="L39" s="452"/>
      <c r="M39" s="452"/>
      <c r="N39" s="452"/>
      <c r="O39" s="367" t="s">
        <v>30</v>
      </c>
      <c r="P39" s="368"/>
      <c r="Q39" s="86">
        <v>8</v>
      </c>
      <c r="R39" s="87"/>
      <c r="S39" s="87">
        <v>8</v>
      </c>
      <c r="T39" s="87">
        <v>8</v>
      </c>
      <c r="U39" s="87">
        <v>8</v>
      </c>
      <c r="V39" s="87"/>
      <c r="W39" s="88">
        <v>8</v>
      </c>
      <c r="X39" s="86">
        <v>8</v>
      </c>
      <c r="Y39" s="87">
        <v>8</v>
      </c>
      <c r="Z39" s="87"/>
      <c r="AA39" s="87">
        <v>8</v>
      </c>
      <c r="AB39" s="87">
        <v>8</v>
      </c>
      <c r="AC39" s="87">
        <v>8</v>
      </c>
      <c r="AD39" s="88"/>
      <c r="AE39" s="86"/>
      <c r="AF39" s="87">
        <v>8</v>
      </c>
      <c r="AG39" s="87">
        <v>8</v>
      </c>
      <c r="AH39" s="87">
        <v>8</v>
      </c>
      <c r="AI39" s="87">
        <v>8</v>
      </c>
      <c r="AJ39" s="87"/>
      <c r="AK39" s="88">
        <v>8</v>
      </c>
      <c r="AL39" s="89">
        <v>8</v>
      </c>
      <c r="AM39" s="87">
        <v>8</v>
      </c>
      <c r="AN39" s="87">
        <v>8</v>
      </c>
      <c r="AO39" s="87"/>
      <c r="AP39" s="87">
        <v>8</v>
      </c>
      <c r="AQ39" s="87">
        <v>8</v>
      </c>
      <c r="AR39" s="90"/>
      <c r="AS39" s="369">
        <f>IF(SUM(Q39:AR39)=0,"",SUM(Q39:AR39))</f>
        <v>160</v>
      </c>
      <c r="AT39" s="370"/>
      <c r="AU39" s="606">
        <f>IF(AS39="","",ROUNDDOWN(AS39/4,1))</f>
        <v>40</v>
      </c>
      <c r="AV39" s="607"/>
      <c r="AW39" s="608">
        <f>IF(F38="","",IF(OR(F38="Ａ"),1,ROUNDDOWN(SUM(AU39:AU40)/$V$46,2)))</f>
        <v>1</v>
      </c>
      <c r="AX39" s="609"/>
    </row>
    <row r="40" spans="2:52" ht="13.5" customHeight="1" thickBot="1" x14ac:dyDescent="0.2">
      <c r="B40" s="619"/>
      <c r="C40" s="620"/>
      <c r="D40" s="620"/>
      <c r="E40" s="621"/>
      <c r="F40" s="462"/>
      <c r="G40" s="476"/>
      <c r="H40" s="477"/>
      <c r="I40" s="477"/>
      <c r="J40" s="477"/>
      <c r="K40" s="470"/>
      <c r="L40" s="471"/>
      <c r="M40" s="471"/>
      <c r="N40" s="471"/>
      <c r="O40" s="479" t="s">
        <v>31</v>
      </c>
      <c r="P40" s="480"/>
      <c r="Q40" s="94"/>
      <c r="R40" s="92"/>
      <c r="S40" s="92"/>
      <c r="T40" s="92"/>
      <c r="U40" s="92"/>
      <c r="V40" s="92"/>
      <c r="W40" s="93"/>
      <c r="X40" s="94"/>
      <c r="Y40" s="92"/>
      <c r="Z40" s="92"/>
      <c r="AA40" s="92"/>
      <c r="AB40" s="92"/>
      <c r="AC40" s="92"/>
      <c r="AD40" s="93"/>
      <c r="AE40" s="94"/>
      <c r="AF40" s="92"/>
      <c r="AG40" s="92"/>
      <c r="AH40" s="92"/>
      <c r="AI40" s="92"/>
      <c r="AJ40" s="92"/>
      <c r="AK40" s="93"/>
      <c r="AL40" s="95"/>
      <c r="AM40" s="92"/>
      <c r="AN40" s="92"/>
      <c r="AO40" s="92"/>
      <c r="AP40" s="92"/>
      <c r="AQ40" s="92"/>
      <c r="AR40" s="96"/>
      <c r="AS40" s="369" t="str">
        <f>IF(SUM(Q40:AR40)=0,"",SUM(Q40:AR40))</f>
        <v/>
      </c>
      <c r="AT40" s="370"/>
      <c r="AU40" s="606" t="str">
        <f>IF(AS40="","",ROUNDDOWN(AS40/4,1))</f>
        <v/>
      </c>
      <c r="AV40" s="607"/>
      <c r="AW40" s="608"/>
      <c r="AX40" s="609"/>
    </row>
    <row r="41" spans="2:52" ht="13.5" customHeight="1" thickBot="1" x14ac:dyDescent="0.2">
      <c r="B41" s="430" t="s">
        <v>77</v>
      </c>
      <c r="C41" s="431"/>
      <c r="D41" s="431"/>
      <c r="E41" s="431"/>
      <c r="F41" s="431"/>
      <c r="G41" s="431"/>
      <c r="H41" s="431"/>
      <c r="I41" s="431"/>
      <c r="J41" s="431"/>
      <c r="K41" s="431"/>
      <c r="L41" s="431"/>
      <c r="M41" s="431"/>
      <c r="N41" s="431"/>
      <c r="O41" s="431"/>
      <c r="P41" s="432"/>
      <c r="Q41" s="55">
        <f ca="1">IF(SUMIF($B$8:$E$40,"介護従業者",$Q$8:$Q40)=0,"",SUMIF($B$8:$E$40,"介護従業者",Q$8:Q$40)+SUMIF($B$8:$E$40,"介護従業者（看護職員）",Q$8:Q$40))</f>
        <v>43</v>
      </c>
      <c r="R41" s="56">
        <f ca="1">IF(SUMIF($B$8:$E$40,"介護従業者",$Q$8:$Q40)=0,"",SUMIF($B$8:$E$40,"介護従業者",R$8:R$40)+SUMIF($B$8:$E$40,"介護従業者（看護職員）",R$8:R$40))</f>
        <v>45</v>
      </c>
      <c r="S41" s="56">
        <f ca="1">IF(SUMIF($B$8:$E$40,"介護従業者",$Q$8:$Q40)=0,"",SUMIF($B$8:$E$40,"介護従業者",S$8:S$40)+SUMIF($B$8:$E$40,"介護従業者（看護職員）",S$8:S$40))</f>
        <v>39</v>
      </c>
      <c r="T41" s="56">
        <f ca="1">IF(SUMIF($B$8:$E$40,"介護従業者",$Q$8:$Q40)=0,"",SUMIF($B$8:$E$40,"介護従業者",T$8:T$40)+SUMIF($B$8:$E$40,"介護従業者（看護職員）",T$8:T$40))</f>
        <v>39</v>
      </c>
      <c r="U41" s="56">
        <f ca="1">IF(SUMIF($B$8:$E$40,"介護従業者",$Q$8:$Q40)=0,"",SUMIF($B$8:$E$40,"介護従業者",U$8:U$40)+SUMIF($B$8:$E$40,"介護従業者（看護職員）",U$8:U$40))</f>
        <v>42</v>
      </c>
      <c r="V41" s="56">
        <f ca="1">IF(SUMIF($B$8:$E$40,"介護従業者",$Q$8:$Q40)=0,"",SUMIF($B$8:$E$40,"介護従業者",V$8:V$40)+SUMIF($B$8:$E$40,"介護従業者（看護職員）",V$8:V$40))</f>
        <v>37</v>
      </c>
      <c r="W41" s="126">
        <f ca="1">IF(SUMIF($B$8:$E$40,"介護従業者",$Q$8:$Q40)=0,"",SUMIF($B$8:$E$40,"介護従業者",W$8:W$40)+SUMIF($B$8:$E$40,"介護従業者（看護職員）",W$8:W$40))</f>
        <v>41</v>
      </c>
      <c r="X41" s="55">
        <f ca="1">IF(SUMIF($B$8:$E$40,"介護従業者",$Q$8:$Q40)=0,"",SUMIF($B$8:$E$40,"介護従業者",X$8:X$40)+SUMIF($B$8:$E$40,"介護従業者（看護職員）",X$8:X$40))</f>
        <v>38</v>
      </c>
      <c r="Y41" s="56">
        <f ca="1">IF(SUMIF($B$8:$E$40,"介護従業者",$Q$8:$Q40)=0,"",SUMIF($B$8:$E$40,"介護従業者",Y$8:Y$40)+SUMIF($B$8:$E$40,"介護従業者（看護職員）",Y$8:Y$40))</f>
        <v>48</v>
      </c>
      <c r="Z41" s="56">
        <f ca="1">IF(SUMIF($B$8:$E$40,"介護従業者",$Q$8:$Q40)=0,"",SUMIF($B$8:$E$40,"介護従業者",Z$8:Z$40)+SUMIF($B$8:$E$40,"介護従業者（看護職員）",Z$8:Z$40))</f>
        <v>39</v>
      </c>
      <c r="AA41" s="56">
        <f ca="1">IF(SUMIF($B$8:$E$40,"介護従業者",$Q$8:$Q40)=0,"",SUMIF($B$8:$E$40,"介護従業者",AA$8:AA$40)+SUMIF($B$8:$E$40,"介護従業者（看護職員）",AA$8:AA$40))</f>
        <v>52</v>
      </c>
      <c r="AB41" s="56">
        <f ca="1">IF(SUMIF($B$8:$E$40,"介護従業者",$Q$8:$Q40)=0,"",SUMIF($B$8:$E$40,"介護従業者",AB$8:AB$40)+SUMIF($B$8:$E$40,"介護従業者（看護職員）",AB$8:AB$40))</f>
        <v>37</v>
      </c>
      <c r="AC41" s="56">
        <f ca="1">IF(SUMIF($B$8:$E$40,"介護従業者",$Q$8:$Q40)=0,"",SUMIF($B$8:$E$40,"介護従業者",AC$8:AC$40)+SUMIF($B$8:$E$40,"介護従業者（看護職員）",AC$8:AC$40))</f>
        <v>45</v>
      </c>
      <c r="AD41" s="57">
        <f ca="1">IF(SUMIF($B$8:$E$40,"介護従業者",$Q$8:$Q40)=0,"",SUMIF($B$8:$E$40,"介護従業者",AD$8:AD$40)+SUMIF($B$8:$E$40,"介護従業者（看護職員）",AD$8:AD$40))</f>
        <v>38</v>
      </c>
      <c r="AE41" s="55">
        <f ca="1">IF(SUMIF($B$8:$E$40,"介護従業者",$Q$8:$Q40)=0,"",SUMIF($B$8:$E$40,"介護従業者",AE$8:AE$40)+SUMIF($B$8:$E$40,"介護従業者（看護職員）",AE$8:AE$40))</f>
        <v>42</v>
      </c>
      <c r="AF41" s="56">
        <f ca="1">IF(SUMIF($B$8:$E$40,"介護従業者",$Q$8:$Q40)=0,"",SUMIF($B$8:$E$40,"介護従業者",AF$8:AF$40)+SUMIF($B$8:$E$40,"介護従業者（看護職員）",AF$8:AF$40))</f>
        <v>40</v>
      </c>
      <c r="AG41" s="56">
        <f ca="1">IF(SUMIF($B$8:$E$40,"介護従業者",$Q$8:$Q40)=0,"",SUMIF($B$8:$E$40,"介護従業者",AG$8:AG$40)+SUMIF($B$8:$E$40,"介護従業者（看護職員）",AG$8:AG$40))</f>
        <v>39</v>
      </c>
      <c r="AH41" s="56">
        <f ca="1">IF(SUMIF($B$8:$E$40,"介護従業者",$Q$8:$Q40)=0,"",SUMIF($B$8:$E$40,"介護従業者",AH$8:AH$40)+SUMIF($B$8:$E$40,"介護従業者（看護職員）",AH$8:AH$40))</f>
        <v>52</v>
      </c>
      <c r="AI41" s="56">
        <f ca="1">IF(SUMIF($B$8:$E$40,"介護従業者",$Q$8:$Q40)=0,"",SUMIF($B$8:$E$40,"介護従業者",AI$8:AI$40)+SUMIF($B$8:$E$40,"介護従業者（看護職員）",AI$8:AI$40))</f>
        <v>42</v>
      </c>
      <c r="AJ41" s="56">
        <f ca="1">IF(SUMIF($B$8:$E$40,"介護従業者",$Q$8:$Q40)=0,"",SUMIF($B$8:$E$40,"介護従業者",AJ$8:AJ$40)+SUMIF($B$8:$E$40,"介護従業者（看護職員）",AJ$8:AJ$40))</f>
        <v>34</v>
      </c>
      <c r="AK41" s="57">
        <f ca="1">IF(SUMIF($B$8:$E$40,"介護従業者",$Q$8:$Q40)=0,"",SUMIF($B$8:$E$40,"介護従業者",AK$8:AK$40)+SUMIF($B$8:$E$40,"介護従業者（看護職員）",AK$8:AK$40))</f>
        <v>42</v>
      </c>
      <c r="AL41" s="58">
        <f ca="1">IF(SUMIF($B$8:$E$40,"介護従業者",$Q$8:$Q40)=0,"",SUMIF($B$8:$E$40,"介護従業者",AL$8:AL$40)+SUMIF($B$8:$E$40,"介護従業者（看護職員）",AL$8:AL$40))</f>
        <v>40</v>
      </c>
      <c r="AM41" s="56">
        <f ca="1">IF(SUMIF($B$8:$E$40,"介護従業者",$Q$8:$Q40)=0,"",SUMIF($B$8:$E$40,"介護従業者",AM$8:AM$40)+SUMIF($B$8:$E$40,"介護従業者（看護職員）",AM$8:AM$40))</f>
        <v>45</v>
      </c>
      <c r="AN41" s="56">
        <f ca="1">IF(SUMIF($B$8:$E$40,"介護従業者",$Q$8:$Q40)=0,"",SUMIF($B$8:$E$40,"介護従業者",AN$8:AN$40)+SUMIF($B$8:$E$40,"介護従業者（看護職員）",AN$8:AN$40))</f>
        <v>39</v>
      </c>
      <c r="AO41" s="56">
        <f ca="1">IF(SUMIF($B$8:$E$40,"介護従業者",$Q$8:$Q40)=0,"",SUMIF($B$8:$E$40,"介護従業者",AO$8:AO$40)+SUMIF($B$8:$E$40,"介護従業者（看護職員）",AO$8:AO$40))</f>
        <v>35</v>
      </c>
      <c r="AP41" s="56">
        <f ca="1">IF(SUMIF($B$8:$E$40,"介護従業者",$Q$8:$Q40)=0,"",SUMIF($B$8:$E$40,"介護従業者",AP$8:AP$40)+SUMIF($B$8:$E$40,"介護従業者（看護職員）",AP$8:AP$40))</f>
        <v>41</v>
      </c>
      <c r="AQ41" s="56">
        <f ca="1">IF(SUMIF($B$8:$E$40,"介護従業者",$Q$8:$Q40)=0,"",SUMIF($B$8:$E$40,"介護従業者",AQ$8:AQ$40)+SUMIF($B$8:$E$40,"介護従業者（看護職員）",AQ$8:AQ$40))</f>
        <v>38</v>
      </c>
      <c r="AR41" s="59">
        <f ca="1">IF(SUMIF($B$8:$E$40,"介護従業者",$Q$8:$Q40)=0,"",SUMIF($B$8:$E$40,"介護従業者",AR$8:AR$40)+SUMIF($B$8:$E$40,"介護従業者（看護職員）",AR$8:AR$40))</f>
        <v>39</v>
      </c>
      <c r="AS41" s="627">
        <f ca="1">SUMIF($O14:$P40,"日勤",AS14:AS40)</f>
        <v>1151</v>
      </c>
      <c r="AT41" s="628" t="e">
        <f ca="1">SUMIF($O13:$P40,"日勤",AT13:AT40)-#REF!</f>
        <v>#REF!</v>
      </c>
      <c r="AU41" s="629">
        <f ca="1">AS41/4</f>
        <v>287.75</v>
      </c>
      <c r="AV41" s="630"/>
      <c r="AW41" s="631">
        <f>SUM(AW14:AX40)</f>
        <v>7.63</v>
      </c>
      <c r="AX41" s="632"/>
    </row>
    <row r="42" spans="2:52" ht="13.5" customHeight="1" thickBot="1" x14ac:dyDescent="0.2">
      <c r="B42" s="430" t="s">
        <v>83</v>
      </c>
      <c r="C42" s="431"/>
      <c r="D42" s="431"/>
      <c r="E42" s="431"/>
      <c r="F42" s="431"/>
      <c r="G42" s="431"/>
      <c r="H42" s="431"/>
      <c r="I42" s="431"/>
      <c r="J42" s="431"/>
      <c r="K42" s="431"/>
      <c r="L42" s="431"/>
      <c r="M42" s="431"/>
      <c r="N42" s="431"/>
      <c r="O42" s="431"/>
      <c r="P42" s="432"/>
      <c r="Q42" s="129">
        <v>11</v>
      </c>
      <c r="R42" s="130">
        <v>12</v>
      </c>
      <c r="S42" s="130">
        <v>8</v>
      </c>
      <c r="T42" s="130">
        <v>7</v>
      </c>
      <c r="U42" s="130">
        <v>10</v>
      </c>
      <c r="V42" s="130">
        <v>9</v>
      </c>
      <c r="W42" s="131">
        <v>11</v>
      </c>
      <c r="X42" s="129">
        <v>9</v>
      </c>
      <c r="Y42" s="130">
        <v>13</v>
      </c>
      <c r="Z42" s="130">
        <v>9</v>
      </c>
      <c r="AA42" s="130">
        <v>15</v>
      </c>
      <c r="AB42" s="130">
        <v>8</v>
      </c>
      <c r="AC42" s="130">
        <v>11</v>
      </c>
      <c r="AD42" s="131">
        <v>8</v>
      </c>
      <c r="AE42" s="129">
        <v>12</v>
      </c>
      <c r="AF42" s="130">
        <v>9</v>
      </c>
      <c r="AG42" s="130">
        <v>9</v>
      </c>
      <c r="AH42" s="130">
        <v>15</v>
      </c>
      <c r="AI42" s="130">
        <v>10</v>
      </c>
      <c r="AJ42" s="130">
        <v>9</v>
      </c>
      <c r="AK42" s="131">
        <v>12</v>
      </c>
      <c r="AL42" s="129">
        <v>11</v>
      </c>
      <c r="AM42" s="130">
        <v>12</v>
      </c>
      <c r="AN42" s="130">
        <v>8</v>
      </c>
      <c r="AO42" s="130">
        <v>9</v>
      </c>
      <c r="AP42" s="130">
        <v>12</v>
      </c>
      <c r="AQ42" s="130">
        <v>9</v>
      </c>
      <c r="AR42" s="131">
        <v>8</v>
      </c>
      <c r="AS42" s="661" t="s">
        <v>191</v>
      </c>
      <c r="AT42" s="662"/>
      <c r="AU42" s="662"/>
      <c r="AV42" s="663"/>
      <c r="AW42" s="604">
        <f ca="1">SUMIF(B14:E40,"介護従業者（看護職員）",AW14:AX40)</f>
        <v>1</v>
      </c>
      <c r="AX42" s="667"/>
    </row>
    <row r="43" spans="2:52" ht="13.5" customHeight="1" thickBot="1" x14ac:dyDescent="0.2">
      <c r="B43" s="414" t="s">
        <v>78</v>
      </c>
      <c r="C43" s="415"/>
      <c r="D43" s="415"/>
      <c r="E43" s="415"/>
      <c r="F43" s="415"/>
      <c r="G43" s="415"/>
      <c r="H43" s="415"/>
      <c r="I43" s="415"/>
      <c r="J43" s="415"/>
      <c r="K43" s="415"/>
      <c r="L43" s="415"/>
      <c r="M43" s="415"/>
      <c r="N43" s="415"/>
      <c r="O43" s="415"/>
      <c r="P43" s="416"/>
      <c r="Q43" s="249" t="str">
        <f t="shared" ref="Q43:AQ43" ca="1" si="0">IF($G$45="","",IF(Q42="","",IF(Q$44*$R$46+$R$46&lt;=Q41,"○","×")))</f>
        <v>○</v>
      </c>
      <c r="R43" s="56" t="str">
        <f t="shared" ca="1" si="0"/>
        <v>○</v>
      </c>
      <c r="S43" s="56" t="str">
        <f t="shared" ca="1" si="0"/>
        <v>○</v>
      </c>
      <c r="T43" s="56" t="str">
        <f t="shared" ca="1" si="0"/>
        <v>○</v>
      </c>
      <c r="U43" s="56" t="str">
        <f t="shared" ca="1" si="0"/>
        <v>○</v>
      </c>
      <c r="V43" s="56" t="str">
        <f t="shared" ca="1" si="0"/>
        <v>○</v>
      </c>
      <c r="W43" s="126" t="str">
        <f t="shared" ca="1" si="0"/>
        <v>○</v>
      </c>
      <c r="X43" s="55" t="str">
        <f t="shared" ca="1" si="0"/>
        <v>○</v>
      </c>
      <c r="Y43" s="56" t="str">
        <f t="shared" ca="1" si="0"/>
        <v>○</v>
      </c>
      <c r="Z43" s="56" t="str">
        <f t="shared" ca="1" si="0"/>
        <v>○</v>
      </c>
      <c r="AA43" s="56" t="str">
        <f t="shared" ca="1" si="0"/>
        <v>○</v>
      </c>
      <c r="AB43" s="56" t="str">
        <f t="shared" ca="1" si="0"/>
        <v>○</v>
      </c>
      <c r="AC43" s="56" t="str">
        <f t="shared" ca="1" si="0"/>
        <v>○</v>
      </c>
      <c r="AD43" s="57" t="str">
        <f t="shared" ca="1" si="0"/>
        <v>○</v>
      </c>
      <c r="AE43" s="55" t="str">
        <f t="shared" ca="1" si="0"/>
        <v>○</v>
      </c>
      <c r="AF43" s="56" t="str">
        <f t="shared" ca="1" si="0"/>
        <v>○</v>
      </c>
      <c r="AG43" s="56" t="str">
        <f t="shared" ca="1" si="0"/>
        <v>○</v>
      </c>
      <c r="AH43" s="56" t="str">
        <f t="shared" ca="1" si="0"/>
        <v>○</v>
      </c>
      <c r="AI43" s="56" t="str">
        <f t="shared" ca="1" si="0"/>
        <v>○</v>
      </c>
      <c r="AJ43" s="56" t="str">
        <f t="shared" ca="1" si="0"/>
        <v>○</v>
      </c>
      <c r="AK43" s="57" t="str">
        <f t="shared" ca="1" si="0"/>
        <v>○</v>
      </c>
      <c r="AL43" s="58" t="str">
        <f t="shared" ca="1" si="0"/>
        <v>○</v>
      </c>
      <c r="AM43" s="56" t="str">
        <f t="shared" ca="1" si="0"/>
        <v>○</v>
      </c>
      <c r="AN43" s="56" t="str">
        <f t="shared" ca="1" si="0"/>
        <v>○</v>
      </c>
      <c r="AO43" s="56" t="str">
        <f t="shared" ca="1" si="0"/>
        <v>○</v>
      </c>
      <c r="AP43" s="56" t="str">
        <f t="shared" ca="1" si="0"/>
        <v>○</v>
      </c>
      <c r="AQ43" s="56" t="str">
        <f t="shared" ca="1" si="0"/>
        <v>○</v>
      </c>
      <c r="AR43" s="58" t="str">
        <f ca="1">IF($G$45="","",IF(AR42="","",IF(AR$44*$R$46+$R$46&lt;=AR41,"○","×")))</f>
        <v>○</v>
      </c>
      <c r="AS43" s="664"/>
      <c r="AT43" s="665"/>
      <c r="AU43" s="665"/>
      <c r="AV43" s="666"/>
      <c r="AW43" s="625"/>
      <c r="AX43" s="668"/>
    </row>
    <row r="44" spans="2:52" ht="13.5" customHeight="1" x14ac:dyDescent="0.15">
      <c r="B44" s="2"/>
      <c r="G44" s="1"/>
      <c r="H44" s="1"/>
      <c r="I44" s="1"/>
      <c r="K44" s="1"/>
      <c r="P44" s="53"/>
      <c r="Q44" s="132">
        <f>ROUNDUP(Q42/3,0)</f>
        <v>4</v>
      </c>
      <c r="R44" s="132">
        <f t="shared" ref="R44:AR44" si="1">ROUNDUP(R42/3,0)</f>
        <v>4</v>
      </c>
      <c r="S44" s="132">
        <f t="shared" si="1"/>
        <v>3</v>
      </c>
      <c r="T44" s="132">
        <f t="shared" si="1"/>
        <v>3</v>
      </c>
      <c r="U44" s="132">
        <f t="shared" si="1"/>
        <v>4</v>
      </c>
      <c r="V44" s="132">
        <f t="shared" si="1"/>
        <v>3</v>
      </c>
      <c r="W44" s="132">
        <f t="shared" si="1"/>
        <v>4</v>
      </c>
      <c r="X44" s="132">
        <f t="shared" si="1"/>
        <v>3</v>
      </c>
      <c r="Y44" s="132">
        <f t="shared" si="1"/>
        <v>5</v>
      </c>
      <c r="Z44" s="132">
        <f t="shared" si="1"/>
        <v>3</v>
      </c>
      <c r="AA44" s="132">
        <f t="shared" si="1"/>
        <v>5</v>
      </c>
      <c r="AB44" s="132">
        <f t="shared" si="1"/>
        <v>3</v>
      </c>
      <c r="AC44" s="132">
        <f t="shared" si="1"/>
        <v>4</v>
      </c>
      <c r="AD44" s="132">
        <f t="shared" si="1"/>
        <v>3</v>
      </c>
      <c r="AE44" s="132">
        <f t="shared" si="1"/>
        <v>4</v>
      </c>
      <c r="AF44" s="132">
        <f t="shared" si="1"/>
        <v>3</v>
      </c>
      <c r="AG44" s="132">
        <f t="shared" si="1"/>
        <v>3</v>
      </c>
      <c r="AH44" s="132">
        <f t="shared" si="1"/>
        <v>5</v>
      </c>
      <c r="AI44" s="132">
        <f t="shared" si="1"/>
        <v>4</v>
      </c>
      <c r="AJ44" s="132">
        <f t="shared" si="1"/>
        <v>3</v>
      </c>
      <c r="AK44" s="132">
        <f t="shared" si="1"/>
        <v>4</v>
      </c>
      <c r="AL44" s="132">
        <f t="shared" si="1"/>
        <v>4</v>
      </c>
      <c r="AM44" s="132">
        <f t="shared" si="1"/>
        <v>4</v>
      </c>
      <c r="AN44" s="132">
        <f t="shared" si="1"/>
        <v>3</v>
      </c>
      <c r="AO44" s="132">
        <f t="shared" si="1"/>
        <v>3</v>
      </c>
      <c r="AP44" s="132">
        <f t="shared" si="1"/>
        <v>4</v>
      </c>
      <c r="AQ44" s="132">
        <f t="shared" si="1"/>
        <v>3</v>
      </c>
      <c r="AR44" s="132">
        <f t="shared" si="1"/>
        <v>3</v>
      </c>
      <c r="AS44" s="417"/>
      <c r="AT44" s="417"/>
      <c r="AU44" s="417"/>
      <c r="AV44" s="417"/>
      <c r="AW44" s="417"/>
      <c r="AX44" s="417"/>
    </row>
    <row r="45" spans="2:52" s="22" customFormat="1" ht="13.5" customHeight="1" x14ac:dyDescent="0.15">
      <c r="B45" s="1" t="s">
        <v>168</v>
      </c>
      <c r="G45" s="123">
        <v>29</v>
      </c>
      <c r="H45" s="32" t="s">
        <v>65</v>
      </c>
      <c r="J45" s="1" t="s">
        <v>169</v>
      </c>
      <c r="N45" s="30"/>
      <c r="O45" s="123">
        <v>15</v>
      </c>
      <c r="P45" s="32" t="s">
        <v>65</v>
      </c>
      <c r="R45" s="1" t="s">
        <v>170</v>
      </c>
      <c r="W45" s="123">
        <v>6</v>
      </c>
      <c r="X45" s="32" t="s">
        <v>65</v>
      </c>
      <c r="Z45" s="1"/>
      <c r="AA45" s="1" t="s">
        <v>75</v>
      </c>
      <c r="AB45" s="9"/>
      <c r="AG45" s="1"/>
      <c r="AH45" s="1"/>
      <c r="AI45" s="1"/>
      <c r="AK45" s="1"/>
      <c r="AP45" s="53"/>
      <c r="AQ45" s="250"/>
      <c r="AR45" s="250"/>
      <c r="AS45" s="250"/>
      <c r="AT45" s="250"/>
      <c r="AU45" s="250"/>
      <c r="AV45" s="250"/>
      <c r="AW45" s="250"/>
      <c r="AX45" s="250"/>
      <c r="AY45" s="250"/>
      <c r="AZ45" s="61"/>
    </row>
    <row r="46" spans="2:52" s="30" customFormat="1" ht="13.5" customHeight="1" x14ac:dyDescent="0.15">
      <c r="B46" s="1" t="s">
        <v>118</v>
      </c>
      <c r="C46" s="22"/>
      <c r="D46" s="22"/>
      <c r="E46" s="22"/>
      <c r="F46" s="22"/>
      <c r="G46" s="1"/>
      <c r="H46" s="1"/>
      <c r="I46" s="1"/>
      <c r="J46" s="22"/>
      <c r="K46" s="1"/>
      <c r="L46" s="22"/>
      <c r="M46" s="22"/>
      <c r="N46" s="22"/>
      <c r="O46" s="22"/>
      <c r="P46" s="53"/>
      <c r="Q46" s="250" t="s">
        <v>119</v>
      </c>
      <c r="R46" s="180">
        <v>8</v>
      </c>
      <c r="S46" s="1" t="s">
        <v>120</v>
      </c>
      <c r="T46" s="250"/>
      <c r="U46" s="250" t="s">
        <v>121</v>
      </c>
      <c r="V46" s="180">
        <v>40</v>
      </c>
      <c r="W46" s="2" t="s">
        <v>61</v>
      </c>
      <c r="X46" s="181"/>
      <c r="Y46" s="9"/>
      <c r="Z46" s="29"/>
      <c r="AA46" s="248" t="s">
        <v>46</v>
      </c>
      <c r="AB46" s="350" t="s">
        <v>12</v>
      </c>
      <c r="AC46" s="350"/>
      <c r="AD46" s="350"/>
      <c r="AE46" s="350"/>
      <c r="AF46" s="350"/>
      <c r="AG46" s="350"/>
      <c r="AH46" s="350"/>
      <c r="AI46" s="340" t="s">
        <v>14</v>
      </c>
      <c r="AJ46" s="340"/>
      <c r="AK46" s="340" t="s">
        <v>15</v>
      </c>
      <c r="AL46" s="340"/>
      <c r="AM46" s="248" t="s">
        <v>46</v>
      </c>
      <c r="AN46" s="350" t="s">
        <v>12</v>
      </c>
      <c r="AO46" s="350"/>
      <c r="AP46" s="350"/>
      <c r="AQ46" s="350"/>
      <c r="AR46" s="350"/>
      <c r="AS46" s="350"/>
      <c r="AT46" s="350"/>
      <c r="AU46" s="340" t="s">
        <v>14</v>
      </c>
      <c r="AV46" s="340"/>
      <c r="AW46" s="340" t="s">
        <v>15</v>
      </c>
      <c r="AX46" s="340"/>
      <c r="AY46" s="62"/>
      <c r="AZ46" s="62"/>
    </row>
    <row r="47" spans="2:52" s="22" customFormat="1" ht="13.5" customHeight="1" x14ac:dyDescent="0.15">
      <c r="B47" s="9" t="s">
        <v>18</v>
      </c>
      <c r="C47" s="30"/>
      <c r="D47" s="30"/>
      <c r="E47" s="30"/>
      <c r="F47" s="30"/>
      <c r="G47" s="9"/>
      <c r="H47" s="9"/>
      <c r="I47" s="9"/>
      <c r="J47" s="30"/>
      <c r="K47" s="9"/>
      <c r="L47" s="30"/>
      <c r="M47" s="30"/>
      <c r="N47" s="30"/>
      <c r="O47" s="246" t="s">
        <v>19</v>
      </c>
      <c r="P47" s="246"/>
      <c r="Q47" s="123">
        <v>16</v>
      </c>
      <c r="R47" s="247" t="s">
        <v>60</v>
      </c>
      <c r="S47" s="124">
        <v>0</v>
      </c>
      <c r="T47" s="9" t="s">
        <v>20</v>
      </c>
      <c r="U47" s="247"/>
      <c r="V47" s="30"/>
      <c r="W47" s="123">
        <v>9</v>
      </c>
      <c r="X47" s="247" t="s">
        <v>60</v>
      </c>
      <c r="Y47" s="124">
        <v>0</v>
      </c>
      <c r="Z47" s="250"/>
      <c r="AA47" s="27" t="s">
        <v>47</v>
      </c>
      <c r="AB47" s="63">
        <v>8</v>
      </c>
      <c r="AC47" s="117" t="s">
        <v>13</v>
      </c>
      <c r="AD47" s="64">
        <v>0</v>
      </c>
      <c r="AE47" s="117" t="s">
        <v>35</v>
      </c>
      <c r="AF47" s="65">
        <v>17</v>
      </c>
      <c r="AG47" s="117" t="s">
        <v>13</v>
      </c>
      <c r="AH47" s="66">
        <v>0</v>
      </c>
      <c r="AI47" s="67">
        <v>1</v>
      </c>
      <c r="AJ47" s="118" t="s">
        <v>36</v>
      </c>
      <c r="AK47" s="68">
        <v>8</v>
      </c>
      <c r="AL47" s="118" t="s">
        <v>36</v>
      </c>
      <c r="AM47" s="26" t="s">
        <v>59</v>
      </c>
      <c r="AN47" s="63"/>
      <c r="AO47" s="117" t="s">
        <v>13</v>
      </c>
      <c r="AP47" s="64"/>
      <c r="AQ47" s="117" t="s">
        <v>35</v>
      </c>
      <c r="AR47" s="65"/>
      <c r="AS47" s="117" t="s">
        <v>13</v>
      </c>
      <c r="AT47" s="66"/>
      <c r="AU47" s="67"/>
      <c r="AV47" s="118" t="s">
        <v>36</v>
      </c>
      <c r="AW47" s="68"/>
      <c r="AX47" s="118" t="s">
        <v>36</v>
      </c>
      <c r="AZ47" s="247"/>
    </row>
    <row r="48" spans="2:52" s="22" customFormat="1" ht="13.5" customHeight="1" x14ac:dyDescent="0.15">
      <c r="B48" s="1" t="s">
        <v>22</v>
      </c>
      <c r="G48" s="246" t="s">
        <v>23</v>
      </c>
      <c r="H48" s="246"/>
      <c r="I48" s="123">
        <v>6</v>
      </c>
      <c r="J48" s="247" t="s">
        <v>45</v>
      </c>
      <c r="K48" s="124">
        <v>0</v>
      </c>
      <c r="L48" s="247" t="s">
        <v>24</v>
      </c>
      <c r="M48" s="247"/>
      <c r="N48" s="247"/>
      <c r="O48" s="247"/>
      <c r="P48" s="123">
        <v>21</v>
      </c>
      <c r="Q48" s="9" t="s">
        <v>45</v>
      </c>
      <c r="R48" s="124">
        <v>0</v>
      </c>
      <c r="S48" s="9" t="s">
        <v>21</v>
      </c>
      <c r="T48" s="247"/>
      <c r="U48" s="250"/>
      <c r="V48" s="250"/>
      <c r="W48" s="250"/>
      <c r="X48" s="250"/>
      <c r="Y48" s="250"/>
      <c r="Z48" s="250"/>
      <c r="AA48" s="26" t="s">
        <v>48</v>
      </c>
      <c r="AB48" s="63">
        <v>10</v>
      </c>
      <c r="AC48" s="117" t="s">
        <v>13</v>
      </c>
      <c r="AD48" s="64">
        <v>0</v>
      </c>
      <c r="AE48" s="117" t="s">
        <v>35</v>
      </c>
      <c r="AF48" s="65">
        <v>19</v>
      </c>
      <c r="AG48" s="117" t="s">
        <v>13</v>
      </c>
      <c r="AH48" s="66">
        <v>0</v>
      </c>
      <c r="AI48" s="63">
        <v>1</v>
      </c>
      <c r="AJ48" s="119" t="s">
        <v>36</v>
      </c>
      <c r="AK48" s="63">
        <v>8</v>
      </c>
      <c r="AL48" s="119" t="s">
        <v>36</v>
      </c>
      <c r="AM48" s="26" t="s">
        <v>58</v>
      </c>
      <c r="AN48" s="63"/>
      <c r="AO48" s="117" t="s">
        <v>13</v>
      </c>
      <c r="AP48" s="64"/>
      <c r="AQ48" s="117" t="s">
        <v>35</v>
      </c>
      <c r="AR48" s="65"/>
      <c r="AS48" s="117" t="s">
        <v>13</v>
      </c>
      <c r="AT48" s="66"/>
      <c r="AU48" s="67"/>
      <c r="AV48" s="118" t="s">
        <v>36</v>
      </c>
      <c r="AW48" s="68"/>
      <c r="AX48" s="118" t="s">
        <v>36</v>
      </c>
      <c r="AZ48" s="247"/>
    </row>
    <row r="49" spans="1:52" s="2" customFormat="1" ht="13.5" customHeight="1" x14ac:dyDescent="0.15">
      <c r="B49" s="9" t="s">
        <v>74</v>
      </c>
      <c r="C49" s="9"/>
      <c r="D49" s="9"/>
      <c r="E49" s="9"/>
      <c r="F49" s="9"/>
      <c r="G49" s="9"/>
      <c r="H49" s="9"/>
      <c r="I49" s="9"/>
      <c r="J49" s="62" t="s">
        <v>72</v>
      </c>
      <c r="K49" s="125">
        <v>5</v>
      </c>
      <c r="L49" s="120" t="s">
        <v>61</v>
      </c>
      <c r="M49" s="62"/>
      <c r="N49" s="246" t="s">
        <v>73</v>
      </c>
      <c r="O49" s="123">
        <v>3</v>
      </c>
      <c r="P49" s="9" t="s">
        <v>61</v>
      </c>
      <c r="Q49" s="9"/>
      <c r="R49" s="9"/>
      <c r="S49" s="9"/>
      <c r="T49" s="9"/>
      <c r="U49" s="9"/>
      <c r="V49" s="62"/>
      <c r="W49" s="62"/>
      <c r="X49" s="62"/>
      <c r="Y49" s="62"/>
      <c r="Z49" s="250"/>
      <c r="AA49" s="26" t="s">
        <v>50</v>
      </c>
      <c r="AB49" s="63">
        <v>10</v>
      </c>
      <c r="AC49" s="117" t="s">
        <v>13</v>
      </c>
      <c r="AD49" s="64">
        <v>0</v>
      </c>
      <c r="AE49" s="117" t="s">
        <v>35</v>
      </c>
      <c r="AF49" s="65">
        <v>16</v>
      </c>
      <c r="AG49" s="117" t="s">
        <v>13</v>
      </c>
      <c r="AH49" s="66">
        <v>0</v>
      </c>
      <c r="AI49" s="63">
        <v>1</v>
      </c>
      <c r="AJ49" s="119" t="s">
        <v>36</v>
      </c>
      <c r="AK49" s="63">
        <v>5</v>
      </c>
      <c r="AL49" s="119" t="s">
        <v>36</v>
      </c>
      <c r="AM49" s="26" t="s">
        <v>49</v>
      </c>
      <c r="AN49" s="63"/>
      <c r="AO49" s="117" t="s">
        <v>13</v>
      </c>
      <c r="AP49" s="64"/>
      <c r="AQ49" s="117" t="s">
        <v>35</v>
      </c>
      <c r="AR49" s="65"/>
      <c r="AS49" s="117" t="s">
        <v>13</v>
      </c>
      <c r="AT49" s="66"/>
      <c r="AU49" s="67"/>
      <c r="AV49" s="118" t="s">
        <v>36</v>
      </c>
      <c r="AW49" s="68"/>
      <c r="AX49" s="118" t="s">
        <v>36</v>
      </c>
      <c r="AZ49" s="247"/>
    </row>
    <row r="50" spans="1:52" s="4" customFormat="1" ht="13.5" customHeight="1" x14ac:dyDescent="0.15">
      <c r="B50" s="9" t="s">
        <v>183</v>
      </c>
      <c r="T50" s="2"/>
      <c r="V50" s="243"/>
      <c r="W50" s="243"/>
      <c r="Z50" s="250"/>
      <c r="AA50" s="26" t="s">
        <v>52</v>
      </c>
      <c r="AB50" s="63">
        <v>16</v>
      </c>
      <c r="AC50" s="117" t="s">
        <v>13</v>
      </c>
      <c r="AD50" s="64">
        <v>0</v>
      </c>
      <c r="AE50" s="117" t="s">
        <v>35</v>
      </c>
      <c r="AF50" s="65">
        <v>9</v>
      </c>
      <c r="AG50" s="117" t="s">
        <v>13</v>
      </c>
      <c r="AH50" s="66">
        <v>0</v>
      </c>
      <c r="AI50" s="63">
        <v>2</v>
      </c>
      <c r="AJ50" s="119" t="s">
        <v>36</v>
      </c>
      <c r="AK50" s="63">
        <v>15</v>
      </c>
      <c r="AL50" s="119" t="s">
        <v>36</v>
      </c>
      <c r="AM50" s="26" t="s">
        <v>51</v>
      </c>
      <c r="AN50" s="63"/>
      <c r="AO50" s="117" t="s">
        <v>13</v>
      </c>
      <c r="AP50" s="64"/>
      <c r="AQ50" s="117" t="s">
        <v>35</v>
      </c>
      <c r="AR50" s="65"/>
      <c r="AS50" s="117" t="s">
        <v>13</v>
      </c>
      <c r="AT50" s="66"/>
      <c r="AU50" s="67"/>
      <c r="AV50" s="118" t="s">
        <v>36</v>
      </c>
      <c r="AW50" s="68"/>
      <c r="AX50" s="118" t="s">
        <v>36</v>
      </c>
      <c r="AZ50" s="247"/>
    </row>
    <row r="51" spans="1:52" s="4" customFormat="1" ht="13.5" customHeight="1" x14ac:dyDescent="0.15">
      <c r="B51" s="9" t="s">
        <v>182</v>
      </c>
      <c r="D51" s="247"/>
      <c r="E51" s="25"/>
      <c r="F51" s="247"/>
      <c r="G51" s="247"/>
      <c r="H51" s="408">
        <f ca="1">AW41-AW42</f>
        <v>6.63</v>
      </c>
      <c r="I51" s="409"/>
      <c r="J51" s="247" t="s">
        <v>175</v>
      </c>
      <c r="K51" s="9" t="s">
        <v>177</v>
      </c>
      <c r="O51" s="247"/>
      <c r="P51" s="247"/>
      <c r="Q51" s="25"/>
      <c r="R51" s="352">
        <v>4.04</v>
      </c>
      <c r="S51" s="352"/>
      <c r="T51" s="9"/>
      <c r="U51" s="407" t="s">
        <v>180</v>
      </c>
      <c r="V51" s="407"/>
      <c r="W51" s="410">
        <f ca="1">IF(R51="",0,R51/H51*100)</f>
        <v>60.935143288084468</v>
      </c>
      <c r="X51" s="410"/>
      <c r="Y51" s="247" t="s">
        <v>181</v>
      </c>
      <c r="Z51" s="250"/>
      <c r="AA51" s="26" t="s">
        <v>25</v>
      </c>
      <c r="AB51" s="411"/>
      <c r="AC51" s="412"/>
      <c r="AD51" s="412"/>
      <c r="AE51" s="412"/>
      <c r="AF51" s="412"/>
      <c r="AG51" s="412"/>
      <c r="AH51" s="412"/>
      <c r="AI51" s="412"/>
      <c r="AJ51" s="412"/>
      <c r="AK51" s="412"/>
      <c r="AL51" s="413"/>
      <c r="AM51" s="26" t="s">
        <v>164</v>
      </c>
      <c r="AN51" s="411"/>
      <c r="AO51" s="412"/>
      <c r="AP51" s="412"/>
      <c r="AQ51" s="412"/>
      <c r="AR51" s="412"/>
      <c r="AS51" s="412"/>
      <c r="AT51" s="412"/>
      <c r="AU51" s="412"/>
      <c r="AV51" s="412"/>
      <c r="AW51" s="412"/>
      <c r="AX51" s="413"/>
      <c r="AZ51" s="247"/>
    </row>
    <row r="52" spans="1:52" s="4" customFormat="1" ht="13.5" customHeight="1" x14ac:dyDescent="0.15">
      <c r="B52" s="9" t="s">
        <v>176</v>
      </c>
      <c r="C52" s="9"/>
      <c r="D52" s="247"/>
      <c r="E52" s="25"/>
      <c r="F52" s="247"/>
      <c r="G52" s="247"/>
      <c r="H52" s="408">
        <f>AW41</f>
        <v>7.63</v>
      </c>
      <c r="I52" s="409"/>
      <c r="J52" s="241" t="s">
        <v>175</v>
      </c>
      <c r="K52" s="9" t="s">
        <v>178</v>
      </c>
      <c r="L52" s="247"/>
      <c r="M52" s="9"/>
      <c r="N52" s="247"/>
      <c r="O52" s="247"/>
      <c r="P52" s="247"/>
      <c r="Q52" s="25"/>
      <c r="R52" s="352">
        <v>6.45</v>
      </c>
      <c r="S52" s="352"/>
      <c r="T52" s="9"/>
      <c r="U52" s="407" t="s">
        <v>180</v>
      </c>
      <c r="V52" s="407"/>
      <c r="W52" s="410">
        <f t="shared" ref="W52:W53" si="2">IF(R52="",0,R52/H52*100)</f>
        <v>84.534731323722156</v>
      </c>
      <c r="X52" s="410"/>
      <c r="Y52" s="247" t="s">
        <v>181</v>
      </c>
      <c r="Z52" s="250"/>
      <c r="AA52" s="26" t="s">
        <v>85</v>
      </c>
      <c r="AB52" s="644"/>
      <c r="AC52" s="644"/>
      <c r="AD52" s="644"/>
      <c r="AE52" s="644"/>
      <c r="AF52" s="644"/>
      <c r="AG52" s="644"/>
      <c r="AH52" s="644"/>
      <c r="AI52" s="644"/>
      <c r="AJ52" s="644"/>
      <c r="AK52" s="644"/>
      <c r="AL52" s="644"/>
      <c r="AM52" s="26"/>
      <c r="AN52" s="644"/>
      <c r="AO52" s="644"/>
      <c r="AP52" s="644"/>
      <c r="AQ52" s="644"/>
      <c r="AR52" s="644"/>
      <c r="AS52" s="644"/>
      <c r="AT52" s="644"/>
      <c r="AU52" s="644"/>
      <c r="AV52" s="644"/>
      <c r="AW52" s="644"/>
      <c r="AX52" s="644"/>
      <c r="AZ52" s="247"/>
    </row>
    <row r="53" spans="1:52" s="4" customFormat="1" ht="13.5" customHeight="1" x14ac:dyDescent="0.15">
      <c r="B53" s="9" t="s">
        <v>176</v>
      </c>
      <c r="C53" s="9"/>
      <c r="D53" s="247"/>
      <c r="E53" s="25"/>
      <c r="F53" s="247"/>
      <c r="G53" s="247"/>
      <c r="H53" s="408">
        <f>AW41</f>
        <v>7.63</v>
      </c>
      <c r="I53" s="409"/>
      <c r="J53" s="241" t="s">
        <v>175</v>
      </c>
      <c r="K53" s="9" t="s">
        <v>179</v>
      </c>
      <c r="L53" s="247"/>
      <c r="M53" s="9"/>
      <c r="N53" s="247"/>
      <c r="P53" s="247"/>
      <c r="Q53" s="25"/>
      <c r="R53" s="352">
        <v>5.63</v>
      </c>
      <c r="S53" s="352"/>
      <c r="T53" s="9"/>
      <c r="U53" s="407" t="s">
        <v>180</v>
      </c>
      <c r="V53" s="407"/>
      <c r="W53" s="410">
        <f t="shared" si="2"/>
        <v>73.787680209698564</v>
      </c>
      <c r="X53" s="410"/>
      <c r="Y53" s="247" t="s">
        <v>181</v>
      </c>
      <c r="Z53" s="250"/>
      <c r="AA53" s="250"/>
      <c r="AB53" s="642"/>
      <c r="AC53" s="642"/>
      <c r="AD53" s="642"/>
      <c r="AE53" s="642"/>
      <c r="AF53" s="642"/>
      <c r="AG53" s="642"/>
      <c r="AH53" s="642"/>
      <c r="AI53" s="642"/>
      <c r="AJ53" s="642"/>
      <c r="AK53" s="642"/>
      <c r="AL53" s="642"/>
      <c r="AM53" s="250"/>
      <c r="AN53" s="643"/>
      <c r="AO53" s="643"/>
      <c r="AP53" s="643"/>
      <c r="AQ53" s="643"/>
      <c r="AR53" s="643"/>
      <c r="AS53" s="643"/>
      <c r="AT53" s="643"/>
      <c r="AU53" s="643"/>
      <c r="AV53" s="643"/>
      <c r="AW53" s="643"/>
      <c r="AX53" s="643"/>
      <c r="AZ53" s="61"/>
    </row>
    <row r="54" spans="1:52" s="30" customFormat="1" ht="6.75" customHeight="1" x14ac:dyDescent="0.15">
      <c r="B54" s="247"/>
      <c r="C54" s="247"/>
      <c r="D54" s="247"/>
      <c r="E54" s="25"/>
      <c r="F54" s="247"/>
      <c r="G54" s="247"/>
      <c r="H54" s="247"/>
      <c r="I54" s="25"/>
      <c r="J54" s="247"/>
      <c r="K54" s="247"/>
      <c r="L54" s="247"/>
      <c r="M54" s="247"/>
      <c r="N54" s="247"/>
      <c r="O54" s="113"/>
      <c r="P54" s="113"/>
      <c r="Q54" s="113"/>
      <c r="R54" s="113"/>
      <c r="S54" s="113"/>
      <c r="T54" s="113"/>
      <c r="U54" s="113"/>
      <c r="V54" s="113"/>
      <c r="W54" s="113"/>
      <c r="X54" s="113"/>
      <c r="Y54" s="113"/>
      <c r="Z54" s="247"/>
      <c r="AA54" s="247"/>
      <c r="AB54" s="247"/>
      <c r="AC54" s="247"/>
      <c r="AD54" s="247"/>
      <c r="AE54" s="247"/>
      <c r="AF54" s="247"/>
      <c r="AG54" s="247"/>
      <c r="AH54" s="247"/>
      <c r="AI54" s="10"/>
      <c r="AJ54" s="23"/>
      <c r="AK54" s="23"/>
      <c r="AL54" s="23"/>
      <c r="AM54" s="23"/>
      <c r="AN54" s="23"/>
      <c r="AO54" s="23"/>
      <c r="AP54" s="23"/>
      <c r="AQ54" s="23"/>
      <c r="AR54" s="23"/>
      <c r="AS54" s="9"/>
      <c r="AT54" s="9"/>
      <c r="AU54" s="9"/>
      <c r="AV54" s="9"/>
      <c r="AW54" s="9"/>
      <c r="AX54" s="9"/>
    </row>
    <row r="55" spans="1:52" s="22" customFormat="1" x14ac:dyDescent="0.15">
      <c r="B55" s="24" t="s">
        <v>53</v>
      </c>
      <c r="G55" s="1"/>
      <c r="H55" s="1"/>
      <c r="I55" s="1"/>
      <c r="K55" s="1"/>
      <c r="P55" s="53"/>
      <c r="Q55" s="250"/>
      <c r="R55" s="250"/>
      <c r="S55" s="250"/>
      <c r="T55" s="250"/>
      <c r="U55" s="250"/>
      <c r="V55" s="250"/>
      <c r="W55" s="250"/>
      <c r="X55" s="250"/>
      <c r="Y55" s="250"/>
      <c r="Z55" s="250"/>
      <c r="AA55" s="250"/>
      <c r="AB55" s="250"/>
      <c r="AC55" s="250"/>
      <c r="AD55" s="250"/>
      <c r="AE55" s="250"/>
      <c r="AF55" s="250"/>
      <c r="AG55" s="250"/>
      <c r="AH55" s="247"/>
      <c r="AI55" s="10"/>
      <c r="AJ55" s="23"/>
      <c r="AK55" s="23"/>
      <c r="AL55" s="23"/>
      <c r="AM55" s="23"/>
      <c r="AN55" s="23"/>
      <c r="AO55" s="23"/>
      <c r="AP55" s="23"/>
      <c r="AQ55" s="23"/>
      <c r="AR55" s="23"/>
      <c r="AS55" s="23"/>
      <c r="AT55" s="23"/>
      <c r="AU55" s="23"/>
      <c r="AV55" s="23"/>
      <c r="AW55" s="23"/>
      <c r="AX55" s="23"/>
    </row>
    <row r="56" spans="1:52" s="22" customFormat="1" x14ac:dyDescent="0.15">
      <c r="B56" s="187" t="s">
        <v>174</v>
      </c>
      <c r="G56" s="1"/>
      <c r="H56" s="1"/>
      <c r="I56" s="1"/>
      <c r="K56" s="1"/>
      <c r="P56" s="53"/>
      <c r="Q56" s="262"/>
      <c r="R56" s="262"/>
      <c r="S56" s="262"/>
      <c r="T56" s="262"/>
      <c r="U56" s="262"/>
      <c r="V56" s="262"/>
      <c r="W56" s="262"/>
      <c r="X56" s="262"/>
      <c r="Y56" s="262"/>
      <c r="Z56" s="262"/>
      <c r="AA56" s="262"/>
      <c r="AB56" s="262"/>
      <c r="AC56" s="262"/>
      <c r="AD56" s="262"/>
      <c r="AE56" s="262"/>
      <c r="AF56" s="250"/>
      <c r="AG56" s="250"/>
      <c r="AH56" s="247"/>
      <c r="AI56" s="10"/>
      <c r="AJ56" s="23"/>
      <c r="AK56" s="23"/>
      <c r="AL56" s="23"/>
      <c r="AM56" s="23"/>
      <c r="AN56" s="23"/>
      <c r="AO56" s="23"/>
      <c r="AP56" s="23"/>
      <c r="AQ56" s="23"/>
      <c r="AR56" s="23"/>
      <c r="AS56" s="23"/>
      <c r="AT56" s="23"/>
      <c r="AU56" s="23"/>
      <c r="AV56" s="23"/>
      <c r="AW56" s="23"/>
      <c r="AX56" s="23"/>
    </row>
    <row r="57" spans="1:52" s="22" customFormat="1" x14ac:dyDescent="0.15">
      <c r="B57" s="2" t="s">
        <v>159</v>
      </c>
      <c r="G57" s="1"/>
      <c r="H57" s="1"/>
      <c r="I57" s="1"/>
      <c r="K57" s="1"/>
      <c r="P57" s="53"/>
      <c r="Q57" s="262"/>
      <c r="R57" s="262"/>
      <c r="S57" s="262"/>
      <c r="T57" s="262"/>
      <c r="U57" s="262"/>
      <c r="V57" s="262"/>
      <c r="W57" s="262"/>
      <c r="X57" s="262"/>
      <c r="Y57" s="262"/>
      <c r="Z57" s="262"/>
      <c r="AA57" s="262"/>
      <c r="AB57" s="262"/>
      <c r="AC57" s="262"/>
      <c r="AD57" s="262"/>
      <c r="AE57" s="262"/>
      <c r="AF57" s="250"/>
      <c r="AG57" s="250"/>
      <c r="AH57" s="247"/>
      <c r="AI57" s="10"/>
      <c r="AJ57" s="23"/>
      <c r="AK57" s="23"/>
      <c r="AL57" s="23"/>
      <c r="AM57" s="23"/>
      <c r="AN57" s="23"/>
      <c r="AO57" s="23"/>
      <c r="AP57" s="23"/>
      <c r="AQ57" s="23"/>
      <c r="AR57" s="23"/>
      <c r="AS57" s="23"/>
      <c r="AT57" s="23"/>
      <c r="AU57" s="23"/>
      <c r="AV57" s="23"/>
      <c r="AW57" s="23"/>
      <c r="AX57" s="23"/>
    </row>
    <row r="58" spans="1:52" s="22" customFormat="1" x14ac:dyDescent="0.15">
      <c r="B58" s="2" t="s">
        <v>160</v>
      </c>
      <c r="G58" s="1"/>
      <c r="H58" s="1"/>
      <c r="I58" s="1"/>
      <c r="K58" s="1"/>
      <c r="P58" s="53"/>
      <c r="Q58" s="262"/>
      <c r="R58" s="262"/>
      <c r="S58" s="262"/>
      <c r="T58" s="262"/>
      <c r="U58" s="262"/>
      <c r="V58" s="262"/>
      <c r="W58" s="262"/>
      <c r="X58" s="262"/>
      <c r="Y58" s="262"/>
      <c r="Z58" s="262"/>
      <c r="AA58" s="262"/>
      <c r="AB58" s="262"/>
      <c r="AC58" s="262"/>
      <c r="AD58" s="262"/>
      <c r="AE58" s="262"/>
      <c r="AF58" s="250"/>
      <c r="AG58" s="250"/>
      <c r="AH58" s="247"/>
      <c r="AI58" s="10"/>
      <c r="AJ58" s="23"/>
      <c r="AK58" s="23"/>
      <c r="AL58" s="23"/>
      <c r="AM58" s="23"/>
      <c r="AN58" s="23"/>
      <c r="AO58" s="23"/>
      <c r="AP58" s="23"/>
      <c r="AQ58" s="23"/>
      <c r="AR58" s="23"/>
      <c r="AS58" s="23"/>
      <c r="AT58" s="23"/>
      <c r="AU58" s="23"/>
      <c r="AV58" s="23"/>
      <c r="AW58" s="23"/>
      <c r="AX58" s="23"/>
    </row>
    <row r="59" spans="1:52" s="22" customFormat="1" x14ac:dyDescent="0.15">
      <c r="B59" s="2" t="s">
        <v>161</v>
      </c>
      <c r="G59" s="1"/>
      <c r="H59" s="1"/>
      <c r="I59" s="1"/>
      <c r="K59" s="1"/>
      <c r="P59" s="53"/>
      <c r="Q59" s="262"/>
      <c r="R59" s="262"/>
      <c r="S59" s="262"/>
      <c r="T59" s="262"/>
      <c r="U59" s="262"/>
      <c r="V59" s="262"/>
      <c r="W59" s="262"/>
      <c r="X59" s="262"/>
      <c r="Y59" s="262"/>
      <c r="Z59" s="262"/>
      <c r="AA59" s="262"/>
      <c r="AB59" s="262"/>
      <c r="AC59" s="262"/>
      <c r="AD59" s="262"/>
      <c r="AE59" s="262"/>
      <c r="AF59" s="250"/>
      <c r="AG59" s="250"/>
      <c r="AH59" s="247"/>
      <c r="AI59" s="10"/>
      <c r="AJ59" s="23"/>
      <c r="AK59" s="23"/>
      <c r="AL59" s="23"/>
      <c r="AM59" s="23"/>
      <c r="AN59" s="23"/>
      <c r="AO59" s="23"/>
      <c r="AP59" s="23"/>
      <c r="AQ59" s="23"/>
      <c r="AR59" s="23"/>
      <c r="AS59" s="23"/>
      <c r="AT59" s="23"/>
      <c r="AU59" s="23"/>
      <c r="AV59" s="23"/>
      <c r="AW59" s="23"/>
      <c r="AX59" s="23"/>
    </row>
    <row r="60" spans="1:52" s="109" customFormat="1" ht="14.25" customHeight="1" x14ac:dyDescent="0.15">
      <c r="A60" s="110"/>
      <c r="B60" s="110"/>
      <c r="C60" s="114"/>
      <c r="D60" s="115" t="s">
        <v>150</v>
      </c>
      <c r="E60" s="114"/>
      <c r="F60" s="114"/>
      <c r="G60" s="116"/>
      <c r="H60" s="114"/>
      <c r="I60" s="114"/>
      <c r="J60" s="114"/>
      <c r="K60" s="114"/>
      <c r="L60" s="114"/>
      <c r="M60" s="114"/>
      <c r="N60" s="114"/>
      <c r="O60" s="114"/>
      <c r="P60" s="114"/>
      <c r="Q60" s="114"/>
      <c r="R60" s="114"/>
      <c r="S60" s="114"/>
      <c r="T60" s="114"/>
      <c r="U60" s="114"/>
      <c r="V60" s="114"/>
      <c r="W60" s="114"/>
      <c r="X60" s="116"/>
      <c r="Y60" s="116"/>
      <c r="Z60" s="116"/>
      <c r="AA60" s="116"/>
      <c r="AB60" s="116"/>
      <c r="AC60" s="116"/>
      <c r="AD60" s="116"/>
      <c r="AE60" s="116"/>
      <c r="AF60" s="116"/>
      <c r="AG60" s="116"/>
      <c r="AH60" s="116"/>
      <c r="AI60" s="116"/>
      <c r="AJ60" s="116"/>
      <c r="AK60" s="116"/>
      <c r="AL60" s="116"/>
      <c r="AM60" s="116"/>
      <c r="AN60" s="116"/>
    </row>
    <row r="61" spans="1:52" s="109" customFormat="1" ht="14.25" customHeight="1" x14ac:dyDescent="0.15">
      <c r="A61" s="110"/>
      <c r="B61" s="110"/>
      <c r="C61" s="114"/>
      <c r="D61" s="216" t="s">
        <v>151</v>
      </c>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row>
    <row r="62" spans="1:52" s="109" customFormat="1" ht="14.25" customHeight="1" x14ac:dyDescent="0.15">
      <c r="A62" s="110"/>
      <c r="B62" s="110"/>
      <c r="C62" s="114"/>
      <c r="D62" s="115" t="s">
        <v>152</v>
      </c>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row>
    <row r="63" spans="1:52" s="22" customFormat="1" x14ac:dyDescent="0.15">
      <c r="B63" s="2" t="s">
        <v>210</v>
      </c>
      <c r="G63" s="1"/>
      <c r="H63" s="1"/>
      <c r="I63" s="1"/>
      <c r="K63" s="1"/>
      <c r="P63" s="53"/>
      <c r="Q63" s="262"/>
      <c r="R63" s="262"/>
      <c r="S63" s="262"/>
      <c r="T63" s="262"/>
      <c r="U63" s="262"/>
      <c r="V63" s="262"/>
      <c r="W63" s="262"/>
      <c r="X63" s="262"/>
      <c r="Y63" s="262"/>
      <c r="Z63" s="262"/>
      <c r="AA63" s="262"/>
      <c r="AB63" s="262"/>
      <c r="AC63" s="262"/>
      <c r="AD63" s="262"/>
      <c r="AE63" s="262"/>
      <c r="AF63" s="250"/>
      <c r="AG63" s="250"/>
      <c r="AH63" s="247"/>
      <c r="AI63" s="10"/>
      <c r="AJ63" s="23"/>
      <c r="AK63" s="23"/>
      <c r="AL63" s="23"/>
      <c r="AM63" s="23"/>
      <c r="AN63" s="23"/>
      <c r="AO63" s="23"/>
      <c r="AP63" s="23"/>
      <c r="AQ63" s="23"/>
      <c r="AR63" s="23"/>
      <c r="AS63" s="23"/>
      <c r="AT63" s="23"/>
      <c r="AU63" s="23"/>
      <c r="AV63" s="23"/>
      <c r="AW63" s="23"/>
      <c r="AX63" s="23"/>
    </row>
    <row r="64" spans="1:52" s="22" customFormat="1" x14ac:dyDescent="0.15">
      <c r="B64" s="2"/>
      <c r="C64" s="2" t="s">
        <v>211</v>
      </c>
      <c r="G64" s="1"/>
      <c r="H64" s="1"/>
      <c r="I64" s="1"/>
      <c r="K64" s="1"/>
      <c r="P64" s="53"/>
      <c r="Q64" s="262"/>
      <c r="R64" s="262"/>
      <c r="S64" s="262"/>
      <c r="T64" s="262"/>
      <c r="U64" s="262"/>
      <c r="V64" s="262"/>
      <c r="W64" s="262"/>
      <c r="X64" s="262"/>
      <c r="Y64" s="262"/>
      <c r="Z64" s="262"/>
      <c r="AA64" s="262"/>
      <c r="AB64" s="262"/>
      <c r="AC64" s="262"/>
      <c r="AD64" s="262"/>
      <c r="AE64" s="262"/>
      <c r="AF64" s="250"/>
      <c r="AG64" s="250"/>
      <c r="AH64" s="247"/>
      <c r="AI64" s="10"/>
      <c r="AJ64" s="23"/>
      <c r="AK64" s="23"/>
      <c r="AL64" s="23"/>
      <c r="AM64" s="23"/>
      <c r="AN64" s="23"/>
      <c r="AO64" s="23"/>
      <c r="AP64" s="23"/>
      <c r="AQ64" s="23"/>
      <c r="AR64" s="23"/>
      <c r="AS64" s="23"/>
      <c r="AT64" s="23"/>
      <c r="AU64" s="23"/>
      <c r="AV64" s="23"/>
      <c r="AW64" s="23"/>
      <c r="AX64" s="23"/>
    </row>
    <row r="65" spans="2:50" s="22" customFormat="1" x14ac:dyDescent="0.15">
      <c r="B65" s="2" t="s">
        <v>158</v>
      </c>
      <c r="G65" s="1"/>
      <c r="H65" s="1"/>
      <c r="I65" s="1"/>
      <c r="K65" s="1"/>
      <c r="P65" s="53"/>
      <c r="Q65" s="262"/>
      <c r="R65" s="262"/>
      <c r="S65" s="262"/>
      <c r="T65" s="262"/>
      <c r="U65" s="262"/>
      <c r="V65" s="262"/>
      <c r="W65" s="262"/>
      <c r="X65" s="262"/>
      <c r="Y65" s="262"/>
      <c r="Z65" s="262"/>
      <c r="AA65" s="262"/>
      <c r="AB65" s="262"/>
      <c r="AC65" s="262"/>
      <c r="AD65" s="262"/>
      <c r="AE65" s="262"/>
      <c r="AF65" s="250"/>
      <c r="AG65" s="250"/>
      <c r="AH65" s="247"/>
      <c r="AI65" s="10"/>
      <c r="AJ65" s="23"/>
      <c r="AK65" s="23"/>
      <c r="AL65" s="23"/>
      <c r="AM65" s="23"/>
      <c r="AN65" s="23"/>
      <c r="AO65" s="23"/>
      <c r="AP65" s="23"/>
      <c r="AQ65" s="23"/>
      <c r="AR65" s="23"/>
      <c r="AS65" s="23"/>
      <c r="AT65" s="23"/>
      <c r="AU65" s="23"/>
      <c r="AV65" s="23"/>
      <c r="AW65" s="23"/>
      <c r="AX65" s="23"/>
    </row>
    <row r="66" spans="2:50" s="22" customFormat="1" x14ac:dyDescent="0.15">
      <c r="B66" s="217" t="s">
        <v>184</v>
      </c>
      <c r="G66" s="1"/>
      <c r="H66" s="1"/>
      <c r="I66" s="1"/>
      <c r="K66" s="1"/>
      <c r="P66" s="53"/>
      <c r="Q66" s="262"/>
      <c r="R66" s="262"/>
      <c r="S66" s="262"/>
      <c r="T66" s="262"/>
      <c r="U66" s="262"/>
      <c r="V66" s="262"/>
      <c r="W66" s="262"/>
      <c r="X66" s="262"/>
      <c r="Y66" s="262"/>
      <c r="Z66" s="262"/>
      <c r="AA66" s="262"/>
      <c r="AB66" s="262"/>
      <c r="AC66" s="262"/>
      <c r="AD66" s="262"/>
      <c r="AE66" s="262"/>
      <c r="AF66" s="250"/>
      <c r="AG66" s="250"/>
      <c r="AH66" s="247"/>
      <c r="AI66" s="10"/>
      <c r="AJ66" s="23"/>
      <c r="AK66" s="23"/>
      <c r="AL66" s="23"/>
      <c r="AM66" s="23"/>
      <c r="AN66" s="23"/>
      <c r="AO66" s="23"/>
      <c r="AP66" s="23"/>
      <c r="AQ66" s="23"/>
      <c r="AR66" s="23"/>
      <c r="AS66" s="23"/>
      <c r="AT66" s="23"/>
      <c r="AU66" s="23"/>
      <c r="AV66" s="23"/>
      <c r="AW66" s="23"/>
      <c r="AX66" s="23"/>
    </row>
    <row r="67" spans="2:50" s="22" customFormat="1" x14ac:dyDescent="0.15">
      <c r="B67" s="2" t="s">
        <v>171</v>
      </c>
      <c r="G67" s="1"/>
      <c r="H67" s="1"/>
      <c r="I67" s="1"/>
      <c r="K67" s="1"/>
      <c r="P67" s="53"/>
      <c r="Q67" s="262"/>
      <c r="R67" s="262"/>
      <c r="S67" s="262"/>
      <c r="T67" s="262"/>
      <c r="U67" s="262"/>
      <c r="V67" s="262"/>
      <c r="W67" s="262"/>
      <c r="X67" s="262"/>
      <c r="Y67" s="262"/>
      <c r="Z67" s="262"/>
      <c r="AA67" s="262"/>
      <c r="AB67" s="262"/>
      <c r="AC67" s="262"/>
      <c r="AD67" s="262"/>
      <c r="AE67" s="262"/>
      <c r="AF67" s="250"/>
      <c r="AG67" s="250"/>
      <c r="AH67" s="247"/>
      <c r="AI67" s="10"/>
      <c r="AJ67" s="23"/>
      <c r="AK67" s="23"/>
      <c r="AL67" s="23"/>
      <c r="AM67" s="23"/>
      <c r="AN67" s="23"/>
      <c r="AO67" s="23"/>
      <c r="AP67" s="23"/>
      <c r="AQ67" s="23"/>
      <c r="AR67" s="23"/>
      <c r="AS67" s="23"/>
      <c r="AT67" s="23"/>
      <c r="AU67" s="23"/>
      <c r="AV67" s="23"/>
      <c r="AW67" s="23"/>
      <c r="AX67" s="23"/>
    </row>
    <row r="68" spans="2:50" s="22" customFormat="1" x14ac:dyDescent="0.15">
      <c r="B68" s="2" t="s">
        <v>215</v>
      </c>
      <c r="G68" s="1"/>
      <c r="H68" s="1"/>
      <c r="I68" s="1"/>
      <c r="K68" s="1"/>
      <c r="P68" s="53"/>
      <c r="Q68" s="262"/>
      <c r="R68" s="262"/>
      <c r="S68" s="262"/>
      <c r="T68" s="262"/>
      <c r="U68" s="262"/>
      <c r="V68" s="262"/>
      <c r="W68" s="262"/>
      <c r="X68" s="262"/>
      <c r="Y68" s="262"/>
      <c r="Z68" s="262"/>
      <c r="AA68" s="262"/>
      <c r="AB68" s="262"/>
      <c r="AC68" s="262"/>
      <c r="AD68" s="262"/>
      <c r="AE68" s="262"/>
      <c r="AF68" s="250"/>
      <c r="AG68" s="250"/>
      <c r="AH68" s="247"/>
      <c r="AI68" s="10"/>
      <c r="AJ68" s="23"/>
      <c r="AK68" s="23"/>
      <c r="AL68" s="23"/>
      <c r="AM68" s="23"/>
      <c r="AN68" s="23"/>
      <c r="AO68" s="23"/>
      <c r="AP68" s="23"/>
      <c r="AQ68" s="23"/>
      <c r="AR68" s="23"/>
      <c r="AS68" s="23"/>
      <c r="AT68" s="23"/>
      <c r="AU68" s="23"/>
      <c r="AV68" s="23"/>
      <c r="AW68" s="23"/>
      <c r="AX68" s="23"/>
    </row>
    <row r="69" spans="2:50" s="22" customFormat="1" x14ac:dyDescent="0.15">
      <c r="B69" s="2" t="s">
        <v>334</v>
      </c>
      <c r="G69" s="1"/>
      <c r="H69" s="1"/>
      <c r="I69" s="1"/>
      <c r="K69" s="1"/>
      <c r="P69" s="53"/>
      <c r="Q69" s="262"/>
      <c r="R69" s="262"/>
      <c r="S69" s="262"/>
      <c r="T69" s="262"/>
      <c r="U69" s="262"/>
      <c r="V69" s="262"/>
      <c r="W69" s="262"/>
      <c r="X69" s="262"/>
      <c r="Y69" s="262"/>
      <c r="Z69" s="262"/>
      <c r="AA69" s="262"/>
      <c r="AB69" s="262"/>
      <c r="AC69" s="262"/>
      <c r="AD69" s="262"/>
      <c r="AE69" s="262"/>
      <c r="AF69" s="262"/>
      <c r="AG69" s="262"/>
      <c r="AH69" s="261"/>
      <c r="AI69" s="10"/>
      <c r="AJ69" s="23"/>
      <c r="AK69" s="23"/>
      <c r="AL69" s="23"/>
      <c r="AM69" s="23"/>
      <c r="AN69" s="23"/>
      <c r="AO69" s="23"/>
      <c r="AP69" s="23"/>
      <c r="AQ69" s="23"/>
      <c r="AR69" s="23"/>
      <c r="AS69" s="23"/>
      <c r="AT69" s="23"/>
      <c r="AU69" s="23"/>
      <c r="AV69" s="23"/>
      <c r="AW69" s="23"/>
      <c r="AX69" s="23"/>
    </row>
    <row r="70" spans="2:50" s="22" customFormat="1" x14ac:dyDescent="0.15">
      <c r="B70" s="2" t="s">
        <v>338</v>
      </c>
      <c r="G70" s="1"/>
      <c r="H70" s="1"/>
      <c r="I70" s="1"/>
      <c r="K70" s="1"/>
      <c r="P70" s="53"/>
      <c r="Q70" s="262"/>
      <c r="R70" s="262"/>
      <c r="S70" s="262"/>
      <c r="T70" s="262"/>
      <c r="U70" s="262"/>
      <c r="V70" s="262"/>
      <c r="W70" s="262"/>
      <c r="X70" s="262"/>
      <c r="Y70" s="262"/>
      <c r="Z70" s="262"/>
      <c r="AA70" s="262"/>
      <c r="AB70" s="262"/>
      <c r="AC70" s="262"/>
      <c r="AD70" s="262"/>
      <c r="AE70" s="262"/>
      <c r="AF70" s="250"/>
      <c r="AG70" s="250"/>
      <c r="AH70" s="247"/>
      <c r="AI70" s="10"/>
      <c r="AJ70" s="23"/>
      <c r="AK70" s="23"/>
      <c r="AL70" s="23"/>
      <c r="AM70" s="23"/>
      <c r="AN70" s="23"/>
      <c r="AO70" s="23"/>
      <c r="AP70" s="23"/>
      <c r="AQ70" s="23"/>
      <c r="AR70" s="23"/>
      <c r="AS70" s="23"/>
      <c r="AT70" s="23"/>
      <c r="AU70" s="23"/>
      <c r="AV70" s="23"/>
      <c r="AW70" s="23"/>
      <c r="AX70" s="23"/>
    </row>
    <row r="71" spans="2:50" s="22" customFormat="1" x14ac:dyDescent="0.15">
      <c r="B71" s="2" t="s">
        <v>143</v>
      </c>
      <c r="G71" s="1"/>
      <c r="H71" s="1"/>
      <c r="I71" s="1"/>
      <c r="K71" s="1"/>
      <c r="P71" s="53"/>
      <c r="Q71" s="262"/>
      <c r="R71" s="262"/>
      <c r="S71" s="262"/>
      <c r="T71" s="262"/>
      <c r="U71" s="262"/>
      <c r="V71" s="262"/>
      <c r="W71" s="262"/>
      <c r="X71" s="262"/>
      <c r="Y71" s="262"/>
      <c r="Z71" s="262"/>
      <c r="AA71" s="262"/>
      <c r="AB71" s="262"/>
      <c r="AC71" s="262"/>
      <c r="AD71" s="262"/>
      <c r="AE71" s="262"/>
      <c r="AF71" s="250"/>
      <c r="AG71" s="250"/>
      <c r="AH71" s="247"/>
      <c r="AI71" s="10"/>
      <c r="AJ71" s="23"/>
      <c r="AK71" s="23"/>
      <c r="AL71" s="23"/>
      <c r="AM71" s="23"/>
      <c r="AN71" s="23"/>
      <c r="AO71" s="23"/>
      <c r="AP71" s="23"/>
      <c r="AQ71" s="23"/>
      <c r="AR71" s="23"/>
      <c r="AS71" s="23"/>
      <c r="AT71" s="23"/>
      <c r="AU71" s="23"/>
      <c r="AV71" s="23"/>
      <c r="AW71" s="23"/>
      <c r="AX71" s="23"/>
    </row>
    <row r="72" spans="2:50" s="22" customFormat="1" x14ac:dyDescent="0.15">
      <c r="B72" s="1" t="s">
        <v>144</v>
      </c>
      <c r="G72" s="1"/>
      <c r="H72" s="1"/>
      <c r="I72" s="1"/>
      <c r="K72" s="1"/>
      <c r="P72" s="53"/>
      <c r="Q72" s="262"/>
      <c r="R72" s="262"/>
      <c r="S72" s="262"/>
      <c r="T72" s="262"/>
      <c r="U72" s="262"/>
      <c r="V72" s="262"/>
      <c r="W72" s="262"/>
      <c r="X72" s="262"/>
      <c r="Y72" s="262"/>
      <c r="Z72" s="262"/>
      <c r="AA72" s="262"/>
      <c r="AB72" s="262"/>
      <c r="AC72" s="262"/>
      <c r="AD72" s="262"/>
      <c r="AE72" s="262"/>
      <c r="AF72" s="250"/>
      <c r="AG72" s="250"/>
      <c r="AH72" s="247"/>
      <c r="AI72" s="10"/>
      <c r="AJ72" s="23"/>
      <c r="AK72" s="23"/>
      <c r="AL72" s="23"/>
      <c r="AM72" s="23"/>
      <c r="AN72" s="23"/>
      <c r="AO72" s="23"/>
      <c r="AP72" s="23"/>
      <c r="AQ72" s="23"/>
      <c r="AR72" s="23"/>
      <c r="AS72" s="23"/>
      <c r="AT72" s="23"/>
      <c r="AU72" s="23"/>
      <c r="AV72" s="23"/>
      <c r="AW72" s="23"/>
      <c r="AX72" s="23"/>
    </row>
    <row r="73" spans="2:50" s="22" customFormat="1" x14ac:dyDescent="0.15">
      <c r="B73" s="31" t="s">
        <v>125</v>
      </c>
      <c r="G73" s="2"/>
      <c r="H73" s="2"/>
      <c r="I73" s="2"/>
      <c r="K73" s="2"/>
      <c r="P73" s="20"/>
      <c r="Q73" s="4"/>
      <c r="R73" s="4"/>
      <c r="S73" s="4"/>
      <c r="T73" s="4"/>
      <c r="U73" s="4"/>
      <c r="V73" s="4"/>
      <c r="W73" s="4"/>
      <c r="X73" s="4"/>
      <c r="Y73" s="4"/>
      <c r="Z73" s="4"/>
      <c r="AA73" s="4"/>
      <c r="AB73" s="4"/>
      <c r="AC73" s="2"/>
      <c r="AD73" s="2"/>
      <c r="AE73" s="2"/>
      <c r="AF73" s="250"/>
      <c r="AG73" s="250"/>
      <c r="AH73" s="247"/>
      <c r="AI73" s="10"/>
      <c r="AJ73" s="23"/>
      <c r="AK73" s="23"/>
      <c r="AL73" s="23"/>
      <c r="AM73" s="23"/>
      <c r="AN73" s="23"/>
      <c r="AO73" s="23"/>
      <c r="AP73" s="23"/>
      <c r="AQ73" s="23"/>
      <c r="AR73" s="23"/>
      <c r="AS73" s="23"/>
      <c r="AT73" s="23"/>
      <c r="AU73" s="23"/>
      <c r="AV73" s="23"/>
      <c r="AW73" s="23"/>
      <c r="AX73" s="23"/>
    </row>
    <row r="74" spans="2:50" s="22" customFormat="1" ht="6" customHeight="1" thickBot="1" x14ac:dyDescent="0.2">
      <c r="B74" s="31"/>
      <c r="G74" s="2"/>
      <c r="H74" s="2"/>
      <c r="I74" s="2"/>
      <c r="K74" s="2"/>
      <c r="P74" s="20"/>
      <c r="Q74" s="4"/>
      <c r="R74" s="4"/>
      <c r="S74" s="4"/>
      <c r="T74" s="4"/>
      <c r="U74" s="4"/>
      <c r="V74" s="4"/>
      <c r="W74" s="4"/>
      <c r="X74" s="4"/>
      <c r="Y74" s="4"/>
      <c r="Z74" s="4"/>
      <c r="AA74" s="4"/>
      <c r="AB74" s="4"/>
      <c r="AC74" s="2"/>
      <c r="AD74" s="2"/>
      <c r="AE74" s="2"/>
      <c r="AF74" s="2"/>
      <c r="AG74" s="2"/>
      <c r="AH74" s="2"/>
      <c r="AI74" s="2"/>
      <c r="AJ74" s="2"/>
      <c r="AK74" s="2"/>
      <c r="AL74" s="2"/>
      <c r="AM74" s="2"/>
      <c r="AN74" s="2"/>
      <c r="AO74" s="2"/>
      <c r="AP74" s="2"/>
      <c r="AQ74" s="2"/>
      <c r="AR74" s="2"/>
      <c r="AS74" s="2"/>
      <c r="AT74" s="2"/>
      <c r="AU74" s="2"/>
      <c r="AV74" s="2"/>
      <c r="AW74" s="2"/>
      <c r="AX74" s="2"/>
    </row>
    <row r="75" spans="2:50" s="22" customFormat="1" x14ac:dyDescent="0.15">
      <c r="B75" s="2"/>
      <c r="G75" s="2"/>
      <c r="H75" s="2"/>
      <c r="I75" s="32" t="s">
        <v>26</v>
      </c>
      <c r="J75" s="394" t="s">
        <v>27</v>
      </c>
      <c r="K75" s="395"/>
      <c r="L75" s="395"/>
      <c r="M75" s="395"/>
      <c r="N75" s="395"/>
      <c r="O75" s="396"/>
      <c r="P75" s="394" t="s">
        <v>28</v>
      </c>
      <c r="Q75" s="395"/>
      <c r="R75" s="395"/>
      <c r="S75" s="395"/>
      <c r="T75" s="395"/>
      <c r="U75" s="395"/>
      <c r="V75" s="395"/>
      <c r="W75" s="395"/>
      <c r="X75" s="395"/>
      <c r="Y75" s="397"/>
      <c r="Z75" s="398" t="s">
        <v>27</v>
      </c>
      <c r="AA75" s="395"/>
      <c r="AB75" s="395"/>
      <c r="AC75" s="395"/>
      <c r="AD75" s="395"/>
      <c r="AE75" s="395"/>
      <c r="AF75" s="396"/>
      <c r="AG75" s="4"/>
      <c r="AH75" s="1"/>
      <c r="AI75" s="1"/>
      <c r="AJ75" s="1"/>
      <c r="AK75" s="1"/>
      <c r="AL75" s="2"/>
      <c r="AM75" s="2"/>
      <c r="AN75" s="2"/>
      <c r="AO75" s="2"/>
      <c r="AP75" s="2"/>
      <c r="AQ75" s="2"/>
    </row>
    <row r="76" spans="2:50" s="22" customFormat="1" ht="15" thickBot="1" x14ac:dyDescent="0.2">
      <c r="B76" s="2"/>
      <c r="G76" s="2"/>
      <c r="H76" s="2"/>
      <c r="I76" s="2"/>
      <c r="J76" s="399" t="s">
        <v>62</v>
      </c>
      <c r="K76" s="400"/>
      <c r="L76" s="400"/>
      <c r="M76" s="400"/>
      <c r="N76" s="400"/>
      <c r="O76" s="401"/>
      <c r="P76" s="402" t="s">
        <v>126</v>
      </c>
      <c r="Q76" s="403"/>
      <c r="R76" s="403"/>
      <c r="S76" s="403"/>
      <c r="T76" s="403"/>
      <c r="U76" s="403"/>
      <c r="V76" s="403"/>
      <c r="W76" s="403"/>
      <c r="X76" s="403"/>
      <c r="Y76" s="404"/>
      <c r="Z76" s="405" t="s">
        <v>63</v>
      </c>
      <c r="AA76" s="400"/>
      <c r="AB76" s="400"/>
      <c r="AC76" s="400"/>
      <c r="AD76" s="400"/>
      <c r="AE76" s="400"/>
      <c r="AF76" s="401"/>
      <c r="AG76" s="4"/>
      <c r="AH76" s="1"/>
      <c r="AI76" s="1"/>
      <c r="AJ76" s="1"/>
      <c r="AK76" s="1"/>
      <c r="AL76" s="2"/>
      <c r="AM76" s="2"/>
      <c r="AN76" s="2"/>
      <c r="AO76" s="2"/>
      <c r="AP76" s="2"/>
      <c r="AQ76" s="2"/>
    </row>
    <row r="77" spans="2:50" s="22" customFormat="1" ht="15" thickBot="1" x14ac:dyDescent="0.2">
      <c r="B77" s="1"/>
      <c r="G77" s="1"/>
      <c r="H77" s="1"/>
      <c r="I77" s="1"/>
      <c r="K77" s="1"/>
      <c r="P77" s="53"/>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1"/>
      <c r="AT77" s="1"/>
      <c r="AU77" s="1"/>
      <c r="AV77" s="1"/>
      <c r="AW77" s="1"/>
      <c r="AX77" s="1"/>
    </row>
    <row r="78" spans="2:50" s="22" customFormat="1" x14ac:dyDescent="0.15">
      <c r="B78" s="375" t="s">
        <v>29</v>
      </c>
      <c r="C78" s="376"/>
      <c r="D78" s="376"/>
      <c r="E78" s="376"/>
      <c r="F78" s="380" t="s">
        <v>54</v>
      </c>
      <c r="G78" s="383"/>
      <c r="H78" s="384"/>
      <c r="I78" s="384"/>
      <c r="J78" s="384"/>
      <c r="K78" s="380" t="s">
        <v>79</v>
      </c>
      <c r="L78" s="376"/>
      <c r="M78" s="376"/>
      <c r="N78" s="376"/>
      <c r="O78" s="385" t="s">
        <v>11</v>
      </c>
      <c r="P78" s="386"/>
      <c r="Q78" s="33" t="s">
        <v>9</v>
      </c>
      <c r="R78" s="34" t="s">
        <v>9</v>
      </c>
      <c r="S78" s="34" t="s">
        <v>9</v>
      </c>
      <c r="T78" s="34" t="s">
        <v>10</v>
      </c>
      <c r="U78" s="34" t="s">
        <v>10</v>
      </c>
      <c r="V78" s="34" t="s">
        <v>80</v>
      </c>
      <c r="W78" s="35" t="s">
        <v>80</v>
      </c>
      <c r="X78" s="33" t="s">
        <v>9</v>
      </c>
      <c r="Y78" s="34" t="s">
        <v>9</v>
      </c>
      <c r="Z78" s="34" t="s">
        <v>9</v>
      </c>
      <c r="AA78" s="34" t="s">
        <v>10</v>
      </c>
      <c r="AB78" s="34" t="s">
        <v>10</v>
      </c>
      <c r="AC78" s="34" t="s">
        <v>80</v>
      </c>
      <c r="AD78" s="35" t="s">
        <v>80</v>
      </c>
      <c r="AE78" s="36" t="s">
        <v>9</v>
      </c>
      <c r="AF78" s="34" t="s">
        <v>9</v>
      </c>
      <c r="AG78" s="34" t="s">
        <v>9</v>
      </c>
      <c r="AH78" s="34" t="s">
        <v>10</v>
      </c>
      <c r="AI78" s="34" t="s">
        <v>10</v>
      </c>
      <c r="AJ78" s="34" t="s">
        <v>80</v>
      </c>
      <c r="AK78" s="35" t="s">
        <v>80</v>
      </c>
      <c r="AL78" s="33" t="s">
        <v>9</v>
      </c>
      <c r="AM78" s="34" t="s">
        <v>9</v>
      </c>
      <c r="AN78" s="34" t="s">
        <v>9</v>
      </c>
      <c r="AO78" s="34" t="s">
        <v>10</v>
      </c>
      <c r="AP78" s="34" t="s">
        <v>10</v>
      </c>
      <c r="AQ78" s="34" t="s">
        <v>80</v>
      </c>
      <c r="AR78" s="35" t="s">
        <v>80</v>
      </c>
      <c r="AS78" s="387"/>
      <c r="AT78" s="362"/>
      <c r="AU78" s="361"/>
      <c r="AV78" s="362"/>
      <c r="AW78" s="363"/>
      <c r="AX78" s="364"/>
    </row>
    <row r="79" spans="2:50" s="22" customFormat="1" x14ac:dyDescent="0.15">
      <c r="B79" s="377"/>
      <c r="C79" s="351"/>
      <c r="D79" s="351"/>
      <c r="E79" s="351"/>
      <c r="F79" s="381"/>
      <c r="G79" s="365" t="s">
        <v>149</v>
      </c>
      <c r="H79" s="366"/>
      <c r="I79" s="366"/>
      <c r="J79" s="366"/>
      <c r="K79" s="381"/>
      <c r="L79" s="351"/>
      <c r="M79" s="351"/>
      <c r="N79" s="351"/>
      <c r="O79" s="367" t="s">
        <v>30</v>
      </c>
      <c r="P79" s="368"/>
      <c r="Q79" s="37">
        <v>8</v>
      </c>
      <c r="R79" s="38">
        <v>8</v>
      </c>
      <c r="S79" s="38">
        <v>8</v>
      </c>
      <c r="T79" s="39">
        <v>5</v>
      </c>
      <c r="U79" s="39">
        <v>3</v>
      </c>
      <c r="V79" s="38"/>
      <c r="W79" s="40"/>
      <c r="X79" s="37">
        <v>8</v>
      </c>
      <c r="Y79" s="38">
        <v>8</v>
      </c>
      <c r="Z79" s="38">
        <v>8</v>
      </c>
      <c r="AA79" s="39">
        <v>5</v>
      </c>
      <c r="AB79" s="39">
        <v>3</v>
      </c>
      <c r="AC79" s="38"/>
      <c r="AD79" s="40"/>
      <c r="AE79" s="41">
        <v>8</v>
      </c>
      <c r="AF79" s="38">
        <v>8</v>
      </c>
      <c r="AG79" s="38">
        <v>8</v>
      </c>
      <c r="AH79" s="39">
        <v>5</v>
      </c>
      <c r="AI79" s="39">
        <v>3</v>
      </c>
      <c r="AJ79" s="38"/>
      <c r="AK79" s="42"/>
      <c r="AL79" s="37">
        <v>8</v>
      </c>
      <c r="AM79" s="38">
        <v>8</v>
      </c>
      <c r="AN79" s="38">
        <v>8</v>
      </c>
      <c r="AO79" s="39">
        <v>5</v>
      </c>
      <c r="AP79" s="39">
        <v>3</v>
      </c>
      <c r="AQ79" s="38"/>
      <c r="AR79" s="43"/>
      <c r="AS79" s="369">
        <f>IF(SUM(Q79:AR79)=0,"",SUM(Q79:AR79))</f>
        <v>128</v>
      </c>
      <c r="AT79" s="370"/>
      <c r="AU79" s="371">
        <f>IF(AS79="","",ROUNDDOWN(AS79/4,1))</f>
        <v>32</v>
      </c>
      <c r="AV79" s="372"/>
      <c r="AW79" s="373"/>
      <c r="AX79" s="374"/>
    </row>
    <row r="80" spans="2:50" s="22" customFormat="1" ht="15" thickBot="1" x14ac:dyDescent="0.2">
      <c r="B80" s="378"/>
      <c r="C80" s="379"/>
      <c r="D80" s="379"/>
      <c r="E80" s="379"/>
      <c r="F80" s="382"/>
      <c r="G80" s="388"/>
      <c r="H80" s="389"/>
      <c r="I80" s="389"/>
      <c r="J80" s="389"/>
      <c r="K80" s="382"/>
      <c r="L80" s="379"/>
      <c r="M80" s="379"/>
      <c r="N80" s="379"/>
      <c r="O80" s="390" t="s">
        <v>31</v>
      </c>
      <c r="P80" s="391"/>
      <c r="Q80" s="44"/>
      <c r="R80" s="45"/>
      <c r="S80" s="45"/>
      <c r="T80" s="46">
        <v>2</v>
      </c>
      <c r="U80" s="46">
        <v>5</v>
      </c>
      <c r="V80" s="45"/>
      <c r="W80" s="47"/>
      <c r="X80" s="44"/>
      <c r="Y80" s="45"/>
      <c r="Z80" s="45"/>
      <c r="AA80" s="46">
        <v>2</v>
      </c>
      <c r="AB80" s="46">
        <v>5</v>
      </c>
      <c r="AC80" s="45"/>
      <c r="AD80" s="47"/>
      <c r="AE80" s="48"/>
      <c r="AF80" s="45"/>
      <c r="AG80" s="45"/>
      <c r="AH80" s="46">
        <v>2</v>
      </c>
      <c r="AI80" s="46">
        <v>5</v>
      </c>
      <c r="AJ80" s="45"/>
      <c r="AK80" s="49"/>
      <c r="AL80" s="44"/>
      <c r="AM80" s="45"/>
      <c r="AN80" s="45"/>
      <c r="AO80" s="46">
        <v>2</v>
      </c>
      <c r="AP80" s="46">
        <v>5</v>
      </c>
      <c r="AQ80" s="45"/>
      <c r="AR80" s="50"/>
      <c r="AS80" s="392">
        <f>IF(SUM(Q80:AR80)=0,"",SUM(Q80:AR80))</f>
        <v>28</v>
      </c>
      <c r="AT80" s="393"/>
      <c r="AU80" s="357">
        <f>IF(AS80="","",ROUNDDOWN(AS80/4,1))</f>
        <v>7</v>
      </c>
      <c r="AV80" s="358"/>
      <c r="AW80" s="359"/>
      <c r="AX80" s="360"/>
    </row>
    <row r="81" spans="2:50" s="22" customFormat="1" ht="6" customHeight="1" x14ac:dyDescent="0.15">
      <c r="B81" s="1"/>
      <c r="G81" s="1"/>
      <c r="H81" s="1"/>
      <c r="I81" s="1"/>
      <c r="K81" s="250"/>
      <c r="P81" s="245"/>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51"/>
      <c r="AT81" s="51"/>
      <c r="AU81" s="51"/>
      <c r="AV81" s="51"/>
      <c r="AW81" s="51"/>
      <c r="AX81" s="1"/>
    </row>
    <row r="82" spans="2:50" s="22" customFormat="1" x14ac:dyDescent="0.15">
      <c r="B82" s="2"/>
      <c r="G82" s="2"/>
      <c r="H82" s="2"/>
      <c r="I82" s="2"/>
      <c r="K82" s="2"/>
      <c r="P82" s="20"/>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32"/>
      <c r="AT82" s="32"/>
      <c r="AU82" s="32"/>
      <c r="AV82" s="32"/>
      <c r="AW82" s="32"/>
      <c r="AX82" s="32"/>
    </row>
    <row r="83" spans="2:50" s="22" customFormat="1" x14ac:dyDescent="0.15">
      <c r="B83" s="11"/>
      <c r="G83" s="3"/>
      <c r="H83" s="3"/>
      <c r="I83" s="3"/>
      <c r="K83" s="3"/>
      <c r="P83" s="21"/>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3"/>
      <c r="AT83" s="3"/>
      <c r="AU83" s="3"/>
      <c r="AV83" s="3"/>
      <c r="AW83" s="3"/>
      <c r="AX83" s="3"/>
    </row>
    <row r="84" spans="2:50" x14ac:dyDescent="0.15">
      <c r="B84" s="11"/>
    </row>
    <row r="85" spans="2:50" x14ac:dyDescent="0.15">
      <c r="B85" s="356" t="s">
        <v>4</v>
      </c>
      <c r="C85" s="356"/>
      <c r="D85" s="356"/>
      <c r="E85" s="356"/>
      <c r="F85" s="356"/>
      <c r="G85" s="244"/>
      <c r="H85" s="244"/>
    </row>
    <row r="86" spans="2:50" x14ac:dyDescent="0.15">
      <c r="B86" s="356" t="s">
        <v>142</v>
      </c>
      <c r="C86" s="356"/>
      <c r="D86" s="356"/>
      <c r="E86" s="356"/>
      <c r="F86" s="356"/>
      <c r="G86" s="244"/>
      <c r="H86" s="244"/>
    </row>
    <row r="87" spans="2:50" x14ac:dyDescent="0.15">
      <c r="B87" s="356" t="s">
        <v>145</v>
      </c>
      <c r="C87" s="356"/>
      <c r="D87" s="356"/>
      <c r="E87" s="356"/>
      <c r="F87" s="356"/>
      <c r="G87" s="244"/>
      <c r="H87" s="244"/>
    </row>
    <row r="88" spans="2:50" x14ac:dyDescent="0.15">
      <c r="B88" s="356" t="s">
        <v>185</v>
      </c>
      <c r="C88" s="356"/>
      <c r="D88" s="356"/>
      <c r="E88" s="356"/>
      <c r="F88" s="356"/>
      <c r="G88" s="356"/>
      <c r="H88" s="356"/>
    </row>
    <row r="89" spans="2:50" x14ac:dyDescent="0.15">
      <c r="B89" s="356"/>
      <c r="C89" s="356"/>
      <c r="D89" s="356"/>
      <c r="E89" s="356"/>
      <c r="F89" s="356"/>
      <c r="G89" s="356"/>
      <c r="H89" s="356"/>
    </row>
  </sheetData>
  <sheetProtection selectLockedCells="1"/>
  <protectedRanges>
    <protectedRange sqref="F14:F40" name="範囲1_1"/>
    <protectedRange sqref="F8:F13" name="範囲1"/>
  </protectedRanges>
  <mergeCells count="293">
    <mergeCell ref="B5:E7"/>
    <mergeCell ref="F5:F7"/>
    <mergeCell ref="G5:J7"/>
    <mergeCell ref="K5:N7"/>
    <mergeCell ref="O5:P7"/>
    <mergeCell ref="Q5:W5"/>
    <mergeCell ref="X5:AD5"/>
    <mergeCell ref="AE5:AK5"/>
    <mergeCell ref="AL5:AR5"/>
    <mergeCell ref="AS5:AT7"/>
    <mergeCell ref="AU5:AV7"/>
    <mergeCell ref="AW5:AX7"/>
    <mergeCell ref="AB2:AM2"/>
    <mergeCell ref="L3:R3"/>
    <mergeCell ref="Y3:AJ3"/>
    <mergeCell ref="AQ3:AV3"/>
    <mergeCell ref="B11:E13"/>
    <mergeCell ref="F11:F13"/>
    <mergeCell ref="G11:J11"/>
    <mergeCell ref="K11:N13"/>
    <mergeCell ref="O11:P11"/>
    <mergeCell ref="AS11:AT11"/>
    <mergeCell ref="AU8:AV8"/>
    <mergeCell ref="AW8:AX10"/>
    <mergeCell ref="G9:J9"/>
    <mergeCell ref="O9:P9"/>
    <mergeCell ref="AS9:AT9"/>
    <mergeCell ref="AU9:AV9"/>
    <mergeCell ref="G10:J10"/>
    <mergeCell ref="O10:P10"/>
    <mergeCell ref="AS10:AT10"/>
    <mergeCell ref="AU10:AV10"/>
    <mergeCell ref="B8:E10"/>
    <mergeCell ref="F8:F10"/>
    <mergeCell ref="G8:J8"/>
    <mergeCell ref="K8:N10"/>
    <mergeCell ref="O8:P8"/>
    <mergeCell ref="AS8:AT8"/>
    <mergeCell ref="AU11:AV11"/>
    <mergeCell ref="AW11:AX13"/>
    <mergeCell ref="G12:J12"/>
    <mergeCell ref="O12:P12"/>
    <mergeCell ref="AS12:AT12"/>
    <mergeCell ref="AU12:AV12"/>
    <mergeCell ref="G13:J13"/>
    <mergeCell ref="O13:P13"/>
    <mergeCell ref="AS13:AT13"/>
    <mergeCell ref="AU13:AV13"/>
    <mergeCell ref="AU14:AV14"/>
    <mergeCell ref="AW14:AX14"/>
    <mergeCell ref="B15:E15"/>
    <mergeCell ref="G15:J15"/>
    <mergeCell ref="O15:P15"/>
    <mergeCell ref="AS15:AT15"/>
    <mergeCell ref="AU15:AV15"/>
    <mergeCell ref="AW15:AX15"/>
    <mergeCell ref="B14:E14"/>
    <mergeCell ref="F14:F16"/>
    <mergeCell ref="G14:J14"/>
    <mergeCell ref="K14:N16"/>
    <mergeCell ref="O14:P14"/>
    <mergeCell ref="AS14:AT14"/>
    <mergeCell ref="B16:E16"/>
    <mergeCell ref="G16:J16"/>
    <mergeCell ref="O16:P16"/>
    <mergeCell ref="AS16:AT16"/>
    <mergeCell ref="AU16:AV16"/>
    <mergeCell ref="AW16:AX16"/>
    <mergeCell ref="B17:E17"/>
    <mergeCell ref="F17:F19"/>
    <mergeCell ref="G17:J17"/>
    <mergeCell ref="K17:N19"/>
    <mergeCell ref="O17:P17"/>
    <mergeCell ref="AS17:AT17"/>
    <mergeCell ref="AU17:AV17"/>
    <mergeCell ref="AW17:AX17"/>
    <mergeCell ref="B19:E19"/>
    <mergeCell ref="G19:J19"/>
    <mergeCell ref="O19:P19"/>
    <mergeCell ref="AS19:AT19"/>
    <mergeCell ref="AU19:AV19"/>
    <mergeCell ref="AW19:AX19"/>
    <mergeCell ref="B18:E18"/>
    <mergeCell ref="G18:J18"/>
    <mergeCell ref="O18:P18"/>
    <mergeCell ref="AS18:AT18"/>
    <mergeCell ref="AU18:AV18"/>
    <mergeCell ref="AW18:AX18"/>
    <mergeCell ref="AU20:AV20"/>
    <mergeCell ref="AW20:AX20"/>
    <mergeCell ref="B21:E21"/>
    <mergeCell ref="G21:J21"/>
    <mergeCell ref="O21:P21"/>
    <mergeCell ref="AS21:AT21"/>
    <mergeCell ref="AU21:AV21"/>
    <mergeCell ref="AW21:AX21"/>
    <mergeCell ref="B20:E20"/>
    <mergeCell ref="F20:F22"/>
    <mergeCell ref="G20:J20"/>
    <mergeCell ref="K20:N22"/>
    <mergeCell ref="O20:P20"/>
    <mergeCell ref="AS20:AT20"/>
    <mergeCell ref="B22:E22"/>
    <mergeCell ref="G22:J22"/>
    <mergeCell ref="O22:P22"/>
    <mergeCell ref="AS22:AT22"/>
    <mergeCell ref="AU22:AV22"/>
    <mergeCell ref="AW22:AX22"/>
    <mergeCell ref="B23:E23"/>
    <mergeCell ref="F23:F25"/>
    <mergeCell ref="G23:J23"/>
    <mergeCell ref="K23:N25"/>
    <mergeCell ref="O23:P23"/>
    <mergeCell ref="AS23:AT23"/>
    <mergeCell ref="AU23:AV23"/>
    <mergeCell ref="AW23:AX23"/>
    <mergeCell ref="B25:E25"/>
    <mergeCell ref="G25:J25"/>
    <mergeCell ref="O25:P25"/>
    <mergeCell ref="AS25:AT25"/>
    <mergeCell ref="AU25:AV25"/>
    <mergeCell ref="AW25:AX25"/>
    <mergeCell ref="B24:E24"/>
    <mergeCell ref="G24:J24"/>
    <mergeCell ref="O24:P24"/>
    <mergeCell ref="AS24:AT24"/>
    <mergeCell ref="AU24:AV24"/>
    <mergeCell ref="AW24:AX24"/>
    <mergeCell ref="AU26:AV26"/>
    <mergeCell ref="AW26:AX26"/>
    <mergeCell ref="B27:E27"/>
    <mergeCell ref="G27:J27"/>
    <mergeCell ref="O27:P27"/>
    <mergeCell ref="AS27:AT27"/>
    <mergeCell ref="AU27:AV27"/>
    <mergeCell ref="AW27:AX27"/>
    <mergeCell ref="B26:E26"/>
    <mergeCell ref="F26:F28"/>
    <mergeCell ref="G26:J26"/>
    <mergeCell ref="K26:N28"/>
    <mergeCell ref="O26:P26"/>
    <mergeCell ref="AS26:AT26"/>
    <mergeCell ref="B28:E28"/>
    <mergeCell ref="G28:J28"/>
    <mergeCell ref="O28:P28"/>
    <mergeCell ref="AS28:AT28"/>
    <mergeCell ref="AU28:AV28"/>
    <mergeCell ref="AW28:AX28"/>
    <mergeCell ref="B29:E29"/>
    <mergeCell ref="F29:F31"/>
    <mergeCell ref="G29:J29"/>
    <mergeCell ref="K29:N31"/>
    <mergeCell ref="O29:P29"/>
    <mergeCell ref="AS29:AT29"/>
    <mergeCell ref="AU29:AV29"/>
    <mergeCell ref="AW29:AX29"/>
    <mergeCell ref="B31:E31"/>
    <mergeCell ref="G31:J31"/>
    <mergeCell ref="O31:P31"/>
    <mergeCell ref="AS31:AT31"/>
    <mergeCell ref="AU31:AV31"/>
    <mergeCell ref="AW31:AX31"/>
    <mergeCell ref="B30:E30"/>
    <mergeCell ref="G30:J30"/>
    <mergeCell ref="O30:P30"/>
    <mergeCell ref="AS30:AT30"/>
    <mergeCell ref="AU30:AV30"/>
    <mergeCell ref="AW30:AX30"/>
    <mergeCell ref="AU32:AV32"/>
    <mergeCell ref="AW32:AX32"/>
    <mergeCell ref="B33:E33"/>
    <mergeCell ref="G33:J33"/>
    <mergeCell ref="O33:P33"/>
    <mergeCell ref="AS33:AT33"/>
    <mergeCell ref="AU33:AV33"/>
    <mergeCell ref="AW33:AX33"/>
    <mergeCell ref="B32:E32"/>
    <mergeCell ref="F32:F34"/>
    <mergeCell ref="G32:J32"/>
    <mergeCell ref="K32:N34"/>
    <mergeCell ref="O32:P32"/>
    <mergeCell ref="AS32:AT32"/>
    <mergeCell ref="B34:E34"/>
    <mergeCell ref="G34:J34"/>
    <mergeCell ref="O34:P34"/>
    <mergeCell ref="AS34:AT34"/>
    <mergeCell ref="AU34:AV34"/>
    <mergeCell ref="AW34:AX34"/>
    <mergeCell ref="B35:E35"/>
    <mergeCell ref="F35:F37"/>
    <mergeCell ref="G35:J35"/>
    <mergeCell ref="K35:N37"/>
    <mergeCell ref="O35:P35"/>
    <mergeCell ref="AS35:AT35"/>
    <mergeCell ref="AU35:AV35"/>
    <mergeCell ref="AW35:AX35"/>
    <mergeCell ref="B37:E37"/>
    <mergeCell ref="G37:J37"/>
    <mergeCell ref="O37:P37"/>
    <mergeCell ref="AS37:AT37"/>
    <mergeCell ref="AU37:AV37"/>
    <mergeCell ref="AW37:AX37"/>
    <mergeCell ref="B36:E36"/>
    <mergeCell ref="G36:J36"/>
    <mergeCell ref="O36:P36"/>
    <mergeCell ref="AS36:AT36"/>
    <mergeCell ref="AU36:AV36"/>
    <mergeCell ref="AW36:AX36"/>
    <mergeCell ref="AU40:AV40"/>
    <mergeCell ref="AW40:AX40"/>
    <mergeCell ref="B41:P41"/>
    <mergeCell ref="AS41:AT41"/>
    <mergeCell ref="AU41:AV41"/>
    <mergeCell ref="AW41:AX41"/>
    <mergeCell ref="AU38:AV38"/>
    <mergeCell ref="AW38:AX38"/>
    <mergeCell ref="B39:E39"/>
    <mergeCell ref="G39:J39"/>
    <mergeCell ref="O39:P39"/>
    <mergeCell ref="AS39:AT39"/>
    <mergeCell ref="AU39:AV39"/>
    <mergeCell ref="AW39:AX39"/>
    <mergeCell ref="B38:E38"/>
    <mergeCell ref="F38:F40"/>
    <mergeCell ref="G38:J38"/>
    <mergeCell ref="K38:N40"/>
    <mergeCell ref="O38:P38"/>
    <mergeCell ref="AS38:AT38"/>
    <mergeCell ref="B40:E40"/>
    <mergeCell ref="G40:J40"/>
    <mergeCell ref="O40:P40"/>
    <mergeCell ref="AS40:AT40"/>
    <mergeCell ref="AB46:AH46"/>
    <mergeCell ref="AI46:AJ46"/>
    <mergeCell ref="AK46:AL46"/>
    <mergeCell ref="AN46:AT46"/>
    <mergeCell ref="AU46:AV46"/>
    <mergeCell ref="AW46:AX46"/>
    <mergeCell ref="B42:P42"/>
    <mergeCell ref="AS42:AV43"/>
    <mergeCell ref="AW42:AX43"/>
    <mergeCell ref="B43:P43"/>
    <mergeCell ref="AS44:AT44"/>
    <mergeCell ref="AU44:AV44"/>
    <mergeCell ref="AW44:AX44"/>
    <mergeCell ref="AN53:AX53"/>
    <mergeCell ref="H52:I52"/>
    <mergeCell ref="R52:S52"/>
    <mergeCell ref="U52:V52"/>
    <mergeCell ref="W52:X52"/>
    <mergeCell ref="AB52:AL52"/>
    <mergeCell ref="AN52:AX52"/>
    <mergeCell ref="H51:I51"/>
    <mergeCell ref="R51:S51"/>
    <mergeCell ref="U51:V51"/>
    <mergeCell ref="W51:X51"/>
    <mergeCell ref="AB51:AL51"/>
    <mergeCell ref="AN51:AX51"/>
    <mergeCell ref="J75:O75"/>
    <mergeCell ref="P75:Y75"/>
    <mergeCell ref="Z75:AF75"/>
    <mergeCell ref="J76:O76"/>
    <mergeCell ref="P76:Y76"/>
    <mergeCell ref="Z76:AF76"/>
    <mergeCell ref="H53:I53"/>
    <mergeCell ref="R53:S53"/>
    <mergeCell ref="U53:V53"/>
    <mergeCell ref="W53:X53"/>
    <mergeCell ref="AB53:AL53"/>
    <mergeCell ref="O2:P2"/>
    <mergeCell ref="B89:H89"/>
    <mergeCell ref="AU80:AV80"/>
    <mergeCell ref="AW80:AX80"/>
    <mergeCell ref="B85:F85"/>
    <mergeCell ref="B86:F86"/>
    <mergeCell ref="B87:F87"/>
    <mergeCell ref="B88:H88"/>
    <mergeCell ref="AU78:AV78"/>
    <mergeCell ref="AW78:AX78"/>
    <mergeCell ref="G79:J79"/>
    <mergeCell ref="O79:P79"/>
    <mergeCell ref="AS79:AT79"/>
    <mergeCell ref="AU79:AV79"/>
    <mergeCell ref="AW79:AX79"/>
    <mergeCell ref="B78:E80"/>
    <mergeCell ref="F78:F80"/>
    <mergeCell ref="G78:J78"/>
    <mergeCell ref="K78:N80"/>
    <mergeCell ref="O78:P78"/>
    <mergeCell ref="AS78:AT78"/>
    <mergeCell ref="G80:J80"/>
    <mergeCell ref="O80:P80"/>
    <mergeCell ref="AS80:AT80"/>
  </mergeCells>
  <phoneticPr fontId="2"/>
  <dataValidations count="5">
    <dataValidation type="list" allowBlank="1" showInputMessage="1" showErrorMessage="1" sqref="B11:E13" xr:uid="{00000000-0002-0000-0300-000000000000}">
      <formula1>$B$86</formula1>
    </dataValidation>
    <dataValidation type="list" allowBlank="1" showInputMessage="1" showErrorMessage="1" sqref="B14:E14 B38:E38 B35:E35 B29:E29 B26:E26 B23:E23 B20:E20 B17:E17 B32:E32" xr:uid="{00000000-0002-0000-0300-000001000000}">
      <formula1>$B$87:$B$88</formula1>
    </dataValidation>
    <dataValidation showInputMessage="1" showErrorMessage="1" sqref="B15:E16" xr:uid="{00000000-0002-0000-0300-000002000000}"/>
    <dataValidation type="list" allowBlank="1" showInputMessage="1" showErrorMessage="1" sqref="F8:F9 F11:F12 F14:F40" xr:uid="{00000000-0002-0000-0300-000003000000}">
      <formula1>"Ａ,Ｂ,Ｃ,Ｄ"</formula1>
    </dataValidation>
    <dataValidation type="list" allowBlank="1" showInputMessage="1" showErrorMessage="1" sqref="B8:E10" xr:uid="{00000000-0002-0000-0300-000004000000}">
      <formula1>$B$85:$B$85</formula1>
    </dataValidation>
  </dataValidations>
  <printOptions horizontalCentered="1"/>
  <pageMargins left="0.51181102362204722" right="0.51181102362204722" top="0.74803149606299213" bottom="0.74803149606299213" header="0.31496062992125984" footer="0.31496062992125984"/>
  <pageSetup paperSize="9" scale="70" orientation="landscape" r:id="rId1"/>
  <rowBreaks count="1" manualBreakCount="1">
    <brk id="53"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M64"/>
  <sheetViews>
    <sheetView view="pageBreakPreview" zoomScaleNormal="100" zoomScaleSheetLayoutView="100" workbookViewId="0">
      <selection activeCell="K2" sqref="K2:L2"/>
    </sheetView>
  </sheetViews>
  <sheetFormatPr defaultRowHeight="12" x14ac:dyDescent="0.15"/>
  <cols>
    <col min="1" max="1" width="1.375" style="134" customWidth="1"/>
    <col min="2" max="2" width="13.875" style="134" customWidth="1"/>
    <col min="3" max="3" width="4.25" style="134" customWidth="1"/>
    <col min="4" max="4" width="11.5" style="134" customWidth="1"/>
    <col min="5" max="5" width="11.125" style="134" customWidth="1"/>
    <col min="6" max="33" width="2.625" style="134" customWidth="1"/>
    <col min="34" max="34" width="5.5" style="134" customWidth="1"/>
    <col min="35" max="35" width="8" style="134" customWidth="1"/>
    <col min="36" max="36" width="7.375" style="134" customWidth="1"/>
    <col min="37" max="16384" width="9" style="134"/>
  </cols>
  <sheetData>
    <row r="1" spans="2:36" ht="13.5" x14ac:dyDescent="0.15">
      <c r="B1" s="106" t="s">
        <v>66</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row>
    <row r="2" spans="2:36" ht="18" customHeight="1" x14ac:dyDescent="0.15">
      <c r="B2" s="139" t="s">
        <v>0</v>
      </c>
      <c r="C2" s="133"/>
      <c r="D2" s="133"/>
      <c r="E2" s="133"/>
      <c r="F2" s="133"/>
      <c r="G2" s="133"/>
      <c r="H2" s="133"/>
      <c r="I2" s="133"/>
      <c r="J2" s="133"/>
      <c r="K2" s="669" t="s">
        <v>335</v>
      </c>
      <c r="L2" s="670"/>
      <c r="M2" s="189"/>
      <c r="N2" s="108" t="s">
        <v>39</v>
      </c>
      <c r="O2" s="190"/>
      <c r="P2" s="108" t="s">
        <v>40</v>
      </c>
      <c r="Q2" s="108"/>
      <c r="S2" s="108" t="s">
        <v>41</v>
      </c>
      <c r="U2" s="110"/>
      <c r="V2" s="110"/>
      <c r="W2" s="110"/>
      <c r="X2" s="110"/>
      <c r="Y2" s="539" t="s">
        <v>283</v>
      </c>
      <c r="Z2" s="539"/>
      <c r="AA2" s="539"/>
      <c r="AB2" s="539"/>
      <c r="AC2" s="539"/>
      <c r="AD2" s="539"/>
      <c r="AE2" s="539"/>
      <c r="AF2" s="539"/>
      <c r="AG2" s="539"/>
      <c r="AH2" s="138" t="s">
        <v>68</v>
      </c>
      <c r="AI2" s="138"/>
      <c r="AJ2" s="138"/>
    </row>
    <row r="3" spans="2:36" ht="18" customHeight="1" x14ac:dyDescent="0.15">
      <c r="B3" s="133"/>
      <c r="C3" s="133"/>
      <c r="D3" s="133"/>
      <c r="E3" s="133"/>
      <c r="F3" s="17"/>
      <c r="G3" s="17"/>
      <c r="H3" s="112" t="s">
        <v>69</v>
      </c>
      <c r="I3" s="108" t="s">
        <v>67</v>
      </c>
      <c r="J3" s="540"/>
      <c r="K3" s="540"/>
      <c r="L3" s="540"/>
      <c r="M3" s="540"/>
      <c r="N3" s="540"/>
      <c r="O3" s="540"/>
      <c r="P3" s="540"/>
      <c r="Q3" s="140" t="s">
        <v>68</v>
      </c>
      <c r="R3" s="133"/>
      <c r="S3" s="140" t="s">
        <v>97</v>
      </c>
      <c r="T3" s="140"/>
      <c r="U3" s="140"/>
      <c r="V3" s="140" t="s">
        <v>67</v>
      </c>
      <c r="W3" s="323"/>
      <c r="X3" s="323"/>
      <c r="Y3" s="323"/>
      <c r="Z3" s="323"/>
      <c r="AA3" s="323"/>
      <c r="AB3" s="323"/>
      <c r="AC3" s="323"/>
      <c r="AD3" s="323"/>
      <c r="AE3" s="323"/>
      <c r="AF3" s="323"/>
      <c r="AG3" s="140" t="s">
        <v>68</v>
      </c>
      <c r="AH3" s="136"/>
      <c r="AI3" s="136"/>
      <c r="AJ3" s="141"/>
    </row>
    <row r="4" spans="2:36" ht="9.75" customHeight="1" thickBot="1" x14ac:dyDescent="0.2">
      <c r="B4" s="133"/>
      <c r="C4" s="133"/>
      <c r="D4" s="133"/>
      <c r="E4" s="133"/>
      <c r="F4" s="133"/>
      <c r="G4" s="133"/>
      <c r="H4" s="133"/>
      <c r="I4" s="133"/>
      <c r="J4" s="135"/>
      <c r="K4" s="133"/>
      <c r="L4" s="133"/>
      <c r="M4" s="133"/>
      <c r="N4" s="133"/>
      <c r="O4" s="133"/>
      <c r="P4" s="133"/>
      <c r="Q4" s="133"/>
      <c r="R4" s="133"/>
      <c r="S4" s="133"/>
      <c r="T4" s="133"/>
      <c r="U4" s="133"/>
      <c r="V4" s="133"/>
      <c r="W4" s="133"/>
      <c r="X4" s="133"/>
      <c r="Y4" s="133"/>
      <c r="Z4" s="133"/>
      <c r="AA4" s="133"/>
      <c r="AB4" s="133"/>
      <c r="AC4" s="133"/>
      <c r="AD4" s="133"/>
      <c r="AE4" s="133"/>
      <c r="AF4" s="133"/>
      <c r="AG4" s="133"/>
      <c r="AH4" s="136"/>
      <c r="AI4" s="136"/>
      <c r="AJ4" s="137"/>
    </row>
    <row r="5" spans="2:36" ht="19.5" customHeight="1" x14ac:dyDescent="0.15">
      <c r="B5" s="324" t="s">
        <v>87</v>
      </c>
      <c r="C5" s="327" t="s">
        <v>99</v>
      </c>
      <c r="D5" s="329" t="s">
        <v>98</v>
      </c>
      <c r="E5" s="332" t="s">
        <v>88</v>
      </c>
      <c r="F5" s="335" t="s">
        <v>89</v>
      </c>
      <c r="G5" s="336"/>
      <c r="H5" s="336"/>
      <c r="I5" s="336"/>
      <c r="J5" s="336"/>
      <c r="K5" s="336"/>
      <c r="L5" s="337"/>
      <c r="M5" s="338" t="s">
        <v>90</v>
      </c>
      <c r="N5" s="336"/>
      <c r="O5" s="336"/>
      <c r="P5" s="336"/>
      <c r="Q5" s="336"/>
      <c r="R5" s="336"/>
      <c r="S5" s="339"/>
      <c r="T5" s="335" t="s">
        <v>91</v>
      </c>
      <c r="U5" s="336"/>
      <c r="V5" s="336"/>
      <c r="W5" s="336"/>
      <c r="X5" s="336"/>
      <c r="Y5" s="336"/>
      <c r="Z5" s="337"/>
      <c r="AA5" s="338" t="s">
        <v>92</v>
      </c>
      <c r="AB5" s="336"/>
      <c r="AC5" s="336"/>
      <c r="AD5" s="336"/>
      <c r="AE5" s="336"/>
      <c r="AF5" s="336"/>
      <c r="AG5" s="339"/>
      <c r="AH5" s="341" t="s">
        <v>93</v>
      </c>
      <c r="AI5" s="344" t="s">
        <v>94</v>
      </c>
      <c r="AJ5" s="317" t="s">
        <v>95</v>
      </c>
    </row>
    <row r="6" spans="2:36" ht="19.5" customHeight="1" x14ac:dyDescent="0.15">
      <c r="B6" s="325"/>
      <c r="C6" s="328"/>
      <c r="D6" s="330"/>
      <c r="E6" s="333"/>
      <c r="F6" s="296">
        <v>1</v>
      </c>
      <c r="G6" s="300">
        <v>2</v>
      </c>
      <c r="H6" s="300">
        <v>3</v>
      </c>
      <c r="I6" s="300">
        <v>4</v>
      </c>
      <c r="J6" s="300">
        <v>5</v>
      </c>
      <c r="K6" s="300">
        <v>6</v>
      </c>
      <c r="L6" s="301">
        <v>7</v>
      </c>
      <c r="M6" s="302">
        <v>8</v>
      </c>
      <c r="N6" s="300">
        <v>9</v>
      </c>
      <c r="O6" s="300">
        <v>10</v>
      </c>
      <c r="P6" s="300">
        <v>11</v>
      </c>
      <c r="Q6" s="300">
        <v>12</v>
      </c>
      <c r="R6" s="300">
        <v>13</v>
      </c>
      <c r="S6" s="297">
        <v>14</v>
      </c>
      <c r="T6" s="296">
        <v>15</v>
      </c>
      <c r="U6" s="300">
        <v>16</v>
      </c>
      <c r="V6" s="300">
        <v>17</v>
      </c>
      <c r="W6" s="300">
        <v>18</v>
      </c>
      <c r="X6" s="300">
        <v>19</v>
      </c>
      <c r="Y6" s="300">
        <v>20</v>
      </c>
      <c r="Z6" s="301">
        <v>21</v>
      </c>
      <c r="AA6" s="302">
        <v>22</v>
      </c>
      <c r="AB6" s="300">
        <v>23</v>
      </c>
      <c r="AC6" s="300">
        <v>24</v>
      </c>
      <c r="AD6" s="300">
        <v>25</v>
      </c>
      <c r="AE6" s="300">
        <v>26</v>
      </c>
      <c r="AF6" s="300">
        <v>27</v>
      </c>
      <c r="AG6" s="297">
        <v>28</v>
      </c>
      <c r="AH6" s="342"/>
      <c r="AI6" s="345"/>
      <c r="AJ6" s="318"/>
    </row>
    <row r="7" spans="2:36" ht="19.5" customHeight="1" thickBot="1" x14ac:dyDescent="0.2">
      <c r="B7" s="326"/>
      <c r="C7" s="328"/>
      <c r="D7" s="331"/>
      <c r="E7" s="334"/>
      <c r="F7" s="145" t="s">
        <v>128</v>
      </c>
      <c r="G7" s="146" t="s">
        <v>129</v>
      </c>
      <c r="H7" s="146" t="s">
        <v>130</v>
      </c>
      <c r="I7" s="146" t="s">
        <v>131</v>
      </c>
      <c r="J7" s="146" t="s">
        <v>132</v>
      </c>
      <c r="K7" s="146" t="s">
        <v>133</v>
      </c>
      <c r="L7" s="147" t="s">
        <v>110</v>
      </c>
      <c r="M7" s="145" t="s">
        <v>128</v>
      </c>
      <c r="N7" s="146" t="s">
        <v>129</v>
      </c>
      <c r="O7" s="146" t="s">
        <v>130</v>
      </c>
      <c r="P7" s="146" t="s">
        <v>131</v>
      </c>
      <c r="Q7" s="146" t="s">
        <v>132</v>
      </c>
      <c r="R7" s="146" t="s">
        <v>133</v>
      </c>
      <c r="S7" s="147" t="s">
        <v>110</v>
      </c>
      <c r="T7" s="145" t="s">
        <v>128</v>
      </c>
      <c r="U7" s="146" t="s">
        <v>129</v>
      </c>
      <c r="V7" s="146" t="s">
        <v>130</v>
      </c>
      <c r="W7" s="146" t="s">
        <v>131</v>
      </c>
      <c r="X7" s="146" t="s">
        <v>132</v>
      </c>
      <c r="Y7" s="146" t="s">
        <v>133</v>
      </c>
      <c r="Z7" s="147" t="s">
        <v>110</v>
      </c>
      <c r="AA7" s="145" t="s">
        <v>128</v>
      </c>
      <c r="AB7" s="146" t="s">
        <v>129</v>
      </c>
      <c r="AC7" s="146" t="s">
        <v>130</v>
      </c>
      <c r="AD7" s="146" t="s">
        <v>131</v>
      </c>
      <c r="AE7" s="146" t="s">
        <v>132</v>
      </c>
      <c r="AF7" s="146" t="s">
        <v>133</v>
      </c>
      <c r="AG7" s="148" t="s">
        <v>110</v>
      </c>
      <c r="AH7" s="343"/>
      <c r="AI7" s="346"/>
      <c r="AJ7" s="319"/>
    </row>
    <row r="8" spans="2:36" ht="21" customHeight="1" x14ac:dyDescent="0.15">
      <c r="B8" s="162"/>
      <c r="C8" s="163"/>
      <c r="D8" s="163"/>
      <c r="E8" s="191"/>
      <c r="F8" s="149"/>
      <c r="G8" s="150"/>
      <c r="H8" s="150"/>
      <c r="I8" s="150"/>
      <c r="J8" s="150"/>
      <c r="K8" s="150"/>
      <c r="L8" s="151"/>
      <c r="M8" s="149"/>
      <c r="N8" s="150"/>
      <c r="O8" s="150"/>
      <c r="P8" s="150"/>
      <c r="Q8" s="150"/>
      <c r="R8" s="150"/>
      <c r="S8" s="151"/>
      <c r="T8" s="149"/>
      <c r="U8" s="150"/>
      <c r="V8" s="150"/>
      <c r="W8" s="150"/>
      <c r="X8" s="150"/>
      <c r="Y8" s="150"/>
      <c r="Z8" s="151"/>
      <c r="AA8" s="149"/>
      <c r="AB8" s="150"/>
      <c r="AC8" s="150"/>
      <c r="AD8" s="150"/>
      <c r="AE8" s="150"/>
      <c r="AF8" s="150"/>
      <c r="AG8" s="154"/>
      <c r="AH8" s="143" t="str">
        <f>IF(SUM(F8:AG8)=0,"",SUM(F8:AG8))</f>
        <v/>
      </c>
      <c r="AI8" s="167" t="str">
        <f>IF(AH8="","",ROUNDDOWN(AH8/4,1))</f>
        <v/>
      </c>
      <c r="AJ8" s="279" t="str">
        <f t="shared" ref="AJ8:AJ17" si="0">IF(B8="","",IF(OR(B8="管理者",B8="事務員"),"",IF(C8="A",1,ROUNDDOWN(AI8/$P$25,2))))</f>
        <v/>
      </c>
    </row>
    <row r="9" spans="2:36" ht="21" customHeight="1" x14ac:dyDescent="0.15">
      <c r="B9" s="164"/>
      <c r="C9" s="165"/>
      <c r="D9" s="165"/>
      <c r="E9" s="192"/>
      <c r="F9" s="149"/>
      <c r="G9" s="150"/>
      <c r="H9" s="150"/>
      <c r="I9" s="150"/>
      <c r="J9" s="150"/>
      <c r="K9" s="150"/>
      <c r="L9" s="151"/>
      <c r="M9" s="149"/>
      <c r="N9" s="150"/>
      <c r="O9" s="150"/>
      <c r="P9" s="150"/>
      <c r="Q9" s="150"/>
      <c r="R9" s="150"/>
      <c r="S9" s="151"/>
      <c r="T9" s="149"/>
      <c r="U9" s="150"/>
      <c r="V9" s="150"/>
      <c r="W9" s="150"/>
      <c r="X9" s="150"/>
      <c r="Y9" s="150"/>
      <c r="Z9" s="151"/>
      <c r="AA9" s="149"/>
      <c r="AB9" s="150"/>
      <c r="AC9" s="150"/>
      <c r="AD9" s="150"/>
      <c r="AE9" s="150"/>
      <c r="AF9" s="150"/>
      <c r="AG9" s="154"/>
      <c r="AH9" s="143" t="str">
        <f t="shared" ref="AH9:AH19" si="1">IF(SUM(F9:AG9)=0,"",SUM(F9:AG9))</f>
        <v/>
      </c>
      <c r="AI9" s="167" t="str">
        <f t="shared" ref="AI9:AI17" si="2">IF(AH9="","",ROUNDDOWN(AH9/4,1))</f>
        <v/>
      </c>
      <c r="AJ9" s="258" t="str">
        <f t="shared" si="0"/>
        <v/>
      </c>
    </row>
    <row r="10" spans="2:36" ht="21" customHeight="1" x14ac:dyDescent="0.15">
      <c r="B10" s="164"/>
      <c r="C10" s="165"/>
      <c r="D10" s="165"/>
      <c r="E10" s="160"/>
      <c r="F10" s="155"/>
      <c r="G10" s="156"/>
      <c r="H10" s="156"/>
      <c r="I10" s="156"/>
      <c r="J10" s="156"/>
      <c r="K10" s="156"/>
      <c r="L10" s="157"/>
      <c r="M10" s="155"/>
      <c r="N10" s="156"/>
      <c r="O10" s="156"/>
      <c r="P10" s="156"/>
      <c r="Q10" s="156"/>
      <c r="R10" s="156"/>
      <c r="S10" s="157"/>
      <c r="T10" s="155"/>
      <c r="U10" s="156"/>
      <c r="V10" s="156"/>
      <c r="W10" s="156"/>
      <c r="X10" s="156"/>
      <c r="Y10" s="156"/>
      <c r="Z10" s="157"/>
      <c r="AA10" s="155"/>
      <c r="AB10" s="156"/>
      <c r="AC10" s="156"/>
      <c r="AD10" s="156"/>
      <c r="AE10" s="156"/>
      <c r="AF10" s="156"/>
      <c r="AG10" s="159"/>
      <c r="AH10" s="143" t="str">
        <f t="shared" si="1"/>
        <v/>
      </c>
      <c r="AI10" s="167" t="str">
        <f t="shared" si="2"/>
        <v/>
      </c>
      <c r="AJ10" s="258" t="str">
        <f t="shared" si="0"/>
        <v/>
      </c>
    </row>
    <row r="11" spans="2:36" ht="21" customHeight="1" x14ac:dyDescent="0.15">
      <c r="B11" s="164"/>
      <c r="C11" s="165"/>
      <c r="D11" s="165"/>
      <c r="E11" s="160"/>
      <c r="F11" s="155"/>
      <c r="G11" s="156"/>
      <c r="H11" s="156"/>
      <c r="I11" s="156"/>
      <c r="J11" s="156"/>
      <c r="K11" s="156"/>
      <c r="L11" s="157"/>
      <c r="M11" s="158"/>
      <c r="N11" s="156"/>
      <c r="O11" s="156"/>
      <c r="P11" s="156"/>
      <c r="Q11" s="156"/>
      <c r="R11" s="156"/>
      <c r="S11" s="157"/>
      <c r="T11" s="155"/>
      <c r="U11" s="156"/>
      <c r="V11" s="156"/>
      <c r="W11" s="156"/>
      <c r="X11" s="156"/>
      <c r="Y11" s="156"/>
      <c r="Z11" s="157"/>
      <c r="AA11" s="158"/>
      <c r="AB11" s="156"/>
      <c r="AC11" s="156"/>
      <c r="AD11" s="156"/>
      <c r="AE11" s="156"/>
      <c r="AF11" s="156"/>
      <c r="AG11" s="159"/>
      <c r="AH11" s="143" t="str">
        <f t="shared" si="1"/>
        <v/>
      </c>
      <c r="AI11" s="167" t="str">
        <f t="shared" si="2"/>
        <v/>
      </c>
      <c r="AJ11" s="258" t="str">
        <f t="shared" si="0"/>
        <v/>
      </c>
    </row>
    <row r="12" spans="2:36" ht="21" customHeight="1" x14ac:dyDescent="0.15">
      <c r="B12" s="164"/>
      <c r="C12" s="165"/>
      <c r="D12" s="165"/>
      <c r="E12" s="160"/>
      <c r="F12" s="155"/>
      <c r="G12" s="156"/>
      <c r="H12" s="156"/>
      <c r="I12" s="156"/>
      <c r="J12" s="156"/>
      <c r="K12" s="156"/>
      <c r="L12" s="157"/>
      <c r="M12" s="158"/>
      <c r="N12" s="156"/>
      <c r="O12" s="156"/>
      <c r="P12" s="156"/>
      <c r="Q12" s="156"/>
      <c r="R12" s="156"/>
      <c r="S12" s="157"/>
      <c r="T12" s="155"/>
      <c r="U12" s="156"/>
      <c r="V12" s="156"/>
      <c r="W12" s="156"/>
      <c r="X12" s="156"/>
      <c r="Y12" s="156"/>
      <c r="Z12" s="157"/>
      <c r="AA12" s="158"/>
      <c r="AB12" s="156"/>
      <c r="AC12" s="156"/>
      <c r="AD12" s="156"/>
      <c r="AE12" s="156"/>
      <c r="AF12" s="156"/>
      <c r="AG12" s="159"/>
      <c r="AH12" s="143" t="str">
        <f t="shared" si="1"/>
        <v/>
      </c>
      <c r="AI12" s="167" t="str">
        <f t="shared" si="2"/>
        <v/>
      </c>
      <c r="AJ12" s="258" t="str">
        <f t="shared" si="0"/>
        <v/>
      </c>
    </row>
    <row r="13" spans="2:36" ht="21" customHeight="1" x14ac:dyDescent="0.15">
      <c r="B13" s="164"/>
      <c r="C13" s="165"/>
      <c r="D13" s="165"/>
      <c r="E13" s="160"/>
      <c r="F13" s="155"/>
      <c r="G13" s="156"/>
      <c r="H13" s="156"/>
      <c r="I13" s="156"/>
      <c r="J13" s="156"/>
      <c r="K13" s="156"/>
      <c r="L13" s="157"/>
      <c r="M13" s="158"/>
      <c r="N13" s="156"/>
      <c r="O13" s="156"/>
      <c r="P13" s="156"/>
      <c r="Q13" s="156"/>
      <c r="R13" s="156"/>
      <c r="S13" s="157"/>
      <c r="T13" s="155"/>
      <c r="U13" s="156"/>
      <c r="V13" s="156"/>
      <c r="W13" s="156"/>
      <c r="X13" s="156"/>
      <c r="Y13" s="156"/>
      <c r="Z13" s="157"/>
      <c r="AA13" s="158"/>
      <c r="AB13" s="156"/>
      <c r="AC13" s="156"/>
      <c r="AD13" s="156"/>
      <c r="AE13" s="156"/>
      <c r="AF13" s="156"/>
      <c r="AG13" s="159"/>
      <c r="AH13" s="143" t="str">
        <f t="shared" si="1"/>
        <v/>
      </c>
      <c r="AI13" s="167" t="str">
        <f t="shared" si="2"/>
        <v/>
      </c>
      <c r="AJ13" s="258" t="str">
        <f t="shared" si="0"/>
        <v/>
      </c>
    </row>
    <row r="14" spans="2:36" ht="21" customHeight="1" x14ac:dyDescent="0.15">
      <c r="B14" s="164"/>
      <c r="C14" s="165"/>
      <c r="D14" s="165"/>
      <c r="E14" s="160"/>
      <c r="F14" s="155"/>
      <c r="G14" s="156"/>
      <c r="H14" s="156"/>
      <c r="I14" s="156"/>
      <c r="J14" s="156"/>
      <c r="K14" s="156"/>
      <c r="L14" s="157"/>
      <c r="M14" s="158"/>
      <c r="N14" s="156"/>
      <c r="O14" s="156"/>
      <c r="P14" s="156"/>
      <c r="Q14" s="156"/>
      <c r="R14" s="156"/>
      <c r="S14" s="157"/>
      <c r="T14" s="155"/>
      <c r="U14" s="156"/>
      <c r="V14" s="156"/>
      <c r="W14" s="156"/>
      <c r="X14" s="156"/>
      <c r="Y14" s="156"/>
      <c r="Z14" s="157"/>
      <c r="AA14" s="158"/>
      <c r="AB14" s="156"/>
      <c r="AC14" s="156"/>
      <c r="AD14" s="156"/>
      <c r="AE14" s="156"/>
      <c r="AF14" s="156"/>
      <c r="AG14" s="159"/>
      <c r="AH14" s="143" t="str">
        <f t="shared" si="1"/>
        <v/>
      </c>
      <c r="AI14" s="167" t="str">
        <f t="shared" si="2"/>
        <v/>
      </c>
      <c r="AJ14" s="258" t="str">
        <f t="shared" si="0"/>
        <v/>
      </c>
    </row>
    <row r="15" spans="2:36" ht="21" customHeight="1" x14ac:dyDescent="0.15">
      <c r="B15" s="164"/>
      <c r="C15" s="165"/>
      <c r="D15" s="165"/>
      <c r="E15" s="160"/>
      <c r="F15" s="155"/>
      <c r="G15" s="156"/>
      <c r="H15" s="156"/>
      <c r="I15" s="156"/>
      <c r="J15" s="156"/>
      <c r="K15" s="156"/>
      <c r="L15" s="157"/>
      <c r="M15" s="158"/>
      <c r="N15" s="156"/>
      <c r="O15" s="156"/>
      <c r="P15" s="156"/>
      <c r="Q15" s="156"/>
      <c r="R15" s="156"/>
      <c r="S15" s="157"/>
      <c r="T15" s="155"/>
      <c r="U15" s="156"/>
      <c r="V15" s="156"/>
      <c r="W15" s="156"/>
      <c r="X15" s="156"/>
      <c r="Y15" s="156"/>
      <c r="Z15" s="157"/>
      <c r="AA15" s="158"/>
      <c r="AB15" s="156"/>
      <c r="AC15" s="156"/>
      <c r="AD15" s="156"/>
      <c r="AE15" s="156"/>
      <c r="AF15" s="156"/>
      <c r="AG15" s="159"/>
      <c r="AH15" s="143" t="str">
        <f t="shared" si="1"/>
        <v/>
      </c>
      <c r="AI15" s="167" t="str">
        <f t="shared" si="2"/>
        <v/>
      </c>
      <c r="AJ15" s="258" t="str">
        <f t="shared" si="0"/>
        <v/>
      </c>
    </row>
    <row r="16" spans="2:36" ht="21" customHeight="1" x14ac:dyDescent="0.15">
      <c r="B16" s="164"/>
      <c r="C16" s="165"/>
      <c r="D16" s="165"/>
      <c r="E16" s="160"/>
      <c r="F16" s="155"/>
      <c r="G16" s="156"/>
      <c r="H16" s="156"/>
      <c r="I16" s="156"/>
      <c r="J16" s="156"/>
      <c r="K16" s="156"/>
      <c r="L16" s="157"/>
      <c r="M16" s="158"/>
      <c r="N16" s="156"/>
      <c r="O16" s="156"/>
      <c r="P16" s="156"/>
      <c r="Q16" s="156"/>
      <c r="R16" s="156"/>
      <c r="S16" s="159"/>
      <c r="T16" s="155"/>
      <c r="U16" s="156"/>
      <c r="V16" s="156"/>
      <c r="W16" s="156"/>
      <c r="X16" s="156"/>
      <c r="Y16" s="156"/>
      <c r="Z16" s="157"/>
      <c r="AA16" s="158"/>
      <c r="AB16" s="156"/>
      <c r="AC16" s="156"/>
      <c r="AD16" s="156"/>
      <c r="AE16" s="156"/>
      <c r="AF16" s="156"/>
      <c r="AG16" s="159"/>
      <c r="AH16" s="143" t="str">
        <f t="shared" si="1"/>
        <v/>
      </c>
      <c r="AI16" s="167" t="str">
        <f t="shared" si="2"/>
        <v/>
      </c>
      <c r="AJ16" s="258" t="str">
        <f t="shared" si="0"/>
        <v/>
      </c>
    </row>
    <row r="17" spans="2:36" ht="21" customHeight="1" thickBot="1" x14ac:dyDescent="0.2">
      <c r="B17" s="166"/>
      <c r="C17" s="165"/>
      <c r="D17" s="165"/>
      <c r="E17" s="161"/>
      <c r="F17" s="197"/>
      <c r="G17" s="198"/>
      <c r="H17" s="198"/>
      <c r="I17" s="198"/>
      <c r="J17" s="198"/>
      <c r="K17" s="198"/>
      <c r="L17" s="199"/>
      <c r="M17" s="200"/>
      <c r="N17" s="198"/>
      <c r="O17" s="198"/>
      <c r="P17" s="198"/>
      <c r="Q17" s="198"/>
      <c r="R17" s="198"/>
      <c r="S17" s="201"/>
      <c r="T17" s="197"/>
      <c r="U17" s="198"/>
      <c r="V17" s="198"/>
      <c r="W17" s="198"/>
      <c r="X17" s="198"/>
      <c r="Y17" s="198"/>
      <c r="Z17" s="199"/>
      <c r="AA17" s="200"/>
      <c r="AB17" s="198"/>
      <c r="AC17" s="198"/>
      <c r="AD17" s="198"/>
      <c r="AE17" s="198"/>
      <c r="AF17" s="198"/>
      <c r="AG17" s="201"/>
      <c r="AH17" s="282" t="str">
        <f t="shared" si="1"/>
        <v/>
      </c>
      <c r="AI17" s="167" t="str">
        <f t="shared" si="2"/>
        <v/>
      </c>
      <c r="AJ17" s="280" t="str">
        <f t="shared" si="0"/>
        <v/>
      </c>
    </row>
    <row r="18" spans="2:36" ht="21" customHeight="1" thickBot="1" x14ac:dyDescent="0.2">
      <c r="B18" s="320" t="s">
        <v>310</v>
      </c>
      <c r="C18" s="321"/>
      <c r="D18" s="321"/>
      <c r="E18" s="322"/>
      <c r="F18" s="204" t="str">
        <f>IF(SUMIF($B$8:$B$17,"介護職員",F8:F17)=0,"",SUMIF($B$8:$B$17,"介護職員",F8:F17)+SUMIF($B$8:$B$17,"介護職員（看護職員）",F8:F17))</f>
        <v/>
      </c>
      <c r="G18" s="202" t="str">
        <f t="shared" ref="G18:AG18" si="3">IF(SUMIF($B$8:$B$17,"介護職員",G8:G17)=0,"",SUMIF($B$8:$B$17,"介護職員",G8:G17)+SUMIF($B$8:$B$17,"介護職員（看護職員）",G8:G17))</f>
        <v/>
      </c>
      <c r="H18" s="202" t="str">
        <f t="shared" si="3"/>
        <v/>
      </c>
      <c r="I18" s="202" t="str">
        <f t="shared" si="3"/>
        <v/>
      </c>
      <c r="J18" s="202" t="str">
        <f t="shared" si="3"/>
        <v/>
      </c>
      <c r="K18" s="202" t="str">
        <f t="shared" si="3"/>
        <v/>
      </c>
      <c r="L18" s="203" t="str">
        <f t="shared" si="3"/>
        <v/>
      </c>
      <c r="M18" s="204" t="str">
        <f t="shared" si="3"/>
        <v/>
      </c>
      <c r="N18" s="202" t="str">
        <f t="shared" si="3"/>
        <v/>
      </c>
      <c r="O18" s="202" t="str">
        <f t="shared" si="3"/>
        <v/>
      </c>
      <c r="P18" s="202" t="str">
        <f t="shared" si="3"/>
        <v/>
      </c>
      <c r="Q18" s="202" t="str">
        <f t="shared" si="3"/>
        <v/>
      </c>
      <c r="R18" s="202" t="str">
        <f t="shared" si="3"/>
        <v/>
      </c>
      <c r="S18" s="205" t="str">
        <f t="shared" si="3"/>
        <v/>
      </c>
      <c r="T18" s="204" t="str">
        <f t="shared" si="3"/>
        <v/>
      </c>
      <c r="U18" s="202" t="str">
        <f t="shared" si="3"/>
        <v/>
      </c>
      <c r="V18" s="202" t="str">
        <f t="shared" si="3"/>
        <v/>
      </c>
      <c r="W18" s="202" t="str">
        <f t="shared" si="3"/>
        <v/>
      </c>
      <c r="X18" s="202" t="str">
        <f t="shared" si="3"/>
        <v/>
      </c>
      <c r="Y18" s="202" t="str">
        <f t="shared" si="3"/>
        <v/>
      </c>
      <c r="Z18" s="205" t="str">
        <f t="shared" si="3"/>
        <v/>
      </c>
      <c r="AA18" s="206" t="str">
        <f t="shared" si="3"/>
        <v/>
      </c>
      <c r="AB18" s="202" t="str">
        <f t="shared" si="3"/>
        <v/>
      </c>
      <c r="AC18" s="202" t="str">
        <f t="shared" si="3"/>
        <v/>
      </c>
      <c r="AD18" s="202" t="str">
        <f t="shared" si="3"/>
        <v/>
      </c>
      <c r="AE18" s="202" t="str">
        <f t="shared" si="3"/>
        <v/>
      </c>
      <c r="AF18" s="202" t="str">
        <f t="shared" si="3"/>
        <v/>
      </c>
      <c r="AG18" s="288" t="str">
        <f t="shared" si="3"/>
        <v/>
      </c>
      <c r="AH18" s="283" t="str">
        <f t="shared" si="1"/>
        <v/>
      </c>
      <c r="AI18" s="168"/>
      <c r="AJ18" s="281">
        <f>SUM(AJ8:AJ17)</f>
        <v>0</v>
      </c>
    </row>
    <row r="19" spans="2:36" ht="21" customHeight="1" thickBot="1" x14ac:dyDescent="0.2">
      <c r="B19" s="320" t="s">
        <v>189</v>
      </c>
      <c r="C19" s="321"/>
      <c r="D19" s="321"/>
      <c r="E19" s="322"/>
      <c r="F19" s="289"/>
      <c r="G19" s="290"/>
      <c r="H19" s="290"/>
      <c r="I19" s="290"/>
      <c r="J19" s="290"/>
      <c r="K19" s="290"/>
      <c r="L19" s="291"/>
      <c r="M19" s="289"/>
      <c r="N19" s="290"/>
      <c r="O19" s="290"/>
      <c r="P19" s="290"/>
      <c r="Q19" s="290"/>
      <c r="R19" s="290"/>
      <c r="S19" s="292"/>
      <c r="T19" s="289"/>
      <c r="U19" s="290"/>
      <c r="V19" s="290"/>
      <c r="W19" s="290"/>
      <c r="X19" s="290"/>
      <c r="Y19" s="290"/>
      <c r="Z19" s="291"/>
      <c r="AA19" s="289"/>
      <c r="AB19" s="290"/>
      <c r="AC19" s="290"/>
      <c r="AD19" s="290"/>
      <c r="AE19" s="290"/>
      <c r="AF19" s="290"/>
      <c r="AG19" s="293"/>
      <c r="AH19" s="283" t="str">
        <f t="shared" si="1"/>
        <v/>
      </c>
      <c r="AI19" s="285" t="s">
        <v>309</v>
      </c>
      <c r="AJ19" s="286">
        <f ca="1">SUMIF(B8:E17,"介護職員",AJ8:AJ17)</f>
        <v>0</v>
      </c>
    </row>
    <row r="20" spans="2:36" ht="21" customHeight="1" thickBot="1" x14ac:dyDescent="0.2">
      <c r="B20" s="347" t="s">
        <v>311</v>
      </c>
      <c r="C20" s="348"/>
      <c r="D20" s="348"/>
      <c r="E20" s="349"/>
      <c r="F20" s="204" t="str">
        <f t="shared" ref="F20:AG20" si="4">IF($D$26="","",IF(F19="","",IF(F23&lt;=F18,"〇","×")))</f>
        <v/>
      </c>
      <c r="G20" s="202" t="str">
        <f t="shared" si="4"/>
        <v/>
      </c>
      <c r="H20" s="202" t="str">
        <f t="shared" si="4"/>
        <v/>
      </c>
      <c r="I20" s="202" t="str">
        <f t="shared" si="4"/>
        <v/>
      </c>
      <c r="J20" s="202" t="str">
        <f t="shared" si="4"/>
        <v/>
      </c>
      <c r="K20" s="202" t="str">
        <f t="shared" si="4"/>
        <v/>
      </c>
      <c r="L20" s="203" t="str">
        <f t="shared" si="4"/>
        <v/>
      </c>
      <c r="M20" s="204" t="str">
        <f t="shared" si="4"/>
        <v/>
      </c>
      <c r="N20" s="202" t="str">
        <f t="shared" si="4"/>
        <v/>
      </c>
      <c r="O20" s="202" t="str">
        <f t="shared" si="4"/>
        <v/>
      </c>
      <c r="P20" s="202" t="str">
        <f t="shared" si="4"/>
        <v/>
      </c>
      <c r="Q20" s="202" t="str">
        <f t="shared" si="4"/>
        <v/>
      </c>
      <c r="R20" s="202" t="str">
        <f t="shared" si="4"/>
        <v/>
      </c>
      <c r="S20" s="205" t="str">
        <f t="shared" si="4"/>
        <v/>
      </c>
      <c r="T20" s="204" t="str">
        <f t="shared" si="4"/>
        <v/>
      </c>
      <c r="U20" s="202" t="str">
        <f t="shared" si="4"/>
        <v/>
      </c>
      <c r="V20" s="202" t="str">
        <f t="shared" si="4"/>
        <v/>
      </c>
      <c r="W20" s="202" t="str">
        <f t="shared" si="4"/>
        <v/>
      </c>
      <c r="X20" s="202" t="str">
        <f t="shared" si="4"/>
        <v/>
      </c>
      <c r="Y20" s="202" t="str">
        <f t="shared" si="4"/>
        <v/>
      </c>
      <c r="Z20" s="205" t="str">
        <f t="shared" si="4"/>
        <v/>
      </c>
      <c r="AA20" s="206" t="str">
        <f t="shared" si="4"/>
        <v/>
      </c>
      <c r="AB20" s="202" t="str">
        <f t="shared" si="4"/>
        <v/>
      </c>
      <c r="AC20" s="202" t="str">
        <f t="shared" si="4"/>
        <v/>
      </c>
      <c r="AD20" s="202" t="str">
        <f t="shared" si="4"/>
        <v/>
      </c>
      <c r="AE20" s="202" t="str">
        <f t="shared" si="4"/>
        <v/>
      </c>
      <c r="AF20" s="202" t="str">
        <f t="shared" si="4"/>
        <v/>
      </c>
      <c r="AG20" s="288" t="str">
        <f t="shared" si="4"/>
        <v/>
      </c>
      <c r="AH20" s="298"/>
      <c r="AI20" s="284" t="s">
        <v>308</v>
      </c>
      <c r="AJ20" s="287">
        <f ca="1">AJ18-AJ19</f>
        <v>0</v>
      </c>
    </row>
    <row r="21" spans="2:36" ht="21" customHeight="1" thickBot="1" x14ac:dyDescent="0.2">
      <c r="B21" s="320" t="s">
        <v>332</v>
      </c>
      <c r="C21" s="321"/>
      <c r="D21" s="321"/>
      <c r="E21" s="322"/>
      <c r="F21" s="204" t="str">
        <f>IF(SUMIF($B$8:$B$17,"生活相談員",F8:F17)=0,"",SUMIF($B$8:$B$17,"生活相談員",F8:F17))</f>
        <v/>
      </c>
      <c r="G21" s="202" t="str">
        <f>IF(SUMIF($B$8:$B$17,"生活相談員",G8:G17)=0,"",SUMIF($B$8:$B$17,"生活相談員",G8:G17))</f>
        <v/>
      </c>
      <c r="H21" s="202" t="str">
        <f t="shared" ref="H21:AG21" si="5">IF(SUMIF($B$8:$B$17,"生活相談員",H8:H17)=0,"",SUMIF($B$8:$B$17,"生活相談員",H8:H17))</f>
        <v/>
      </c>
      <c r="I21" s="202" t="str">
        <f t="shared" si="5"/>
        <v/>
      </c>
      <c r="J21" s="202" t="str">
        <f t="shared" si="5"/>
        <v/>
      </c>
      <c r="K21" s="202" t="str">
        <f t="shared" si="5"/>
        <v/>
      </c>
      <c r="L21" s="203" t="str">
        <f t="shared" si="5"/>
        <v/>
      </c>
      <c r="M21" s="204" t="str">
        <f t="shared" si="5"/>
        <v/>
      </c>
      <c r="N21" s="202" t="str">
        <f t="shared" si="5"/>
        <v/>
      </c>
      <c r="O21" s="202" t="str">
        <f t="shared" si="5"/>
        <v/>
      </c>
      <c r="P21" s="202" t="str">
        <f t="shared" si="5"/>
        <v/>
      </c>
      <c r="Q21" s="202" t="str">
        <f t="shared" si="5"/>
        <v/>
      </c>
      <c r="R21" s="202" t="str">
        <f t="shared" si="5"/>
        <v/>
      </c>
      <c r="S21" s="205" t="str">
        <f t="shared" si="5"/>
        <v/>
      </c>
      <c r="T21" s="204" t="str">
        <f t="shared" si="5"/>
        <v/>
      </c>
      <c r="U21" s="202" t="str">
        <f t="shared" si="5"/>
        <v/>
      </c>
      <c r="V21" s="202" t="str">
        <f t="shared" si="5"/>
        <v/>
      </c>
      <c r="W21" s="202" t="str">
        <f t="shared" si="5"/>
        <v/>
      </c>
      <c r="X21" s="202" t="str">
        <f t="shared" si="5"/>
        <v/>
      </c>
      <c r="Y21" s="202" t="str">
        <f t="shared" si="5"/>
        <v/>
      </c>
      <c r="Z21" s="205" t="str">
        <f t="shared" si="5"/>
        <v/>
      </c>
      <c r="AA21" s="206" t="str">
        <f t="shared" si="5"/>
        <v/>
      </c>
      <c r="AB21" s="202" t="str">
        <f t="shared" si="5"/>
        <v/>
      </c>
      <c r="AC21" s="202" t="str">
        <f t="shared" si="5"/>
        <v/>
      </c>
      <c r="AD21" s="202" t="str">
        <f t="shared" si="5"/>
        <v/>
      </c>
      <c r="AE21" s="202" t="str">
        <f t="shared" si="5"/>
        <v/>
      </c>
      <c r="AF21" s="202" t="str">
        <f t="shared" si="5"/>
        <v/>
      </c>
      <c r="AG21" s="288" t="str">
        <f t="shared" si="5"/>
        <v/>
      </c>
      <c r="AH21" s="298"/>
      <c r="AI21" s="284"/>
      <c r="AJ21" s="287"/>
    </row>
    <row r="22" spans="2:36" ht="21" customHeight="1" thickBot="1" x14ac:dyDescent="0.2">
      <c r="B22" s="347" t="s">
        <v>331</v>
      </c>
      <c r="C22" s="348"/>
      <c r="D22" s="348"/>
      <c r="E22" s="349"/>
      <c r="F22" s="204" t="str">
        <f>IF($D$26="","",IF(F21="","",IF($D$26&lt;=F21,"〇","×")))</f>
        <v/>
      </c>
      <c r="G22" s="202" t="str">
        <f t="shared" ref="G22:AG22" si="6">IF($D$26="","",IF(G21="","",IF($D$26&lt;=G21,"〇","×")))</f>
        <v/>
      </c>
      <c r="H22" s="202" t="str">
        <f t="shared" si="6"/>
        <v/>
      </c>
      <c r="I22" s="202" t="str">
        <f t="shared" si="6"/>
        <v/>
      </c>
      <c r="J22" s="202" t="str">
        <f t="shared" si="6"/>
        <v/>
      </c>
      <c r="K22" s="202" t="str">
        <f t="shared" si="6"/>
        <v/>
      </c>
      <c r="L22" s="203" t="str">
        <f t="shared" si="6"/>
        <v/>
      </c>
      <c r="M22" s="204" t="str">
        <f t="shared" si="6"/>
        <v/>
      </c>
      <c r="N22" s="202" t="str">
        <f t="shared" si="6"/>
        <v/>
      </c>
      <c r="O22" s="202" t="str">
        <f t="shared" si="6"/>
        <v/>
      </c>
      <c r="P22" s="202" t="str">
        <f t="shared" si="6"/>
        <v/>
      </c>
      <c r="Q22" s="202" t="str">
        <f t="shared" si="6"/>
        <v/>
      </c>
      <c r="R22" s="202" t="str">
        <f t="shared" si="6"/>
        <v/>
      </c>
      <c r="S22" s="205" t="str">
        <f t="shared" si="6"/>
        <v/>
      </c>
      <c r="T22" s="204" t="str">
        <f t="shared" si="6"/>
        <v/>
      </c>
      <c r="U22" s="202" t="str">
        <f t="shared" si="6"/>
        <v/>
      </c>
      <c r="V22" s="202" t="str">
        <f t="shared" si="6"/>
        <v/>
      </c>
      <c r="W22" s="202" t="str">
        <f t="shared" si="6"/>
        <v/>
      </c>
      <c r="X22" s="202" t="str">
        <f t="shared" si="6"/>
        <v/>
      </c>
      <c r="Y22" s="202" t="str">
        <f t="shared" si="6"/>
        <v/>
      </c>
      <c r="Z22" s="205" t="str">
        <f t="shared" si="6"/>
        <v/>
      </c>
      <c r="AA22" s="206" t="str">
        <f t="shared" si="6"/>
        <v/>
      </c>
      <c r="AB22" s="202" t="str">
        <f t="shared" si="6"/>
        <v/>
      </c>
      <c r="AC22" s="202" t="str">
        <f t="shared" si="6"/>
        <v/>
      </c>
      <c r="AD22" s="202" t="str">
        <f t="shared" si="6"/>
        <v/>
      </c>
      <c r="AE22" s="202" t="str">
        <f t="shared" si="6"/>
        <v/>
      </c>
      <c r="AF22" s="202" t="str">
        <f t="shared" si="6"/>
        <v/>
      </c>
      <c r="AG22" s="288" t="str">
        <f t="shared" si="6"/>
        <v/>
      </c>
      <c r="AH22" s="299"/>
      <c r="AI22" s="284"/>
      <c r="AJ22" s="287"/>
    </row>
    <row r="23" spans="2:36" x14ac:dyDescent="0.15">
      <c r="B23" s="137"/>
      <c r="C23" s="133"/>
      <c r="D23" s="133"/>
      <c r="E23" s="133"/>
      <c r="F23" s="276">
        <f>IF(F19&gt;18,"ｴﾗｰ",IF(F19&lt;16,$D$26,$D$26*2))</f>
        <v>0</v>
      </c>
      <c r="G23" s="276">
        <f t="shared" ref="G23:AG23" si="7">IF(G19&gt;18,"ｴﾗｰ",IF(G19&lt;16,$D$26,$D$26*2))</f>
        <v>0</v>
      </c>
      <c r="H23" s="276">
        <f t="shared" si="7"/>
        <v>0</v>
      </c>
      <c r="I23" s="276">
        <f t="shared" si="7"/>
        <v>0</v>
      </c>
      <c r="J23" s="276">
        <f t="shared" si="7"/>
        <v>0</v>
      </c>
      <c r="K23" s="276">
        <f t="shared" si="7"/>
        <v>0</v>
      </c>
      <c r="L23" s="276">
        <f t="shared" si="7"/>
        <v>0</v>
      </c>
      <c r="M23" s="276">
        <f t="shared" si="7"/>
        <v>0</v>
      </c>
      <c r="N23" s="276">
        <f t="shared" si="7"/>
        <v>0</v>
      </c>
      <c r="O23" s="276">
        <f t="shared" si="7"/>
        <v>0</v>
      </c>
      <c r="P23" s="276">
        <f t="shared" si="7"/>
        <v>0</v>
      </c>
      <c r="Q23" s="276">
        <f t="shared" si="7"/>
        <v>0</v>
      </c>
      <c r="R23" s="276">
        <f t="shared" si="7"/>
        <v>0</v>
      </c>
      <c r="S23" s="276">
        <f t="shared" si="7"/>
        <v>0</v>
      </c>
      <c r="T23" s="276">
        <f t="shared" si="7"/>
        <v>0</v>
      </c>
      <c r="U23" s="276">
        <f t="shared" si="7"/>
        <v>0</v>
      </c>
      <c r="V23" s="276">
        <f t="shared" si="7"/>
        <v>0</v>
      </c>
      <c r="W23" s="276">
        <f t="shared" si="7"/>
        <v>0</v>
      </c>
      <c r="X23" s="276">
        <f t="shared" si="7"/>
        <v>0</v>
      </c>
      <c r="Y23" s="276">
        <f t="shared" si="7"/>
        <v>0</v>
      </c>
      <c r="Z23" s="276">
        <f t="shared" si="7"/>
        <v>0</v>
      </c>
      <c r="AA23" s="276">
        <f t="shared" si="7"/>
        <v>0</v>
      </c>
      <c r="AB23" s="276">
        <f t="shared" si="7"/>
        <v>0</v>
      </c>
      <c r="AC23" s="276">
        <f t="shared" si="7"/>
        <v>0</v>
      </c>
      <c r="AD23" s="276">
        <f t="shared" si="7"/>
        <v>0</v>
      </c>
      <c r="AE23" s="276">
        <f t="shared" si="7"/>
        <v>0</v>
      </c>
      <c r="AF23" s="276">
        <f t="shared" si="7"/>
        <v>0</v>
      </c>
      <c r="AG23" s="276">
        <f t="shared" si="7"/>
        <v>0</v>
      </c>
      <c r="AH23" s="133"/>
      <c r="AI23" s="133"/>
      <c r="AJ23" s="133"/>
    </row>
    <row r="24" spans="2:36" ht="12" customHeight="1" x14ac:dyDescent="0.15">
      <c r="B24" s="1" t="s">
        <v>64</v>
      </c>
      <c r="C24" s="266"/>
      <c r="D24" s="2" t="s">
        <v>298</v>
      </c>
      <c r="E24" s="188" t="str">
        <f>IF(C24&gt;10,"看護職員の配置が必要です","")</f>
        <v/>
      </c>
      <c r="F24" s="22"/>
      <c r="G24" s="181"/>
      <c r="H24" s="275"/>
      <c r="I24" s="271"/>
      <c r="J24" s="271"/>
      <c r="K24" s="271"/>
      <c r="L24" s="271"/>
      <c r="M24" s="271"/>
      <c r="N24" s="271"/>
      <c r="O24" s="271"/>
      <c r="P24" s="271"/>
      <c r="Q24" s="271"/>
      <c r="R24" s="271"/>
      <c r="S24" s="271"/>
      <c r="T24" s="271"/>
      <c r="U24" s="271"/>
      <c r="V24" s="264" t="s">
        <v>46</v>
      </c>
      <c r="W24" s="350" t="s">
        <v>12</v>
      </c>
      <c r="X24" s="350"/>
      <c r="Y24" s="350"/>
      <c r="Z24" s="350"/>
      <c r="AA24" s="350"/>
      <c r="AB24" s="350"/>
      <c r="AC24" s="350"/>
      <c r="AD24" s="340" t="s">
        <v>14</v>
      </c>
      <c r="AE24" s="340"/>
      <c r="AF24" s="340" t="s">
        <v>15</v>
      </c>
      <c r="AG24" s="340"/>
      <c r="AH24" s="270"/>
      <c r="AI24" s="270"/>
      <c r="AJ24" s="133"/>
    </row>
    <row r="25" spans="2:36" ht="12" customHeight="1" x14ac:dyDescent="0.15">
      <c r="B25" s="1" t="s">
        <v>297</v>
      </c>
      <c r="C25" s="2"/>
      <c r="D25" s="2"/>
      <c r="E25" s="2"/>
      <c r="F25" s="2"/>
      <c r="G25" s="9"/>
      <c r="H25" s="9"/>
      <c r="I25" s="9"/>
      <c r="J25" s="9"/>
      <c r="K25" s="263" t="s">
        <v>119</v>
      </c>
      <c r="L25" s="294"/>
      <c r="M25" s="1" t="s">
        <v>120</v>
      </c>
      <c r="N25" s="263"/>
      <c r="O25" s="263" t="s">
        <v>121</v>
      </c>
      <c r="P25" s="266"/>
      <c r="Q25" s="2" t="s">
        <v>61</v>
      </c>
      <c r="R25" s="263"/>
      <c r="S25" s="263"/>
      <c r="T25" s="263"/>
      <c r="U25" s="263"/>
      <c r="V25" s="27" t="s">
        <v>47</v>
      </c>
      <c r="W25" s="63"/>
      <c r="X25" s="117" t="s">
        <v>13</v>
      </c>
      <c r="Y25" s="64"/>
      <c r="Z25" s="117" t="s">
        <v>35</v>
      </c>
      <c r="AA25" s="65"/>
      <c r="AB25" s="117" t="s">
        <v>13</v>
      </c>
      <c r="AC25" s="66"/>
      <c r="AD25" s="67"/>
      <c r="AE25" s="118" t="s">
        <v>36</v>
      </c>
      <c r="AF25" s="68"/>
      <c r="AG25" s="118" t="s">
        <v>36</v>
      </c>
      <c r="AH25" s="270"/>
      <c r="AI25" s="270"/>
      <c r="AJ25" s="171"/>
    </row>
    <row r="26" spans="2:36" ht="12" customHeight="1" x14ac:dyDescent="0.15">
      <c r="B26" s="1" t="s">
        <v>323</v>
      </c>
      <c r="C26" s="172"/>
      <c r="D26" s="266"/>
      <c r="E26" s="172" t="s">
        <v>299</v>
      </c>
      <c r="F26" s="172"/>
      <c r="G26" s="9"/>
      <c r="H26" s="352"/>
      <c r="I26" s="352"/>
      <c r="J26" s="265" t="s">
        <v>320</v>
      </c>
      <c r="K26" s="353"/>
      <c r="L26" s="354"/>
      <c r="M26" s="265" t="s">
        <v>321</v>
      </c>
      <c r="N26" s="9" t="s">
        <v>322</v>
      </c>
      <c r="O26" s="352"/>
      <c r="P26" s="352"/>
      <c r="Q26" s="9"/>
      <c r="R26" s="353"/>
      <c r="S26" s="354"/>
      <c r="T26" s="295" t="s">
        <v>321</v>
      </c>
      <c r="U26" s="265"/>
      <c r="V26" s="26" t="s">
        <v>48</v>
      </c>
      <c r="W26" s="63"/>
      <c r="X26" s="117" t="s">
        <v>13</v>
      </c>
      <c r="Y26" s="64"/>
      <c r="Z26" s="117" t="s">
        <v>35</v>
      </c>
      <c r="AA26" s="65"/>
      <c r="AB26" s="117" t="s">
        <v>13</v>
      </c>
      <c r="AC26" s="66"/>
      <c r="AD26" s="63"/>
      <c r="AE26" s="119" t="s">
        <v>36</v>
      </c>
      <c r="AF26" s="63"/>
      <c r="AG26" s="119" t="s">
        <v>36</v>
      </c>
      <c r="AH26" s="270"/>
      <c r="AI26" s="270"/>
      <c r="AJ26" s="171"/>
    </row>
    <row r="27" spans="2:36" x14ac:dyDescent="0.15">
      <c r="B27" s="9" t="s">
        <v>183</v>
      </c>
      <c r="C27" s="4"/>
      <c r="D27" s="4"/>
      <c r="E27" s="172"/>
      <c r="F27" s="172"/>
      <c r="G27" s="9"/>
      <c r="H27" s="9"/>
      <c r="I27" s="9"/>
      <c r="J27" s="172"/>
      <c r="K27" s="9"/>
      <c r="L27" s="172"/>
      <c r="M27" s="172"/>
      <c r="N27" s="172"/>
      <c r="O27" s="173"/>
      <c r="P27" s="173"/>
      <c r="Q27" s="269"/>
      <c r="R27" s="9"/>
      <c r="S27" s="174"/>
      <c r="T27" s="9"/>
      <c r="U27" s="265"/>
      <c r="V27" s="26" t="s">
        <v>50</v>
      </c>
      <c r="W27" s="63"/>
      <c r="X27" s="117" t="s">
        <v>13</v>
      </c>
      <c r="Y27" s="64"/>
      <c r="Z27" s="117" t="s">
        <v>35</v>
      </c>
      <c r="AA27" s="65"/>
      <c r="AB27" s="117" t="s">
        <v>13</v>
      </c>
      <c r="AC27" s="66"/>
      <c r="AD27" s="63"/>
      <c r="AE27" s="119" t="s">
        <v>36</v>
      </c>
      <c r="AF27" s="63"/>
      <c r="AG27" s="119" t="s">
        <v>36</v>
      </c>
      <c r="AH27" s="270"/>
      <c r="AI27" s="270"/>
      <c r="AJ27" s="171"/>
    </row>
    <row r="28" spans="2:36" x14ac:dyDescent="0.15">
      <c r="B28" s="9" t="s">
        <v>303</v>
      </c>
      <c r="C28" s="4"/>
      <c r="D28" s="267">
        <f ca="1">AJ19</f>
        <v>0</v>
      </c>
      <c r="E28" s="9" t="s">
        <v>316</v>
      </c>
      <c r="F28" s="9"/>
      <c r="I28" s="4"/>
      <c r="J28" s="4"/>
      <c r="K28" s="352"/>
      <c r="L28" s="352"/>
      <c r="M28" s="352"/>
      <c r="N28" s="25"/>
      <c r="O28" s="9" t="s">
        <v>305</v>
      </c>
      <c r="P28" s="277"/>
      <c r="Q28" s="410">
        <f>IF(K28="",0,K28/D28*100)</f>
        <v>0</v>
      </c>
      <c r="R28" s="410"/>
      <c r="S28" s="410"/>
      <c r="T28" s="265" t="s">
        <v>306</v>
      </c>
      <c r="V28" s="26" t="s">
        <v>222</v>
      </c>
      <c r="W28" s="63"/>
      <c r="X28" s="117" t="s">
        <v>13</v>
      </c>
      <c r="Y28" s="64"/>
      <c r="Z28" s="117" t="s">
        <v>35</v>
      </c>
      <c r="AA28" s="65"/>
      <c r="AB28" s="117" t="s">
        <v>13</v>
      </c>
      <c r="AC28" s="66"/>
      <c r="AD28" s="63"/>
      <c r="AE28" s="119" t="s">
        <v>36</v>
      </c>
      <c r="AF28" s="63"/>
      <c r="AG28" s="119" t="s">
        <v>36</v>
      </c>
      <c r="AH28" s="270"/>
      <c r="AI28" s="270"/>
      <c r="AJ28" s="171"/>
    </row>
    <row r="29" spans="2:36" x14ac:dyDescent="0.15">
      <c r="B29" s="9" t="s">
        <v>304</v>
      </c>
      <c r="C29" s="9"/>
      <c r="D29" s="267">
        <f>AJ18</f>
        <v>0</v>
      </c>
      <c r="E29" s="277" t="s">
        <v>317</v>
      </c>
      <c r="F29" s="9"/>
      <c r="I29" s="265"/>
      <c r="J29" s="9"/>
      <c r="K29" s="352"/>
      <c r="L29" s="352"/>
      <c r="M29" s="352"/>
      <c r="N29" s="25"/>
      <c r="O29" s="9" t="s">
        <v>305</v>
      </c>
      <c r="P29" s="277"/>
      <c r="Q29" s="410">
        <f>IF(K29="",0,K29/D29*100)</f>
        <v>0</v>
      </c>
      <c r="R29" s="410"/>
      <c r="S29" s="410"/>
      <c r="T29" s="265" t="s">
        <v>307</v>
      </c>
      <c r="V29" s="26" t="s">
        <v>318</v>
      </c>
      <c r="W29" s="63"/>
      <c r="X29" s="117" t="s">
        <v>13</v>
      </c>
      <c r="Y29" s="64"/>
      <c r="Z29" s="117" t="s">
        <v>35</v>
      </c>
      <c r="AA29" s="65"/>
      <c r="AB29" s="117" t="s">
        <v>13</v>
      </c>
      <c r="AC29" s="66"/>
      <c r="AD29" s="63"/>
      <c r="AE29" s="119" t="s">
        <v>36</v>
      </c>
      <c r="AF29" s="63"/>
      <c r="AG29" s="119" t="s">
        <v>36</v>
      </c>
      <c r="AH29" s="270"/>
      <c r="AI29" s="270"/>
      <c r="AJ29" s="171"/>
    </row>
    <row r="30" spans="2:36" x14ac:dyDescent="0.15">
      <c r="B30" s="9"/>
      <c r="C30" s="9"/>
      <c r="D30" s="241"/>
      <c r="E30" s="241"/>
      <c r="F30" s="9"/>
      <c r="I30" s="265"/>
      <c r="J30" s="9"/>
      <c r="K30" s="265"/>
      <c r="L30" s="265"/>
      <c r="M30" s="265"/>
      <c r="N30" s="25"/>
      <c r="O30" s="265"/>
      <c r="P30" s="265"/>
      <c r="Q30" s="265"/>
      <c r="R30" s="9"/>
      <c r="S30" s="9"/>
      <c r="T30" s="277"/>
      <c r="U30" s="241"/>
      <c r="V30" s="26" t="s">
        <v>58</v>
      </c>
      <c r="W30" s="63"/>
      <c r="X30" s="117" t="s">
        <v>13</v>
      </c>
      <c r="Y30" s="64"/>
      <c r="Z30" s="117" t="s">
        <v>35</v>
      </c>
      <c r="AA30" s="65"/>
      <c r="AB30" s="117" t="s">
        <v>13</v>
      </c>
      <c r="AC30" s="66"/>
      <c r="AD30" s="63"/>
      <c r="AE30" s="119" t="s">
        <v>36</v>
      </c>
      <c r="AF30" s="63"/>
      <c r="AG30" s="119" t="s">
        <v>36</v>
      </c>
      <c r="AH30" s="270"/>
      <c r="AI30" s="270"/>
      <c r="AJ30" s="171"/>
    </row>
    <row r="31" spans="2:36" ht="12" customHeight="1" x14ac:dyDescent="0.15">
      <c r="B31" s="23" t="s">
        <v>319</v>
      </c>
      <c r="C31" s="23"/>
      <c r="D31" s="23"/>
      <c r="E31" s="23"/>
      <c r="F31" s="9"/>
      <c r="S31" s="9"/>
      <c r="T31" s="277"/>
      <c r="U31" s="241"/>
      <c r="V31" s="26" t="s">
        <v>25</v>
      </c>
      <c r="W31" s="411"/>
      <c r="X31" s="412"/>
      <c r="Y31" s="412"/>
      <c r="Z31" s="412"/>
      <c r="AA31" s="412"/>
      <c r="AB31" s="412"/>
      <c r="AC31" s="412"/>
      <c r="AD31" s="412"/>
      <c r="AE31" s="412"/>
      <c r="AF31" s="412"/>
      <c r="AG31" s="413"/>
      <c r="AH31" s="270"/>
      <c r="AI31" s="270"/>
      <c r="AJ31" s="171"/>
    </row>
    <row r="32" spans="2:36" ht="12" customHeight="1" x14ac:dyDescent="0.15">
      <c r="B32" s="671"/>
      <c r="C32" s="671"/>
      <c r="D32" s="671"/>
      <c r="E32" s="671"/>
      <c r="F32" s="9"/>
      <c r="S32" s="9"/>
      <c r="T32" s="277"/>
      <c r="U32" s="241"/>
      <c r="V32" s="26" t="s">
        <v>85</v>
      </c>
      <c r="W32" s="411"/>
      <c r="X32" s="412"/>
      <c r="Y32" s="412"/>
      <c r="Z32" s="412"/>
      <c r="AA32" s="412"/>
      <c r="AB32" s="412"/>
      <c r="AC32" s="412"/>
      <c r="AD32" s="412"/>
      <c r="AE32" s="412"/>
      <c r="AF32" s="412"/>
      <c r="AG32" s="413"/>
      <c r="AH32" s="270"/>
      <c r="AI32" s="270"/>
      <c r="AJ32" s="171"/>
    </row>
    <row r="33" spans="2:36" x14ac:dyDescent="0.15">
      <c r="B33" s="671"/>
      <c r="C33" s="671"/>
      <c r="D33" s="671"/>
      <c r="E33" s="671"/>
      <c r="F33" s="9"/>
      <c r="S33" s="9"/>
      <c r="T33" s="277"/>
      <c r="U33" s="241"/>
      <c r="AH33" s="270"/>
      <c r="AI33" s="270"/>
      <c r="AJ33" s="171"/>
    </row>
    <row r="34" spans="2:36" x14ac:dyDescent="0.15">
      <c r="B34" s="671"/>
      <c r="C34" s="671"/>
      <c r="D34" s="671"/>
      <c r="E34" s="671"/>
      <c r="F34" s="9"/>
      <c r="S34" s="9"/>
      <c r="T34" s="277"/>
      <c r="U34" s="241"/>
      <c r="AH34" s="270"/>
      <c r="AI34" s="270"/>
      <c r="AJ34" s="171"/>
    </row>
    <row r="35" spans="2:36" x14ac:dyDescent="0.15">
      <c r="B35" s="23"/>
      <c r="C35" s="23"/>
      <c r="D35" s="23"/>
      <c r="E35" s="23"/>
      <c r="F35" s="9"/>
      <c r="S35" s="9"/>
      <c r="T35" s="277"/>
      <c r="U35" s="241"/>
      <c r="AH35" s="270"/>
      <c r="AI35" s="270"/>
      <c r="AJ35" s="171"/>
    </row>
    <row r="36" spans="2:36" x14ac:dyDescent="0.15">
      <c r="B36" s="133"/>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270"/>
      <c r="AB36" s="270"/>
      <c r="AC36" s="270"/>
      <c r="AD36" s="270"/>
      <c r="AE36" s="270"/>
      <c r="AF36" s="270"/>
      <c r="AG36" s="270"/>
      <c r="AH36" s="270"/>
      <c r="AI36" s="270"/>
      <c r="AJ36" s="171"/>
    </row>
    <row r="37" spans="2:36" x14ac:dyDescent="0.15">
      <c r="B37" s="133" t="s">
        <v>112</v>
      </c>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270"/>
      <c r="AB37" s="270"/>
      <c r="AC37" s="270"/>
      <c r="AD37" s="270"/>
      <c r="AE37" s="270"/>
      <c r="AF37" s="270"/>
      <c r="AG37" s="270"/>
      <c r="AH37" s="270"/>
      <c r="AI37" s="270"/>
      <c r="AJ37" s="171"/>
    </row>
    <row r="38" spans="2:36" x14ac:dyDescent="0.15">
      <c r="B38" s="188" t="s">
        <v>108</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270"/>
      <c r="AB38" s="270"/>
      <c r="AC38" s="270"/>
      <c r="AD38" s="270"/>
      <c r="AE38" s="270"/>
      <c r="AF38" s="270"/>
      <c r="AG38" s="270"/>
      <c r="AH38" s="270"/>
      <c r="AI38" s="270"/>
      <c r="AJ38" s="171"/>
    </row>
    <row r="39" spans="2:36" x14ac:dyDescent="0.15">
      <c r="B39" s="134" t="s">
        <v>284</v>
      </c>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270"/>
      <c r="AB39" s="270"/>
      <c r="AC39" s="270"/>
      <c r="AD39" s="270"/>
      <c r="AE39" s="270"/>
      <c r="AF39" s="270"/>
      <c r="AG39" s="270"/>
      <c r="AH39" s="270"/>
      <c r="AI39" s="270"/>
      <c r="AJ39" s="171"/>
    </row>
    <row r="40" spans="2:36" x14ac:dyDescent="0.15">
      <c r="B40" s="2" t="s">
        <v>285</v>
      </c>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270"/>
      <c r="AB40" s="270"/>
      <c r="AC40" s="270"/>
      <c r="AD40" s="270"/>
      <c r="AE40" s="270"/>
      <c r="AF40" s="270"/>
      <c r="AG40" s="270"/>
      <c r="AH40" s="270"/>
      <c r="AI40" s="270"/>
      <c r="AJ40" s="171"/>
    </row>
    <row r="41" spans="2:36" x14ac:dyDescent="0.15">
      <c r="B41" s="2" t="s">
        <v>115</v>
      </c>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270"/>
      <c r="AB41" s="270"/>
      <c r="AC41" s="270"/>
      <c r="AD41" s="270"/>
      <c r="AE41" s="270"/>
      <c r="AF41" s="270"/>
      <c r="AG41" s="270"/>
      <c r="AH41" s="270"/>
      <c r="AI41" s="270"/>
      <c r="AJ41" s="171"/>
    </row>
    <row r="42" spans="2:36" x14ac:dyDescent="0.15">
      <c r="B42" s="115" t="s">
        <v>116</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row>
    <row r="43" spans="2:36" x14ac:dyDescent="0.15">
      <c r="B43" s="115" t="s">
        <v>286</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row>
    <row r="44" spans="2:36" x14ac:dyDescent="0.15">
      <c r="B44" s="115" t="s">
        <v>287</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row>
    <row r="45" spans="2:36" ht="14.25" x14ac:dyDescent="0.15">
      <c r="B45" s="2" t="s">
        <v>210</v>
      </c>
      <c r="C45" s="22"/>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row>
    <row r="46" spans="2:36" x14ac:dyDescent="0.15">
      <c r="B46" s="2" t="s">
        <v>288</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row>
    <row r="47" spans="2:36" x14ac:dyDescent="0.15">
      <c r="B47" s="2" t="s">
        <v>289</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row>
    <row r="48" spans="2:36" x14ac:dyDescent="0.15">
      <c r="B48" s="182" t="s">
        <v>290</v>
      </c>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row>
    <row r="49" spans="2:39" x14ac:dyDescent="0.15">
      <c r="B49" s="2" t="s">
        <v>291</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row>
    <row r="50" spans="2:39" x14ac:dyDescent="0.15">
      <c r="B50" s="134" t="s">
        <v>292</v>
      </c>
    </row>
    <row r="51" spans="2:39" x14ac:dyDescent="0.15">
      <c r="B51" s="134" t="s">
        <v>216</v>
      </c>
      <c r="P51" s="2"/>
    </row>
    <row r="52" spans="2:39" x14ac:dyDescent="0.15">
      <c r="B52" s="134" t="s">
        <v>218</v>
      </c>
      <c r="P52" s="2"/>
    </row>
    <row r="53" spans="2:39" x14ac:dyDescent="0.15">
      <c r="B53" s="134" t="s">
        <v>293</v>
      </c>
      <c r="P53" s="2"/>
    </row>
    <row r="54" spans="2:39" ht="13.5" x14ac:dyDescent="0.15">
      <c r="P54" s="110"/>
    </row>
    <row r="55" spans="2:39" ht="13.5" x14ac:dyDescent="0.15">
      <c r="P55" s="110"/>
    </row>
    <row r="57" spans="2:39" ht="13.5" x14ac:dyDescent="0.15">
      <c r="B57" s="268" t="s">
        <v>4</v>
      </c>
      <c r="C57" s="268"/>
      <c r="D57" s="268" t="s">
        <v>100</v>
      </c>
      <c r="E57" s="268" t="s">
        <v>107</v>
      </c>
      <c r="F57" s="268"/>
      <c r="G57" s="268"/>
      <c r="P57" s="2"/>
      <c r="R57" s="2"/>
    </row>
    <row r="58" spans="2:39" ht="13.5" x14ac:dyDescent="0.15">
      <c r="B58" s="268" t="s">
        <v>190</v>
      </c>
      <c r="C58" s="268"/>
      <c r="D58" s="268" t="s">
        <v>102</v>
      </c>
      <c r="E58" s="268" t="s">
        <v>103</v>
      </c>
      <c r="F58" s="268"/>
      <c r="G58" s="268"/>
      <c r="P58" s="2"/>
      <c r="R58" s="2"/>
    </row>
    <row r="59" spans="2:39" ht="13.5" x14ac:dyDescent="0.15">
      <c r="B59" s="273" t="s">
        <v>191</v>
      </c>
      <c r="C59" s="268"/>
      <c r="D59" s="268" t="s">
        <v>104</v>
      </c>
      <c r="E59" s="268"/>
      <c r="F59" s="268"/>
      <c r="G59" s="268"/>
    </row>
    <row r="60" spans="2:39" ht="13.5" x14ac:dyDescent="0.15">
      <c r="B60" s="274" t="s">
        <v>192</v>
      </c>
      <c r="C60" s="273"/>
      <c r="D60" s="273" t="s">
        <v>138</v>
      </c>
      <c r="E60" s="268"/>
      <c r="F60" s="268"/>
      <c r="G60" s="268"/>
    </row>
    <row r="61" spans="2:39" ht="13.5" x14ac:dyDescent="0.15">
      <c r="B61" s="274" t="s">
        <v>193</v>
      </c>
      <c r="C61" s="273"/>
      <c r="D61" s="273"/>
      <c r="E61" s="268"/>
      <c r="F61" s="268"/>
      <c r="G61" s="268"/>
    </row>
    <row r="62" spans="2:39" ht="14.25" x14ac:dyDescent="0.15">
      <c r="B62" s="278" t="s">
        <v>302</v>
      </c>
      <c r="C62" s="274"/>
      <c r="D62" s="274"/>
      <c r="E62" s="272"/>
      <c r="F62" s="272"/>
      <c r="G62" s="272"/>
      <c r="P62" s="1"/>
      <c r="Q62" s="176"/>
      <c r="R62" s="176"/>
      <c r="S62" s="176"/>
      <c r="T62" s="176"/>
      <c r="U62" s="1"/>
      <c r="V62" s="1"/>
      <c r="W62" s="1"/>
      <c r="X62" s="176"/>
      <c r="Y62" s="1"/>
      <c r="Z62" s="176"/>
      <c r="AA62" s="176"/>
      <c r="AB62" s="176"/>
      <c r="AC62" s="176"/>
      <c r="AD62" s="53"/>
      <c r="AE62" s="263"/>
      <c r="AF62" s="263"/>
      <c r="AG62" s="263"/>
      <c r="AH62" s="263"/>
      <c r="AI62" s="263"/>
      <c r="AJ62" s="263"/>
      <c r="AK62" s="1"/>
      <c r="AL62" s="177"/>
      <c r="AM62" s="9"/>
    </row>
    <row r="63" spans="2:39" ht="14.25" x14ac:dyDescent="0.15">
      <c r="C63" s="272"/>
      <c r="D63" s="272"/>
      <c r="E63" s="272"/>
      <c r="F63" s="272"/>
      <c r="G63" s="272"/>
      <c r="P63" s="9"/>
      <c r="Q63" s="61"/>
      <c r="R63" s="61"/>
      <c r="S63" s="61"/>
      <c r="T63" s="61"/>
      <c r="U63" s="9"/>
      <c r="V63" s="9"/>
      <c r="W63" s="9"/>
      <c r="X63" s="61"/>
      <c r="Y63" s="9"/>
      <c r="Z63" s="61"/>
      <c r="AA63" s="61"/>
      <c r="AB63" s="61"/>
      <c r="AC63" s="406"/>
      <c r="AD63" s="406"/>
      <c r="AE63" s="177"/>
      <c r="AF63" s="265"/>
      <c r="AG63" s="178"/>
      <c r="AH63" s="9"/>
      <c r="AI63" s="265"/>
      <c r="AJ63" s="61"/>
      <c r="AK63" s="177"/>
      <c r="AL63" s="265"/>
      <c r="AM63" s="178"/>
    </row>
    <row r="64" spans="2:39" x14ac:dyDescent="0.15">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row>
  </sheetData>
  <mergeCells count="35">
    <mergeCell ref="AC63:AD63"/>
    <mergeCell ref="K28:M28"/>
    <mergeCell ref="Q28:S28"/>
    <mergeCell ref="K29:M29"/>
    <mergeCell ref="Q29:S29"/>
    <mergeCell ref="W31:AG31"/>
    <mergeCell ref="AH5:AH7"/>
    <mergeCell ref="AI5:AI7"/>
    <mergeCell ref="AJ5:AJ7"/>
    <mergeCell ref="B18:E18"/>
    <mergeCell ref="B32:E34"/>
    <mergeCell ref="W32:AG32"/>
    <mergeCell ref="B20:E20"/>
    <mergeCell ref="W24:AC24"/>
    <mergeCell ref="AD24:AE24"/>
    <mergeCell ref="AF24:AG24"/>
    <mergeCell ref="H26:I26"/>
    <mergeCell ref="K26:L26"/>
    <mergeCell ref="O26:P26"/>
    <mergeCell ref="R26:S26"/>
    <mergeCell ref="B22:E22"/>
    <mergeCell ref="B21:E21"/>
    <mergeCell ref="B19:E19"/>
    <mergeCell ref="Y2:AG2"/>
    <mergeCell ref="J3:P3"/>
    <mergeCell ref="W3:AF3"/>
    <mergeCell ref="B5:B7"/>
    <mergeCell ref="C5:C7"/>
    <mergeCell ref="D5:D7"/>
    <mergeCell ref="E5:E7"/>
    <mergeCell ref="F5:L5"/>
    <mergeCell ref="M5:S5"/>
    <mergeCell ref="T5:Z5"/>
    <mergeCell ref="AA5:AG5"/>
    <mergeCell ref="K2:L2"/>
  </mergeCells>
  <phoneticPr fontId="2"/>
  <dataValidations count="2">
    <dataValidation type="list" allowBlank="1" showInputMessage="1" showErrorMessage="1" sqref="B8:B17" xr:uid="{00000000-0002-0000-0400-000000000000}">
      <formula1>$B$57:$B$62</formula1>
    </dataValidation>
    <dataValidation type="list" allowBlank="1" showInputMessage="1" showErrorMessage="1" sqref="C8:C17" xr:uid="{00000000-0002-0000-0400-000001000000}">
      <formula1>$D$57:$D$60</formula1>
    </dataValidation>
  </dataValidations>
  <printOptions horizontalCentered="1"/>
  <pageMargins left="0.78740157480314965" right="0.78740157480314965" top="0.98425196850393704" bottom="0.39370078740157483" header="0.51181102362204722" footer="0.51181102362204722"/>
  <pageSetup paperSize="9" scale="88" orientation="landscape" verticalDpi="300" r:id="rId1"/>
  <headerFooter alignWithMargins="0"/>
  <rowBreaks count="1" manualBreakCount="1">
    <brk id="35"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M64"/>
  <sheetViews>
    <sheetView view="pageBreakPreview" zoomScaleNormal="100" zoomScaleSheetLayoutView="100" workbookViewId="0">
      <selection activeCell="K2" sqref="K2:L2"/>
    </sheetView>
  </sheetViews>
  <sheetFormatPr defaultRowHeight="12" x14ac:dyDescent="0.15"/>
  <cols>
    <col min="1" max="1" width="1.375" style="134" customWidth="1"/>
    <col min="2" max="2" width="13.875" style="134" customWidth="1"/>
    <col min="3" max="3" width="4.25" style="134" customWidth="1"/>
    <col min="4" max="4" width="11.5" style="134" customWidth="1"/>
    <col min="5" max="5" width="11.125" style="134" customWidth="1"/>
    <col min="6" max="33" width="2.625" style="134" customWidth="1"/>
    <col min="34" max="34" width="5.5" style="134" customWidth="1"/>
    <col min="35" max="35" width="8" style="134" customWidth="1"/>
    <col min="36" max="36" width="7.375" style="134" customWidth="1"/>
    <col min="37" max="16384" width="9" style="134"/>
  </cols>
  <sheetData>
    <row r="1" spans="2:36" ht="13.5" x14ac:dyDescent="0.15">
      <c r="B1" s="106" t="s">
        <v>66</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row>
    <row r="2" spans="2:36" ht="18" customHeight="1" x14ac:dyDescent="0.15">
      <c r="B2" s="139" t="s">
        <v>0</v>
      </c>
      <c r="C2" s="133"/>
      <c r="D2" s="133"/>
      <c r="E2" s="133"/>
      <c r="F2" s="133"/>
      <c r="G2" s="133"/>
      <c r="H2" s="133"/>
      <c r="I2" s="133"/>
      <c r="J2" s="133"/>
      <c r="K2" s="669" t="s">
        <v>335</v>
      </c>
      <c r="L2" s="670"/>
      <c r="M2" s="189">
        <v>2</v>
      </c>
      <c r="N2" s="108" t="s">
        <v>39</v>
      </c>
      <c r="O2" s="190" t="s">
        <v>336</v>
      </c>
      <c r="P2" s="108" t="s">
        <v>40</v>
      </c>
      <c r="Q2" s="108"/>
      <c r="S2" s="108" t="s">
        <v>41</v>
      </c>
      <c r="U2" s="110"/>
      <c r="V2" s="110"/>
      <c r="W2" s="110"/>
      <c r="X2" s="110"/>
      <c r="Y2" s="539" t="s">
        <v>283</v>
      </c>
      <c r="Z2" s="539"/>
      <c r="AA2" s="539"/>
      <c r="AB2" s="539"/>
      <c r="AC2" s="539"/>
      <c r="AD2" s="539"/>
      <c r="AE2" s="539"/>
      <c r="AF2" s="539"/>
      <c r="AG2" s="539"/>
      <c r="AH2" s="138" t="s">
        <v>68</v>
      </c>
      <c r="AI2" s="138"/>
      <c r="AJ2" s="138"/>
    </row>
    <row r="3" spans="2:36" ht="18" customHeight="1" x14ac:dyDescent="0.15">
      <c r="B3" s="133"/>
      <c r="C3" s="133"/>
      <c r="D3" s="133"/>
      <c r="E3" s="133"/>
      <c r="F3" s="17"/>
      <c r="G3" s="17"/>
      <c r="H3" s="112" t="s">
        <v>69</v>
      </c>
      <c r="I3" s="108" t="s">
        <v>67</v>
      </c>
      <c r="J3" s="540"/>
      <c r="K3" s="540"/>
      <c r="L3" s="540"/>
      <c r="M3" s="540"/>
      <c r="N3" s="540"/>
      <c r="O3" s="540"/>
      <c r="P3" s="540"/>
      <c r="Q3" s="140" t="s">
        <v>68</v>
      </c>
      <c r="R3" s="133"/>
      <c r="S3" s="140" t="s">
        <v>97</v>
      </c>
      <c r="T3" s="140"/>
      <c r="U3" s="140"/>
      <c r="V3" s="140" t="s">
        <v>67</v>
      </c>
      <c r="W3" s="323" t="s">
        <v>282</v>
      </c>
      <c r="X3" s="323"/>
      <c r="Y3" s="323"/>
      <c r="Z3" s="323"/>
      <c r="AA3" s="323"/>
      <c r="AB3" s="323"/>
      <c r="AC3" s="323"/>
      <c r="AD3" s="323"/>
      <c r="AE3" s="323"/>
      <c r="AF3" s="323"/>
      <c r="AG3" s="140" t="s">
        <v>68</v>
      </c>
      <c r="AH3" s="136"/>
      <c r="AI3" s="136"/>
      <c r="AJ3" s="141"/>
    </row>
    <row r="4" spans="2:36" ht="9.75" customHeight="1" thickBot="1" x14ac:dyDescent="0.2">
      <c r="B4" s="133"/>
      <c r="C4" s="133"/>
      <c r="D4" s="133"/>
      <c r="E4" s="133"/>
      <c r="F4" s="133"/>
      <c r="G4" s="133"/>
      <c r="H4" s="133"/>
      <c r="I4" s="133"/>
      <c r="J4" s="135"/>
      <c r="K4" s="133"/>
      <c r="L4" s="133"/>
      <c r="M4" s="133"/>
      <c r="N4" s="133"/>
      <c r="O4" s="133"/>
      <c r="P4" s="133"/>
      <c r="Q4" s="133"/>
      <c r="R4" s="133"/>
      <c r="S4" s="133"/>
      <c r="T4" s="133"/>
      <c r="U4" s="133"/>
      <c r="V4" s="133"/>
      <c r="W4" s="133"/>
      <c r="X4" s="133"/>
      <c r="Y4" s="133"/>
      <c r="Z4" s="133"/>
      <c r="AA4" s="133"/>
      <c r="AB4" s="133"/>
      <c r="AC4" s="133"/>
      <c r="AD4" s="133"/>
      <c r="AE4" s="133"/>
      <c r="AF4" s="133"/>
      <c r="AG4" s="133"/>
      <c r="AH4" s="136"/>
      <c r="AI4" s="136"/>
      <c r="AJ4" s="137"/>
    </row>
    <row r="5" spans="2:36" ht="19.5" customHeight="1" x14ac:dyDescent="0.15">
      <c r="B5" s="324" t="s">
        <v>87</v>
      </c>
      <c r="C5" s="327" t="s">
        <v>99</v>
      </c>
      <c r="D5" s="329" t="s">
        <v>98</v>
      </c>
      <c r="E5" s="332" t="s">
        <v>88</v>
      </c>
      <c r="F5" s="335" t="s">
        <v>89</v>
      </c>
      <c r="G5" s="336"/>
      <c r="H5" s="336"/>
      <c r="I5" s="336"/>
      <c r="J5" s="336"/>
      <c r="K5" s="336"/>
      <c r="L5" s="337"/>
      <c r="M5" s="338" t="s">
        <v>90</v>
      </c>
      <c r="N5" s="336"/>
      <c r="O5" s="336"/>
      <c r="P5" s="336"/>
      <c r="Q5" s="336"/>
      <c r="R5" s="336"/>
      <c r="S5" s="339"/>
      <c r="T5" s="335" t="s">
        <v>91</v>
      </c>
      <c r="U5" s="336"/>
      <c r="V5" s="336"/>
      <c r="W5" s="336"/>
      <c r="X5" s="336"/>
      <c r="Y5" s="336"/>
      <c r="Z5" s="337"/>
      <c r="AA5" s="338" t="s">
        <v>92</v>
      </c>
      <c r="AB5" s="336"/>
      <c r="AC5" s="336"/>
      <c r="AD5" s="336"/>
      <c r="AE5" s="336"/>
      <c r="AF5" s="336"/>
      <c r="AG5" s="339"/>
      <c r="AH5" s="341" t="s">
        <v>93</v>
      </c>
      <c r="AI5" s="344" t="s">
        <v>94</v>
      </c>
      <c r="AJ5" s="317" t="s">
        <v>95</v>
      </c>
    </row>
    <row r="6" spans="2:36" ht="19.5" customHeight="1" x14ac:dyDescent="0.15">
      <c r="B6" s="325"/>
      <c r="C6" s="328"/>
      <c r="D6" s="330"/>
      <c r="E6" s="333"/>
      <c r="F6" s="296">
        <v>1</v>
      </c>
      <c r="G6" s="300">
        <v>2</v>
      </c>
      <c r="H6" s="300">
        <v>3</v>
      </c>
      <c r="I6" s="300">
        <v>4</v>
      </c>
      <c r="J6" s="300">
        <v>5</v>
      </c>
      <c r="K6" s="300">
        <v>6</v>
      </c>
      <c r="L6" s="301">
        <v>7</v>
      </c>
      <c r="M6" s="302">
        <v>8</v>
      </c>
      <c r="N6" s="300">
        <v>9</v>
      </c>
      <c r="O6" s="300">
        <v>10</v>
      </c>
      <c r="P6" s="300">
        <v>11</v>
      </c>
      <c r="Q6" s="300">
        <v>12</v>
      </c>
      <c r="R6" s="300">
        <v>13</v>
      </c>
      <c r="S6" s="297">
        <v>14</v>
      </c>
      <c r="T6" s="296">
        <v>15</v>
      </c>
      <c r="U6" s="300">
        <v>16</v>
      </c>
      <c r="V6" s="300">
        <v>17</v>
      </c>
      <c r="W6" s="300">
        <v>18</v>
      </c>
      <c r="X6" s="300">
        <v>19</v>
      </c>
      <c r="Y6" s="300">
        <v>20</v>
      </c>
      <c r="Z6" s="301">
        <v>21</v>
      </c>
      <c r="AA6" s="302">
        <v>22</v>
      </c>
      <c r="AB6" s="300">
        <v>23</v>
      </c>
      <c r="AC6" s="300">
        <v>24</v>
      </c>
      <c r="AD6" s="300">
        <v>25</v>
      </c>
      <c r="AE6" s="300">
        <v>26</v>
      </c>
      <c r="AF6" s="300">
        <v>27</v>
      </c>
      <c r="AG6" s="297">
        <v>28</v>
      </c>
      <c r="AH6" s="342"/>
      <c r="AI6" s="345"/>
      <c r="AJ6" s="318"/>
    </row>
    <row r="7" spans="2:36" ht="19.5" customHeight="1" thickBot="1" x14ac:dyDescent="0.2">
      <c r="B7" s="326"/>
      <c r="C7" s="328"/>
      <c r="D7" s="331"/>
      <c r="E7" s="334"/>
      <c r="F7" s="145" t="s">
        <v>128</v>
      </c>
      <c r="G7" s="146" t="s">
        <v>129</v>
      </c>
      <c r="H7" s="146" t="s">
        <v>130</v>
      </c>
      <c r="I7" s="146" t="s">
        <v>131</v>
      </c>
      <c r="J7" s="146" t="s">
        <v>132</v>
      </c>
      <c r="K7" s="146" t="s">
        <v>133</v>
      </c>
      <c r="L7" s="147" t="s">
        <v>110</v>
      </c>
      <c r="M7" s="145" t="s">
        <v>128</v>
      </c>
      <c r="N7" s="146" t="s">
        <v>129</v>
      </c>
      <c r="O7" s="146" t="s">
        <v>130</v>
      </c>
      <c r="P7" s="146" t="s">
        <v>131</v>
      </c>
      <c r="Q7" s="146" t="s">
        <v>132</v>
      </c>
      <c r="R7" s="146" t="s">
        <v>133</v>
      </c>
      <c r="S7" s="147" t="s">
        <v>110</v>
      </c>
      <c r="T7" s="145" t="s">
        <v>128</v>
      </c>
      <c r="U7" s="146" t="s">
        <v>129</v>
      </c>
      <c r="V7" s="146" t="s">
        <v>130</v>
      </c>
      <c r="W7" s="146" t="s">
        <v>131</v>
      </c>
      <c r="X7" s="146" t="s">
        <v>132</v>
      </c>
      <c r="Y7" s="146" t="s">
        <v>133</v>
      </c>
      <c r="Z7" s="147" t="s">
        <v>110</v>
      </c>
      <c r="AA7" s="145" t="s">
        <v>128</v>
      </c>
      <c r="AB7" s="146" t="s">
        <v>129</v>
      </c>
      <c r="AC7" s="146" t="s">
        <v>130</v>
      </c>
      <c r="AD7" s="146" t="s">
        <v>131</v>
      </c>
      <c r="AE7" s="146" t="s">
        <v>132</v>
      </c>
      <c r="AF7" s="146" t="s">
        <v>133</v>
      </c>
      <c r="AG7" s="148" t="s">
        <v>110</v>
      </c>
      <c r="AH7" s="343"/>
      <c r="AI7" s="346"/>
      <c r="AJ7" s="319"/>
    </row>
    <row r="8" spans="2:36" ht="21" customHeight="1" x14ac:dyDescent="0.15">
      <c r="B8" s="162" t="s">
        <v>4</v>
      </c>
      <c r="C8" s="163" t="s">
        <v>294</v>
      </c>
      <c r="D8" s="163"/>
      <c r="E8" s="191" t="s">
        <v>134</v>
      </c>
      <c r="F8" s="149">
        <v>1</v>
      </c>
      <c r="G8" s="150">
        <v>1</v>
      </c>
      <c r="H8" s="150">
        <v>1</v>
      </c>
      <c r="I8" s="150">
        <v>1</v>
      </c>
      <c r="J8" s="150">
        <v>1</v>
      </c>
      <c r="K8" s="150" t="s">
        <v>312</v>
      </c>
      <c r="L8" s="151" t="s">
        <v>25</v>
      </c>
      <c r="M8" s="149">
        <v>1</v>
      </c>
      <c r="N8" s="150">
        <v>1</v>
      </c>
      <c r="O8" s="150">
        <v>1</v>
      </c>
      <c r="P8" s="150">
        <v>1</v>
      </c>
      <c r="Q8" s="150">
        <v>1</v>
      </c>
      <c r="R8" s="150" t="s">
        <v>312</v>
      </c>
      <c r="S8" s="151" t="s">
        <v>25</v>
      </c>
      <c r="T8" s="149">
        <v>1</v>
      </c>
      <c r="U8" s="150">
        <v>1</v>
      </c>
      <c r="V8" s="150">
        <v>1</v>
      </c>
      <c r="W8" s="150">
        <v>1</v>
      </c>
      <c r="X8" s="150">
        <v>1</v>
      </c>
      <c r="Y8" s="150" t="s">
        <v>312</v>
      </c>
      <c r="Z8" s="151" t="s">
        <v>25</v>
      </c>
      <c r="AA8" s="149">
        <v>1</v>
      </c>
      <c r="AB8" s="150">
        <v>1</v>
      </c>
      <c r="AC8" s="150">
        <v>1</v>
      </c>
      <c r="AD8" s="150">
        <v>1</v>
      </c>
      <c r="AE8" s="150">
        <v>1</v>
      </c>
      <c r="AF8" s="150" t="s">
        <v>312</v>
      </c>
      <c r="AG8" s="154" t="s">
        <v>25</v>
      </c>
      <c r="AH8" s="143">
        <f>IF(SUM(F8:AG8)=0,"",SUM(F8:AG8))</f>
        <v>20</v>
      </c>
      <c r="AI8" s="167">
        <f>IF(AH8="","",ROUNDDOWN(AH8/4,1))</f>
        <v>5</v>
      </c>
      <c r="AJ8" s="279" t="str">
        <f t="shared" ref="AJ8:AJ17" si="0">IF(B8="","",IF(OR(B8="管理者",B8="事務員"),"",IF(C8="A",1,ROUNDDOWN(AI8/$P$25,2))))</f>
        <v/>
      </c>
    </row>
    <row r="9" spans="2:36" ht="21" customHeight="1" x14ac:dyDescent="0.15">
      <c r="B9" s="164" t="s">
        <v>190</v>
      </c>
      <c r="C9" s="165" t="s">
        <v>106</v>
      </c>
      <c r="D9" s="165" t="s">
        <v>313</v>
      </c>
      <c r="E9" s="192" t="s">
        <v>79</v>
      </c>
      <c r="F9" s="149">
        <v>8</v>
      </c>
      <c r="G9" s="150">
        <v>8</v>
      </c>
      <c r="H9" s="150">
        <v>8</v>
      </c>
      <c r="I9" s="150" t="s">
        <v>312</v>
      </c>
      <c r="J9" s="150">
        <v>8</v>
      </c>
      <c r="K9" s="150">
        <v>8</v>
      </c>
      <c r="L9" s="151" t="s">
        <v>25</v>
      </c>
      <c r="M9" s="149">
        <v>8</v>
      </c>
      <c r="N9" s="150">
        <v>8</v>
      </c>
      <c r="O9" s="150">
        <v>8</v>
      </c>
      <c r="P9" s="150" t="s">
        <v>312</v>
      </c>
      <c r="Q9" s="150">
        <v>8</v>
      </c>
      <c r="R9" s="150">
        <v>8</v>
      </c>
      <c r="S9" s="151" t="s">
        <v>25</v>
      </c>
      <c r="T9" s="149">
        <v>8</v>
      </c>
      <c r="U9" s="150">
        <v>8</v>
      </c>
      <c r="V9" s="150">
        <v>8</v>
      </c>
      <c r="W9" s="150" t="s">
        <v>312</v>
      </c>
      <c r="X9" s="150">
        <v>8</v>
      </c>
      <c r="Y9" s="150">
        <v>8</v>
      </c>
      <c r="Z9" s="151" t="s">
        <v>25</v>
      </c>
      <c r="AA9" s="149">
        <v>8</v>
      </c>
      <c r="AB9" s="150">
        <v>8</v>
      </c>
      <c r="AC9" s="150">
        <v>8</v>
      </c>
      <c r="AD9" s="150" t="s">
        <v>312</v>
      </c>
      <c r="AE9" s="150">
        <v>8</v>
      </c>
      <c r="AF9" s="150">
        <v>8</v>
      </c>
      <c r="AG9" s="154" t="s">
        <v>25</v>
      </c>
      <c r="AH9" s="143">
        <f t="shared" ref="AH9:AH19" si="1">IF(SUM(F9:AG9)=0,"",SUM(F9:AG9))</f>
        <v>160</v>
      </c>
      <c r="AI9" s="167">
        <f t="shared" ref="AI9:AI17" si="2">IF(AH9="","",ROUNDDOWN(AH9/4,1))</f>
        <v>40</v>
      </c>
      <c r="AJ9" s="258">
        <f t="shared" si="0"/>
        <v>1</v>
      </c>
    </row>
    <row r="10" spans="2:36" ht="21" customHeight="1" x14ac:dyDescent="0.15">
      <c r="B10" s="164" t="s">
        <v>190</v>
      </c>
      <c r="C10" s="165" t="s">
        <v>294</v>
      </c>
      <c r="D10" s="165" t="s">
        <v>300</v>
      </c>
      <c r="E10" s="160" t="s">
        <v>135</v>
      </c>
      <c r="F10" s="155"/>
      <c r="G10" s="156"/>
      <c r="H10" s="156" t="s">
        <v>312</v>
      </c>
      <c r="I10" s="156">
        <v>8</v>
      </c>
      <c r="J10" s="156"/>
      <c r="K10" s="156"/>
      <c r="L10" s="157" t="s">
        <v>25</v>
      </c>
      <c r="M10" s="155"/>
      <c r="N10" s="156"/>
      <c r="O10" s="156" t="s">
        <v>312</v>
      </c>
      <c r="P10" s="156">
        <v>8</v>
      </c>
      <c r="Q10" s="156"/>
      <c r="R10" s="156"/>
      <c r="S10" s="157" t="s">
        <v>25</v>
      </c>
      <c r="T10" s="155"/>
      <c r="U10" s="156"/>
      <c r="V10" s="156" t="s">
        <v>312</v>
      </c>
      <c r="W10" s="156">
        <v>8</v>
      </c>
      <c r="X10" s="156"/>
      <c r="Y10" s="156"/>
      <c r="Z10" s="157" t="s">
        <v>25</v>
      </c>
      <c r="AA10" s="155"/>
      <c r="AB10" s="156"/>
      <c r="AC10" s="156" t="s">
        <v>312</v>
      </c>
      <c r="AD10" s="156">
        <v>8</v>
      </c>
      <c r="AE10" s="156"/>
      <c r="AF10" s="156"/>
      <c r="AG10" s="159" t="s">
        <v>25</v>
      </c>
      <c r="AH10" s="143">
        <f t="shared" si="1"/>
        <v>32</v>
      </c>
      <c r="AI10" s="167">
        <f t="shared" si="2"/>
        <v>8</v>
      </c>
      <c r="AJ10" s="258">
        <f t="shared" si="0"/>
        <v>0.2</v>
      </c>
    </row>
    <row r="11" spans="2:36" ht="21" customHeight="1" x14ac:dyDescent="0.15">
      <c r="B11" s="164" t="s">
        <v>192</v>
      </c>
      <c r="C11" s="165" t="s">
        <v>294</v>
      </c>
      <c r="D11" s="165" t="s">
        <v>300</v>
      </c>
      <c r="E11" s="160" t="s">
        <v>135</v>
      </c>
      <c r="F11" s="155">
        <v>8</v>
      </c>
      <c r="G11" s="156">
        <v>8</v>
      </c>
      <c r="H11" s="156" t="s">
        <v>312</v>
      </c>
      <c r="I11" s="156"/>
      <c r="J11" s="156">
        <v>8</v>
      </c>
      <c r="K11" s="156">
        <v>8</v>
      </c>
      <c r="L11" s="157" t="s">
        <v>25</v>
      </c>
      <c r="M11" s="158">
        <v>8</v>
      </c>
      <c r="N11" s="156">
        <v>8</v>
      </c>
      <c r="O11" s="156" t="s">
        <v>312</v>
      </c>
      <c r="P11" s="156"/>
      <c r="Q11" s="156">
        <v>8</v>
      </c>
      <c r="R11" s="156">
        <v>8</v>
      </c>
      <c r="S11" s="157" t="s">
        <v>25</v>
      </c>
      <c r="T11" s="155">
        <v>8</v>
      </c>
      <c r="U11" s="156">
        <v>8</v>
      </c>
      <c r="V11" s="156" t="s">
        <v>312</v>
      </c>
      <c r="W11" s="156"/>
      <c r="X11" s="156">
        <v>8</v>
      </c>
      <c r="Y11" s="156">
        <v>8</v>
      </c>
      <c r="Z11" s="157" t="s">
        <v>25</v>
      </c>
      <c r="AA11" s="158">
        <v>8</v>
      </c>
      <c r="AB11" s="156">
        <v>8</v>
      </c>
      <c r="AC11" s="156" t="s">
        <v>312</v>
      </c>
      <c r="AD11" s="156"/>
      <c r="AE11" s="156">
        <v>8</v>
      </c>
      <c r="AF11" s="156">
        <v>8</v>
      </c>
      <c r="AG11" s="159" t="s">
        <v>25</v>
      </c>
      <c r="AH11" s="143">
        <f t="shared" si="1"/>
        <v>128</v>
      </c>
      <c r="AI11" s="167">
        <f t="shared" si="2"/>
        <v>32</v>
      </c>
      <c r="AJ11" s="258">
        <f t="shared" si="0"/>
        <v>0.8</v>
      </c>
    </row>
    <row r="12" spans="2:36" ht="21" customHeight="1" x14ac:dyDescent="0.15">
      <c r="B12" s="164" t="s">
        <v>192</v>
      </c>
      <c r="C12" s="165" t="s">
        <v>136</v>
      </c>
      <c r="D12" s="165"/>
      <c r="E12" s="160" t="s">
        <v>295</v>
      </c>
      <c r="F12" s="155">
        <v>4</v>
      </c>
      <c r="G12" s="156" t="s">
        <v>315</v>
      </c>
      <c r="H12" s="156">
        <v>4</v>
      </c>
      <c r="I12" s="156">
        <v>4</v>
      </c>
      <c r="J12" s="156"/>
      <c r="K12" s="156"/>
      <c r="L12" s="157" t="s">
        <v>25</v>
      </c>
      <c r="M12" s="158">
        <v>4</v>
      </c>
      <c r="N12" s="156">
        <v>4</v>
      </c>
      <c r="O12" s="156">
        <v>4</v>
      </c>
      <c r="P12" s="156">
        <v>4</v>
      </c>
      <c r="Q12" s="156"/>
      <c r="R12" s="156"/>
      <c r="S12" s="157" t="s">
        <v>25</v>
      </c>
      <c r="T12" s="155">
        <v>4</v>
      </c>
      <c r="U12" s="156">
        <v>4</v>
      </c>
      <c r="V12" s="156">
        <v>4</v>
      </c>
      <c r="W12" s="156">
        <v>4</v>
      </c>
      <c r="X12" s="156"/>
      <c r="Y12" s="156"/>
      <c r="Z12" s="157" t="s">
        <v>25</v>
      </c>
      <c r="AA12" s="158">
        <v>4</v>
      </c>
      <c r="AB12" s="156">
        <v>4</v>
      </c>
      <c r="AC12" s="156">
        <v>4</v>
      </c>
      <c r="AD12" s="156">
        <v>4</v>
      </c>
      <c r="AE12" s="156"/>
      <c r="AF12" s="156"/>
      <c r="AG12" s="159" t="s">
        <v>25</v>
      </c>
      <c r="AH12" s="143">
        <f t="shared" si="1"/>
        <v>60</v>
      </c>
      <c r="AI12" s="167">
        <f t="shared" si="2"/>
        <v>15</v>
      </c>
      <c r="AJ12" s="258">
        <f t="shared" si="0"/>
        <v>0.37</v>
      </c>
    </row>
    <row r="13" spans="2:36" ht="21" customHeight="1" x14ac:dyDescent="0.15">
      <c r="B13" s="164" t="s">
        <v>192</v>
      </c>
      <c r="C13" s="165" t="s">
        <v>294</v>
      </c>
      <c r="D13" s="165"/>
      <c r="E13" s="160" t="s">
        <v>134</v>
      </c>
      <c r="F13" s="155">
        <v>7</v>
      </c>
      <c r="G13" s="156">
        <v>7</v>
      </c>
      <c r="H13" s="156">
        <v>7</v>
      </c>
      <c r="I13" s="156">
        <v>7</v>
      </c>
      <c r="J13" s="156">
        <v>7</v>
      </c>
      <c r="K13" s="156"/>
      <c r="L13" s="157" t="s">
        <v>25</v>
      </c>
      <c r="M13" s="158">
        <v>7</v>
      </c>
      <c r="N13" s="156">
        <v>7</v>
      </c>
      <c r="O13" s="156">
        <v>7</v>
      </c>
      <c r="P13" s="156">
        <v>7</v>
      </c>
      <c r="Q13" s="156">
        <v>7</v>
      </c>
      <c r="R13" s="156"/>
      <c r="S13" s="157" t="s">
        <v>25</v>
      </c>
      <c r="T13" s="155">
        <v>7</v>
      </c>
      <c r="U13" s="156">
        <v>7</v>
      </c>
      <c r="V13" s="156">
        <v>7</v>
      </c>
      <c r="W13" s="156">
        <v>7</v>
      </c>
      <c r="X13" s="156">
        <v>7</v>
      </c>
      <c r="Y13" s="156"/>
      <c r="Z13" s="157" t="s">
        <v>25</v>
      </c>
      <c r="AA13" s="158">
        <v>7</v>
      </c>
      <c r="AB13" s="156">
        <v>7</v>
      </c>
      <c r="AC13" s="156">
        <v>7</v>
      </c>
      <c r="AD13" s="156">
        <v>7</v>
      </c>
      <c r="AE13" s="156">
        <v>7</v>
      </c>
      <c r="AF13" s="156"/>
      <c r="AG13" s="159" t="s">
        <v>25</v>
      </c>
      <c r="AH13" s="143">
        <f t="shared" si="1"/>
        <v>140</v>
      </c>
      <c r="AI13" s="167">
        <f t="shared" si="2"/>
        <v>35</v>
      </c>
      <c r="AJ13" s="258">
        <f t="shared" si="0"/>
        <v>0.87</v>
      </c>
    </row>
    <row r="14" spans="2:36" ht="21" customHeight="1" x14ac:dyDescent="0.15">
      <c r="B14" s="164" t="s">
        <v>191</v>
      </c>
      <c r="C14" s="165" t="s">
        <v>296</v>
      </c>
      <c r="D14" s="165" t="s">
        <v>301</v>
      </c>
      <c r="E14" s="160" t="s">
        <v>229</v>
      </c>
      <c r="F14" s="155"/>
      <c r="G14" s="156"/>
      <c r="H14" s="156"/>
      <c r="I14" s="156">
        <v>1</v>
      </c>
      <c r="J14" s="156"/>
      <c r="K14" s="156"/>
      <c r="L14" s="157" t="s">
        <v>25</v>
      </c>
      <c r="M14" s="158"/>
      <c r="N14" s="156"/>
      <c r="O14" s="156"/>
      <c r="P14" s="156">
        <v>1</v>
      </c>
      <c r="Q14" s="156"/>
      <c r="R14" s="156"/>
      <c r="S14" s="157" t="s">
        <v>25</v>
      </c>
      <c r="T14" s="155"/>
      <c r="U14" s="156"/>
      <c r="V14" s="156"/>
      <c r="W14" s="156">
        <v>1</v>
      </c>
      <c r="X14" s="156"/>
      <c r="Y14" s="156"/>
      <c r="Z14" s="157" t="s">
        <v>25</v>
      </c>
      <c r="AA14" s="158"/>
      <c r="AB14" s="156"/>
      <c r="AC14" s="156"/>
      <c r="AD14" s="156">
        <v>1</v>
      </c>
      <c r="AE14" s="156"/>
      <c r="AF14" s="156"/>
      <c r="AG14" s="159" t="s">
        <v>25</v>
      </c>
      <c r="AH14" s="143">
        <f t="shared" si="1"/>
        <v>4</v>
      </c>
      <c r="AI14" s="167">
        <f t="shared" si="2"/>
        <v>1</v>
      </c>
      <c r="AJ14" s="258">
        <f t="shared" si="0"/>
        <v>0.02</v>
      </c>
    </row>
    <row r="15" spans="2:36" ht="21" customHeight="1" x14ac:dyDescent="0.15">
      <c r="B15" s="164" t="s">
        <v>193</v>
      </c>
      <c r="C15" s="165" t="s">
        <v>296</v>
      </c>
      <c r="D15" s="165"/>
      <c r="E15" s="160" t="s">
        <v>229</v>
      </c>
      <c r="F15" s="155"/>
      <c r="G15" s="156"/>
      <c r="H15" s="156"/>
      <c r="I15" s="156">
        <v>1</v>
      </c>
      <c r="J15" s="156"/>
      <c r="K15" s="156"/>
      <c r="L15" s="157" t="s">
        <v>25</v>
      </c>
      <c r="M15" s="158"/>
      <c r="N15" s="156"/>
      <c r="O15" s="156"/>
      <c r="P15" s="156">
        <v>1</v>
      </c>
      <c r="Q15" s="156"/>
      <c r="R15" s="156"/>
      <c r="S15" s="157" t="s">
        <v>25</v>
      </c>
      <c r="T15" s="155"/>
      <c r="U15" s="156"/>
      <c r="V15" s="156"/>
      <c r="W15" s="156">
        <v>1</v>
      </c>
      <c r="X15" s="156"/>
      <c r="Y15" s="156"/>
      <c r="Z15" s="157" t="s">
        <v>25</v>
      </c>
      <c r="AA15" s="158"/>
      <c r="AB15" s="156"/>
      <c r="AC15" s="156"/>
      <c r="AD15" s="156">
        <v>1</v>
      </c>
      <c r="AE15" s="156"/>
      <c r="AF15" s="156"/>
      <c r="AG15" s="159" t="s">
        <v>25</v>
      </c>
      <c r="AH15" s="143">
        <f t="shared" si="1"/>
        <v>4</v>
      </c>
      <c r="AI15" s="167">
        <f t="shared" si="2"/>
        <v>1</v>
      </c>
      <c r="AJ15" s="258">
        <f t="shared" si="0"/>
        <v>0.02</v>
      </c>
    </row>
    <row r="16" spans="2:36" ht="21" customHeight="1" x14ac:dyDescent="0.15">
      <c r="B16" s="164" t="s">
        <v>302</v>
      </c>
      <c r="C16" s="165" t="s">
        <v>106</v>
      </c>
      <c r="D16" s="165"/>
      <c r="E16" s="160" t="s">
        <v>314</v>
      </c>
      <c r="F16" s="155">
        <v>1</v>
      </c>
      <c r="G16" s="156">
        <v>1</v>
      </c>
      <c r="H16" s="156">
        <v>1</v>
      </c>
      <c r="I16" s="156">
        <v>1</v>
      </c>
      <c r="J16" s="156">
        <v>1</v>
      </c>
      <c r="K16" s="156"/>
      <c r="L16" s="157"/>
      <c r="M16" s="158">
        <v>1</v>
      </c>
      <c r="N16" s="156">
        <v>1</v>
      </c>
      <c r="O16" s="156">
        <v>1</v>
      </c>
      <c r="P16" s="156">
        <v>1</v>
      </c>
      <c r="Q16" s="156">
        <v>1</v>
      </c>
      <c r="R16" s="156"/>
      <c r="S16" s="159"/>
      <c r="T16" s="155">
        <v>1</v>
      </c>
      <c r="U16" s="156">
        <v>1</v>
      </c>
      <c r="V16" s="156">
        <v>1</v>
      </c>
      <c r="W16" s="156">
        <v>1</v>
      </c>
      <c r="X16" s="156">
        <v>1</v>
      </c>
      <c r="Y16" s="156"/>
      <c r="Z16" s="157"/>
      <c r="AA16" s="158">
        <v>1</v>
      </c>
      <c r="AB16" s="156">
        <v>1</v>
      </c>
      <c r="AC16" s="156">
        <v>1</v>
      </c>
      <c r="AD16" s="156">
        <v>1</v>
      </c>
      <c r="AE16" s="156">
        <v>1</v>
      </c>
      <c r="AF16" s="156"/>
      <c r="AG16" s="159"/>
      <c r="AH16" s="143">
        <f t="shared" si="1"/>
        <v>20</v>
      </c>
      <c r="AI16" s="167">
        <f t="shared" si="2"/>
        <v>5</v>
      </c>
      <c r="AJ16" s="258" t="str">
        <f t="shared" si="0"/>
        <v/>
      </c>
    </row>
    <row r="17" spans="2:36" ht="21" customHeight="1" thickBot="1" x14ac:dyDescent="0.2">
      <c r="B17" s="166"/>
      <c r="C17" s="165"/>
      <c r="D17" s="165"/>
      <c r="E17" s="161"/>
      <c r="F17" s="197"/>
      <c r="G17" s="198"/>
      <c r="H17" s="198"/>
      <c r="I17" s="198"/>
      <c r="J17" s="198"/>
      <c r="K17" s="198"/>
      <c r="L17" s="199"/>
      <c r="M17" s="200"/>
      <c r="N17" s="198"/>
      <c r="O17" s="198"/>
      <c r="P17" s="198"/>
      <c r="Q17" s="198"/>
      <c r="R17" s="198"/>
      <c r="S17" s="201"/>
      <c r="T17" s="197"/>
      <c r="U17" s="198"/>
      <c r="V17" s="198"/>
      <c r="W17" s="198"/>
      <c r="X17" s="198"/>
      <c r="Y17" s="198"/>
      <c r="Z17" s="199"/>
      <c r="AA17" s="200"/>
      <c r="AB17" s="198"/>
      <c r="AC17" s="198"/>
      <c r="AD17" s="198"/>
      <c r="AE17" s="198"/>
      <c r="AF17" s="198"/>
      <c r="AG17" s="201"/>
      <c r="AH17" s="282" t="str">
        <f t="shared" si="1"/>
        <v/>
      </c>
      <c r="AI17" s="167" t="str">
        <f t="shared" si="2"/>
        <v/>
      </c>
      <c r="AJ17" s="280" t="str">
        <f t="shared" si="0"/>
        <v/>
      </c>
    </row>
    <row r="18" spans="2:36" ht="21" customHeight="1" thickBot="1" x14ac:dyDescent="0.2">
      <c r="B18" s="320" t="s">
        <v>310</v>
      </c>
      <c r="C18" s="321"/>
      <c r="D18" s="321"/>
      <c r="E18" s="322"/>
      <c r="F18" s="204">
        <f>IF(SUMIF($B$8:$B$17,"介護職員",F8:F17)=0,"",SUMIF($B$8:$B$17,"介護職員",F8:F17)+SUMIF($B$8:$B$17,"介護職員（看護職員）",F8:F17))</f>
        <v>19</v>
      </c>
      <c r="G18" s="202">
        <f t="shared" ref="G18:AG18" si="3">IF(SUMIF($B$8:$B$17,"介護職員",G8:G17)=0,"",SUMIF($B$8:$B$17,"介護職員",G8:G17)+SUMIF($B$8:$B$17,"介護職員（看護職員）",G8:G17))</f>
        <v>15</v>
      </c>
      <c r="H18" s="202">
        <f t="shared" si="3"/>
        <v>11</v>
      </c>
      <c r="I18" s="202">
        <f t="shared" si="3"/>
        <v>11</v>
      </c>
      <c r="J18" s="202">
        <f t="shared" si="3"/>
        <v>15</v>
      </c>
      <c r="K18" s="202">
        <f t="shared" si="3"/>
        <v>8</v>
      </c>
      <c r="L18" s="203" t="str">
        <f t="shared" si="3"/>
        <v/>
      </c>
      <c r="M18" s="204">
        <f t="shared" si="3"/>
        <v>19</v>
      </c>
      <c r="N18" s="202">
        <f t="shared" si="3"/>
        <v>19</v>
      </c>
      <c r="O18" s="202">
        <f t="shared" si="3"/>
        <v>11</v>
      </c>
      <c r="P18" s="202">
        <f t="shared" si="3"/>
        <v>11</v>
      </c>
      <c r="Q18" s="202">
        <f t="shared" si="3"/>
        <v>15</v>
      </c>
      <c r="R18" s="202">
        <f t="shared" si="3"/>
        <v>8</v>
      </c>
      <c r="S18" s="205" t="str">
        <f t="shared" si="3"/>
        <v/>
      </c>
      <c r="T18" s="204">
        <f t="shared" si="3"/>
        <v>19</v>
      </c>
      <c r="U18" s="202">
        <f t="shared" si="3"/>
        <v>19</v>
      </c>
      <c r="V18" s="202">
        <f t="shared" si="3"/>
        <v>11</v>
      </c>
      <c r="W18" s="202">
        <f t="shared" si="3"/>
        <v>11</v>
      </c>
      <c r="X18" s="202">
        <f t="shared" si="3"/>
        <v>15</v>
      </c>
      <c r="Y18" s="202">
        <f t="shared" si="3"/>
        <v>8</v>
      </c>
      <c r="Z18" s="205" t="str">
        <f t="shared" si="3"/>
        <v/>
      </c>
      <c r="AA18" s="206">
        <f t="shared" si="3"/>
        <v>19</v>
      </c>
      <c r="AB18" s="202">
        <f t="shared" si="3"/>
        <v>19</v>
      </c>
      <c r="AC18" s="202">
        <f t="shared" si="3"/>
        <v>11</v>
      </c>
      <c r="AD18" s="202">
        <f t="shared" si="3"/>
        <v>11</v>
      </c>
      <c r="AE18" s="202">
        <f t="shared" si="3"/>
        <v>15</v>
      </c>
      <c r="AF18" s="202">
        <f t="shared" si="3"/>
        <v>8</v>
      </c>
      <c r="AG18" s="288" t="str">
        <f t="shared" si="3"/>
        <v/>
      </c>
      <c r="AH18" s="283">
        <f t="shared" si="1"/>
        <v>328</v>
      </c>
      <c r="AI18" s="168"/>
      <c r="AJ18" s="281">
        <f>SUM(AJ8:AJ17)</f>
        <v>3.2800000000000002</v>
      </c>
    </row>
    <row r="19" spans="2:36" ht="21" customHeight="1" thickBot="1" x14ac:dyDescent="0.2">
      <c r="B19" s="320" t="s">
        <v>189</v>
      </c>
      <c r="C19" s="321"/>
      <c r="D19" s="321"/>
      <c r="E19" s="322"/>
      <c r="F19" s="289">
        <v>10</v>
      </c>
      <c r="G19" s="290">
        <v>8</v>
      </c>
      <c r="H19" s="290">
        <v>6</v>
      </c>
      <c r="I19" s="290">
        <v>9</v>
      </c>
      <c r="J19" s="290">
        <v>8</v>
      </c>
      <c r="K19" s="290">
        <v>7</v>
      </c>
      <c r="L19" s="291"/>
      <c r="M19" s="289">
        <v>10</v>
      </c>
      <c r="N19" s="290">
        <v>5</v>
      </c>
      <c r="O19" s="290">
        <v>8</v>
      </c>
      <c r="P19" s="290">
        <v>7</v>
      </c>
      <c r="Q19" s="290">
        <v>10</v>
      </c>
      <c r="R19" s="290">
        <v>9</v>
      </c>
      <c r="S19" s="292"/>
      <c r="T19" s="289">
        <v>7</v>
      </c>
      <c r="U19" s="290">
        <v>7</v>
      </c>
      <c r="V19" s="290">
        <v>8</v>
      </c>
      <c r="W19" s="290">
        <v>5</v>
      </c>
      <c r="X19" s="290">
        <v>9</v>
      </c>
      <c r="Y19" s="290">
        <v>10</v>
      </c>
      <c r="Z19" s="291"/>
      <c r="AA19" s="289">
        <v>8</v>
      </c>
      <c r="AB19" s="290">
        <v>7</v>
      </c>
      <c r="AC19" s="290">
        <v>8</v>
      </c>
      <c r="AD19" s="290">
        <v>9</v>
      </c>
      <c r="AE19" s="290">
        <v>10</v>
      </c>
      <c r="AF19" s="290">
        <v>8</v>
      </c>
      <c r="AG19" s="293"/>
      <c r="AH19" s="283">
        <f t="shared" si="1"/>
        <v>193</v>
      </c>
      <c r="AI19" s="285" t="s">
        <v>309</v>
      </c>
      <c r="AJ19" s="286">
        <f ca="1">SUMIF(B8:E17,"介護職員",AJ8:AJ17)</f>
        <v>2.04</v>
      </c>
    </row>
    <row r="20" spans="2:36" ht="21" customHeight="1" thickBot="1" x14ac:dyDescent="0.2">
      <c r="B20" s="347" t="s">
        <v>311</v>
      </c>
      <c r="C20" s="348"/>
      <c r="D20" s="348"/>
      <c r="E20" s="349"/>
      <c r="F20" s="204" t="str">
        <f>IF($D$26="","",IF(F19="","",IF(F23&lt;=F18,"〇","×")))</f>
        <v>〇</v>
      </c>
      <c r="G20" s="202" t="str">
        <f t="shared" ref="G20:AG20" si="4">IF($D$26="","",IF(G19="","",IF(G23&lt;=G18,"〇","×")))</f>
        <v>〇</v>
      </c>
      <c r="H20" s="202" t="str">
        <f t="shared" si="4"/>
        <v>〇</v>
      </c>
      <c r="I20" s="202" t="str">
        <f t="shared" si="4"/>
        <v>〇</v>
      </c>
      <c r="J20" s="202" t="str">
        <f t="shared" si="4"/>
        <v>〇</v>
      </c>
      <c r="K20" s="202" t="str">
        <f t="shared" si="4"/>
        <v>〇</v>
      </c>
      <c r="L20" s="203" t="str">
        <f t="shared" si="4"/>
        <v/>
      </c>
      <c r="M20" s="204" t="str">
        <f t="shared" si="4"/>
        <v>〇</v>
      </c>
      <c r="N20" s="202" t="str">
        <f t="shared" si="4"/>
        <v>〇</v>
      </c>
      <c r="O20" s="202" t="str">
        <f t="shared" si="4"/>
        <v>〇</v>
      </c>
      <c r="P20" s="202" t="str">
        <f t="shared" si="4"/>
        <v>〇</v>
      </c>
      <c r="Q20" s="202" t="str">
        <f t="shared" si="4"/>
        <v>〇</v>
      </c>
      <c r="R20" s="202" t="str">
        <f t="shared" si="4"/>
        <v>〇</v>
      </c>
      <c r="S20" s="205" t="str">
        <f t="shared" si="4"/>
        <v/>
      </c>
      <c r="T20" s="204" t="str">
        <f t="shared" si="4"/>
        <v>〇</v>
      </c>
      <c r="U20" s="202" t="str">
        <f t="shared" si="4"/>
        <v>〇</v>
      </c>
      <c r="V20" s="202" t="str">
        <f t="shared" si="4"/>
        <v>〇</v>
      </c>
      <c r="W20" s="202" t="str">
        <f t="shared" si="4"/>
        <v>〇</v>
      </c>
      <c r="X20" s="202" t="str">
        <f t="shared" si="4"/>
        <v>〇</v>
      </c>
      <c r="Y20" s="202" t="str">
        <f t="shared" si="4"/>
        <v>〇</v>
      </c>
      <c r="Z20" s="205" t="str">
        <f t="shared" si="4"/>
        <v/>
      </c>
      <c r="AA20" s="206" t="str">
        <f t="shared" si="4"/>
        <v>〇</v>
      </c>
      <c r="AB20" s="202" t="str">
        <f t="shared" si="4"/>
        <v>〇</v>
      </c>
      <c r="AC20" s="202" t="str">
        <f t="shared" si="4"/>
        <v>〇</v>
      </c>
      <c r="AD20" s="202" t="str">
        <f t="shared" si="4"/>
        <v>〇</v>
      </c>
      <c r="AE20" s="202" t="str">
        <f t="shared" si="4"/>
        <v>〇</v>
      </c>
      <c r="AF20" s="202" t="str">
        <f t="shared" si="4"/>
        <v>〇</v>
      </c>
      <c r="AG20" s="288" t="str">
        <f t="shared" si="4"/>
        <v/>
      </c>
      <c r="AH20" s="298"/>
      <c r="AI20" s="284" t="s">
        <v>308</v>
      </c>
      <c r="AJ20" s="287">
        <f ca="1">AJ18-AJ19</f>
        <v>1.2400000000000002</v>
      </c>
    </row>
    <row r="21" spans="2:36" ht="21" customHeight="1" thickBot="1" x14ac:dyDescent="0.2">
      <c r="B21" s="320" t="s">
        <v>332</v>
      </c>
      <c r="C21" s="321"/>
      <c r="D21" s="321"/>
      <c r="E21" s="322"/>
      <c r="F21" s="204">
        <f>IF(SUMIF($B$8:$B$17,"生活相談員",F8:F17)=0,"",SUMIF($B$8:$B$17,"生活相談員",F8:F17))</f>
        <v>8</v>
      </c>
      <c r="G21" s="202">
        <f>IF(SUMIF($B$8:$B$17,"生活相談員",G8:G17)=0,"",SUMIF($B$8:$B$17,"生活相談員",G8:G17))</f>
        <v>8</v>
      </c>
      <c r="H21" s="202">
        <f t="shared" ref="H21:AG21" si="5">IF(SUMIF($B$8:$B$17,"生活相談員",H8:H17)=0,"",SUMIF($B$8:$B$17,"生活相談員",H8:H17))</f>
        <v>8</v>
      </c>
      <c r="I21" s="202">
        <f t="shared" si="5"/>
        <v>8</v>
      </c>
      <c r="J21" s="202">
        <f t="shared" si="5"/>
        <v>8</v>
      </c>
      <c r="K21" s="202">
        <f t="shared" si="5"/>
        <v>8</v>
      </c>
      <c r="L21" s="203" t="str">
        <f t="shared" si="5"/>
        <v/>
      </c>
      <c r="M21" s="204">
        <f t="shared" si="5"/>
        <v>8</v>
      </c>
      <c r="N21" s="202">
        <f t="shared" si="5"/>
        <v>8</v>
      </c>
      <c r="O21" s="202">
        <f t="shared" si="5"/>
        <v>8</v>
      </c>
      <c r="P21" s="202">
        <f t="shared" si="5"/>
        <v>8</v>
      </c>
      <c r="Q21" s="202">
        <f t="shared" si="5"/>
        <v>8</v>
      </c>
      <c r="R21" s="202">
        <f t="shared" si="5"/>
        <v>8</v>
      </c>
      <c r="S21" s="205" t="str">
        <f t="shared" si="5"/>
        <v/>
      </c>
      <c r="T21" s="204">
        <f t="shared" si="5"/>
        <v>8</v>
      </c>
      <c r="U21" s="202">
        <f t="shared" si="5"/>
        <v>8</v>
      </c>
      <c r="V21" s="202">
        <f t="shared" si="5"/>
        <v>8</v>
      </c>
      <c r="W21" s="202">
        <f t="shared" si="5"/>
        <v>8</v>
      </c>
      <c r="X21" s="202">
        <f t="shared" si="5"/>
        <v>8</v>
      </c>
      <c r="Y21" s="202">
        <f t="shared" si="5"/>
        <v>8</v>
      </c>
      <c r="Z21" s="205" t="str">
        <f t="shared" si="5"/>
        <v/>
      </c>
      <c r="AA21" s="206">
        <f t="shared" si="5"/>
        <v>8</v>
      </c>
      <c r="AB21" s="202">
        <f t="shared" si="5"/>
        <v>8</v>
      </c>
      <c r="AC21" s="202">
        <f t="shared" si="5"/>
        <v>8</v>
      </c>
      <c r="AD21" s="202">
        <f t="shared" si="5"/>
        <v>8</v>
      </c>
      <c r="AE21" s="202">
        <f t="shared" si="5"/>
        <v>8</v>
      </c>
      <c r="AF21" s="202">
        <f t="shared" si="5"/>
        <v>8</v>
      </c>
      <c r="AG21" s="288" t="str">
        <f t="shared" si="5"/>
        <v/>
      </c>
      <c r="AH21" s="298"/>
      <c r="AI21" s="304"/>
      <c r="AJ21" s="305"/>
    </row>
    <row r="22" spans="2:36" ht="21" customHeight="1" thickBot="1" x14ac:dyDescent="0.2">
      <c r="B22" s="347" t="s">
        <v>331</v>
      </c>
      <c r="C22" s="348"/>
      <c r="D22" s="348"/>
      <c r="E22" s="349"/>
      <c r="F22" s="204" t="str">
        <f>IF($D$26="","",IF(F21="","",IF($D$26&lt;=F21,"〇","×")))</f>
        <v>〇</v>
      </c>
      <c r="G22" s="202" t="str">
        <f t="shared" ref="G22:AG22" si="6">IF($D$26="","",IF(G21="","",IF($D$26&lt;=G21,"〇","×")))</f>
        <v>〇</v>
      </c>
      <c r="H22" s="202" t="str">
        <f t="shared" si="6"/>
        <v>〇</v>
      </c>
      <c r="I22" s="202" t="str">
        <f t="shared" si="6"/>
        <v>〇</v>
      </c>
      <c r="J22" s="202" t="str">
        <f t="shared" si="6"/>
        <v>〇</v>
      </c>
      <c r="K22" s="202" t="str">
        <f t="shared" si="6"/>
        <v>〇</v>
      </c>
      <c r="L22" s="203" t="str">
        <f t="shared" si="6"/>
        <v/>
      </c>
      <c r="M22" s="204" t="str">
        <f t="shared" si="6"/>
        <v>〇</v>
      </c>
      <c r="N22" s="202" t="str">
        <f t="shared" si="6"/>
        <v>〇</v>
      </c>
      <c r="O22" s="202" t="str">
        <f t="shared" si="6"/>
        <v>〇</v>
      </c>
      <c r="P22" s="202" t="str">
        <f t="shared" si="6"/>
        <v>〇</v>
      </c>
      <c r="Q22" s="202" t="str">
        <f t="shared" si="6"/>
        <v>〇</v>
      </c>
      <c r="R22" s="202" t="str">
        <f t="shared" si="6"/>
        <v>〇</v>
      </c>
      <c r="S22" s="205" t="str">
        <f t="shared" si="6"/>
        <v/>
      </c>
      <c r="T22" s="204" t="str">
        <f t="shared" si="6"/>
        <v>〇</v>
      </c>
      <c r="U22" s="202" t="str">
        <f t="shared" si="6"/>
        <v>〇</v>
      </c>
      <c r="V22" s="202" t="str">
        <f t="shared" si="6"/>
        <v>〇</v>
      </c>
      <c r="W22" s="202" t="str">
        <f t="shared" si="6"/>
        <v>〇</v>
      </c>
      <c r="X22" s="202" t="str">
        <f t="shared" si="6"/>
        <v>〇</v>
      </c>
      <c r="Y22" s="202" t="str">
        <f t="shared" si="6"/>
        <v>〇</v>
      </c>
      <c r="Z22" s="205" t="str">
        <f t="shared" si="6"/>
        <v/>
      </c>
      <c r="AA22" s="206" t="str">
        <f t="shared" si="6"/>
        <v>〇</v>
      </c>
      <c r="AB22" s="202" t="str">
        <f t="shared" si="6"/>
        <v>〇</v>
      </c>
      <c r="AC22" s="202" t="str">
        <f t="shared" si="6"/>
        <v>〇</v>
      </c>
      <c r="AD22" s="202" t="str">
        <f t="shared" si="6"/>
        <v>〇</v>
      </c>
      <c r="AE22" s="202" t="str">
        <f t="shared" si="6"/>
        <v>〇</v>
      </c>
      <c r="AF22" s="202" t="str">
        <f t="shared" si="6"/>
        <v>〇</v>
      </c>
      <c r="AG22" s="288" t="str">
        <f t="shared" si="6"/>
        <v/>
      </c>
      <c r="AH22" s="299"/>
      <c r="AI22" s="303"/>
      <c r="AJ22" s="306"/>
    </row>
    <row r="23" spans="2:36" x14ac:dyDescent="0.15">
      <c r="B23" s="137"/>
      <c r="C23" s="133"/>
      <c r="D23" s="133"/>
      <c r="E23" s="133"/>
      <c r="F23" s="276">
        <f>IF(F19&gt;18,"ｴﾗｰ",IF(F19&lt;16,$D$26,$D$26*2))</f>
        <v>7</v>
      </c>
      <c r="G23" s="276">
        <f t="shared" ref="G23:AG23" si="7">IF(G19&gt;18,"ｴﾗｰ",IF(G19&lt;16,$D$26,$D$26*2))</f>
        <v>7</v>
      </c>
      <c r="H23" s="276">
        <f t="shared" si="7"/>
        <v>7</v>
      </c>
      <c r="I23" s="276">
        <f t="shared" si="7"/>
        <v>7</v>
      </c>
      <c r="J23" s="276">
        <f t="shared" si="7"/>
        <v>7</v>
      </c>
      <c r="K23" s="276">
        <f t="shared" si="7"/>
        <v>7</v>
      </c>
      <c r="L23" s="276">
        <f t="shared" si="7"/>
        <v>7</v>
      </c>
      <c r="M23" s="276">
        <f t="shared" si="7"/>
        <v>7</v>
      </c>
      <c r="N23" s="276">
        <f t="shared" si="7"/>
        <v>7</v>
      </c>
      <c r="O23" s="276">
        <f t="shared" si="7"/>
        <v>7</v>
      </c>
      <c r="P23" s="276">
        <f t="shared" si="7"/>
        <v>7</v>
      </c>
      <c r="Q23" s="276">
        <f t="shared" si="7"/>
        <v>7</v>
      </c>
      <c r="R23" s="276">
        <f t="shared" si="7"/>
        <v>7</v>
      </c>
      <c r="S23" s="276">
        <f t="shared" si="7"/>
        <v>7</v>
      </c>
      <c r="T23" s="276">
        <f t="shared" si="7"/>
        <v>7</v>
      </c>
      <c r="U23" s="276">
        <f t="shared" si="7"/>
        <v>7</v>
      </c>
      <c r="V23" s="276">
        <f t="shared" si="7"/>
        <v>7</v>
      </c>
      <c r="W23" s="276">
        <f t="shared" si="7"/>
        <v>7</v>
      </c>
      <c r="X23" s="276">
        <f t="shared" si="7"/>
        <v>7</v>
      </c>
      <c r="Y23" s="276">
        <f t="shared" si="7"/>
        <v>7</v>
      </c>
      <c r="Z23" s="276">
        <f t="shared" si="7"/>
        <v>7</v>
      </c>
      <c r="AA23" s="276">
        <f t="shared" si="7"/>
        <v>7</v>
      </c>
      <c r="AB23" s="276">
        <f t="shared" si="7"/>
        <v>7</v>
      </c>
      <c r="AC23" s="276">
        <f t="shared" si="7"/>
        <v>7</v>
      </c>
      <c r="AD23" s="276">
        <f t="shared" si="7"/>
        <v>7</v>
      </c>
      <c r="AE23" s="276">
        <f t="shared" si="7"/>
        <v>7</v>
      </c>
      <c r="AF23" s="276">
        <f t="shared" si="7"/>
        <v>7</v>
      </c>
      <c r="AG23" s="276">
        <f t="shared" si="7"/>
        <v>7</v>
      </c>
      <c r="AH23" s="133"/>
      <c r="AI23" s="133"/>
      <c r="AJ23" s="133"/>
    </row>
    <row r="24" spans="2:36" ht="12" customHeight="1" x14ac:dyDescent="0.15">
      <c r="B24" s="1" t="s">
        <v>64</v>
      </c>
      <c r="C24" s="266">
        <v>10</v>
      </c>
      <c r="D24" s="2" t="s">
        <v>298</v>
      </c>
      <c r="E24" s="188" t="str">
        <f>IF(C24&gt;10,"看護職員の配置が必要です","")</f>
        <v/>
      </c>
      <c r="F24" s="22"/>
      <c r="G24" s="181"/>
      <c r="H24" s="275"/>
      <c r="I24" s="271"/>
      <c r="J24" s="271"/>
      <c r="K24" s="271"/>
      <c r="L24" s="271"/>
      <c r="M24" s="271"/>
      <c r="N24" s="271"/>
      <c r="O24" s="271"/>
      <c r="P24" s="271"/>
      <c r="Q24" s="271"/>
      <c r="R24" s="271"/>
      <c r="S24" s="271"/>
      <c r="T24" s="271"/>
      <c r="U24" s="271"/>
      <c r="V24" s="264" t="s">
        <v>46</v>
      </c>
      <c r="W24" s="350" t="s">
        <v>12</v>
      </c>
      <c r="X24" s="350"/>
      <c r="Y24" s="350"/>
      <c r="Z24" s="350"/>
      <c r="AA24" s="350"/>
      <c r="AB24" s="350"/>
      <c r="AC24" s="350"/>
      <c r="AD24" s="340" t="s">
        <v>14</v>
      </c>
      <c r="AE24" s="340"/>
      <c r="AF24" s="340" t="s">
        <v>15</v>
      </c>
      <c r="AG24" s="340"/>
      <c r="AH24" s="270"/>
      <c r="AI24" s="270"/>
      <c r="AJ24" s="133"/>
    </row>
    <row r="25" spans="2:36" ht="12" customHeight="1" x14ac:dyDescent="0.15">
      <c r="B25" s="1" t="s">
        <v>297</v>
      </c>
      <c r="C25" s="2"/>
      <c r="D25" s="2"/>
      <c r="E25" s="2"/>
      <c r="F25" s="2"/>
      <c r="G25" s="9"/>
      <c r="H25" s="9"/>
      <c r="I25" s="9"/>
      <c r="J25" s="9"/>
      <c r="K25" s="263" t="s">
        <v>119</v>
      </c>
      <c r="L25" s="294">
        <v>8</v>
      </c>
      <c r="M25" s="1" t="s">
        <v>120</v>
      </c>
      <c r="N25" s="263"/>
      <c r="O25" s="263" t="s">
        <v>121</v>
      </c>
      <c r="P25" s="266">
        <v>40</v>
      </c>
      <c r="Q25" s="2" t="s">
        <v>61</v>
      </c>
      <c r="R25" s="183"/>
      <c r="S25" s="183"/>
      <c r="T25" s="183"/>
      <c r="U25" s="183"/>
      <c r="V25" s="27" t="s">
        <v>47</v>
      </c>
      <c r="W25" s="63">
        <v>8</v>
      </c>
      <c r="X25" s="117" t="s">
        <v>13</v>
      </c>
      <c r="Y25" s="64">
        <v>0</v>
      </c>
      <c r="Z25" s="117" t="s">
        <v>35</v>
      </c>
      <c r="AA25" s="65">
        <v>17</v>
      </c>
      <c r="AB25" s="117" t="s">
        <v>13</v>
      </c>
      <c r="AC25" s="66">
        <v>0</v>
      </c>
      <c r="AD25" s="67">
        <v>1</v>
      </c>
      <c r="AE25" s="118" t="s">
        <v>36</v>
      </c>
      <c r="AF25" s="68">
        <v>8</v>
      </c>
      <c r="AG25" s="118" t="s">
        <v>36</v>
      </c>
      <c r="AH25" s="270"/>
      <c r="AI25" s="270"/>
      <c r="AJ25" s="171"/>
    </row>
    <row r="26" spans="2:36" ht="12" customHeight="1" x14ac:dyDescent="0.15">
      <c r="B26" s="1" t="s">
        <v>323</v>
      </c>
      <c r="C26" s="172"/>
      <c r="D26" s="266">
        <v>7</v>
      </c>
      <c r="E26" s="172" t="s">
        <v>299</v>
      </c>
      <c r="F26" s="172"/>
      <c r="G26" s="9"/>
      <c r="H26" s="352">
        <v>9</v>
      </c>
      <c r="I26" s="352"/>
      <c r="J26" s="265" t="s">
        <v>320</v>
      </c>
      <c r="K26" s="353">
        <v>0</v>
      </c>
      <c r="L26" s="354"/>
      <c r="M26" s="265" t="s">
        <v>321</v>
      </c>
      <c r="N26" s="9" t="s">
        <v>322</v>
      </c>
      <c r="O26" s="352">
        <v>16</v>
      </c>
      <c r="P26" s="352"/>
      <c r="Q26" s="9"/>
      <c r="R26" s="353">
        <v>0</v>
      </c>
      <c r="S26" s="354"/>
      <c r="T26" s="295" t="s">
        <v>321</v>
      </c>
      <c r="U26" s="184"/>
      <c r="V26" s="26" t="s">
        <v>48</v>
      </c>
      <c r="W26" s="63">
        <v>8</v>
      </c>
      <c r="X26" s="117" t="s">
        <v>13</v>
      </c>
      <c r="Y26" s="64">
        <v>0</v>
      </c>
      <c r="Z26" s="117" t="s">
        <v>35</v>
      </c>
      <c r="AA26" s="65">
        <v>9</v>
      </c>
      <c r="AB26" s="117" t="s">
        <v>13</v>
      </c>
      <c r="AC26" s="66">
        <v>0</v>
      </c>
      <c r="AD26" s="63"/>
      <c r="AE26" s="119" t="s">
        <v>36</v>
      </c>
      <c r="AF26" s="63">
        <v>1</v>
      </c>
      <c r="AG26" s="119" t="s">
        <v>36</v>
      </c>
      <c r="AH26" s="270"/>
      <c r="AI26" s="270"/>
      <c r="AJ26" s="171"/>
    </row>
    <row r="27" spans="2:36" x14ac:dyDescent="0.15">
      <c r="B27" s="9" t="s">
        <v>183</v>
      </c>
      <c r="C27" s="4"/>
      <c r="D27" s="4"/>
      <c r="E27" s="172"/>
      <c r="F27" s="172"/>
      <c r="G27" s="9"/>
      <c r="H27" s="9"/>
      <c r="I27" s="9"/>
      <c r="J27" s="172"/>
      <c r="K27" s="9"/>
      <c r="L27" s="172"/>
      <c r="M27" s="172"/>
      <c r="N27" s="172"/>
      <c r="O27" s="173"/>
      <c r="P27" s="173"/>
      <c r="Q27" s="269"/>
      <c r="R27" s="9"/>
      <c r="S27" s="174"/>
      <c r="T27" s="9"/>
      <c r="U27" s="265"/>
      <c r="V27" s="26" t="s">
        <v>50</v>
      </c>
      <c r="W27" s="63">
        <v>9</v>
      </c>
      <c r="X27" s="117" t="s">
        <v>13</v>
      </c>
      <c r="Y27" s="64">
        <v>0</v>
      </c>
      <c r="Z27" s="117" t="s">
        <v>35</v>
      </c>
      <c r="AA27" s="65">
        <v>17</v>
      </c>
      <c r="AB27" s="117" t="s">
        <v>13</v>
      </c>
      <c r="AC27" s="66">
        <v>0</v>
      </c>
      <c r="AD27" s="63">
        <v>1</v>
      </c>
      <c r="AE27" s="119" t="s">
        <v>36</v>
      </c>
      <c r="AF27" s="63">
        <v>7</v>
      </c>
      <c r="AG27" s="119" t="s">
        <v>36</v>
      </c>
      <c r="AH27" s="270"/>
      <c r="AI27" s="270"/>
      <c r="AJ27" s="171"/>
    </row>
    <row r="28" spans="2:36" x14ac:dyDescent="0.15">
      <c r="B28" s="9" t="s">
        <v>303</v>
      </c>
      <c r="C28" s="4"/>
      <c r="D28" s="267">
        <f ca="1">AJ19</f>
        <v>2.04</v>
      </c>
      <c r="E28" s="9" t="s">
        <v>316</v>
      </c>
      <c r="F28" s="9"/>
      <c r="I28" s="4"/>
      <c r="J28" s="4"/>
      <c r="K28" s="352">
        <v>0.8</v>
      </c>
      <c r="L28" s="352"/>
      <c r="M28" s="352"/>
      <c r="N28" s="25"/>
      <c r="O28" s="9" t="s">
        <v>305</v>
      </c>
      <c r="P28" s="277"/>
      <c r="Q28" s="410">
        <f ca="1">IF(K28="",0,K28/D28*100)</f>
        <v>39.215686274509807</v>
      </c>
      <c r="R28" s="410"/>
      <c r="S28" s="410"/>
      <c r="T28" s="265" t="s">
        <v>306</v>
      </c>
      <c r="V28" s="26" t="s">
        <v>222</v>
      </c>
      <c r="W28" s="63">
        <v>12</v>
      </c>
      <c r="X28" s="117" t="s">
        <v>13</v>
      </c>
      <c r="Y28" s="64">
        <v>0</v>
      </c>
      <c r="Z28" s="117" t="s">
        <v>35</v>
      </c>
      <c r="AA28" s="65">
        <v>16</v>
      </c>
      <c r="AB28" s="117" t="s">
        <v>13</v>
      </c>
      <c r="AC28" s="66">
        <v>0</v>
      </c>
      <c r="AD28" s="63"/>
      <c r="AE28" s="119" t="s">
        <v>36</v>
      </c>
      <c r="AF28" s="63">
        <v>4</v>
      </c>
      <c r="AG28" s="119" t="s">
        <v>36</v>
      </c>
      <c r="AH28" s="270"/>
      <c r="AI28" s="270"/>
      <c r="AJ28" s="171"/>
    </row>
    <row r="29" spans="2:36" x14ac:dyDescent="0.15">
      <c r="B29" s="9" t="s">
        <v>304</v>
      </c>
      <c r="C29" s="9"/>
      <c r="D29" s="267">
        <f>AJ18</f>
        <v>3.2800000000000002</v>
      </c>
      <c r="E29" s="277" t="s">
        <v>317</v>
      </c>
      <c r="F29" s="9"/>
      <c r="I29" s="265"/>
      <c r="J29" s="9"/>
      <c r="K29" s="352">
        <v>2.16</v>
      </c>
      <c r="L29" s="352"/>
      <c r="M29" s="352"/>
      <c r="N29" s="25"/>
      <c r="O29" s="9" t="s">
        <v>305</v>
      </c>
      <c r="P29" s="277"/>
      <c r="Q29" s="410">
        <f>IF(K29="",0,K29/D29*100)</f>
        <v>65.853658536585371</v>
      </c>
      <c r="R29" s="410"/>
      <c r="S29" s="410"/>
      <c r="T29" s="265" t="s">
        <v>307</v>
      </c>
      <c r="V29" s="26" t="s">
        <v>318</v>
      </c>
      <c r="W29" s="63">
        <v>13</v>
      </c>
      <c r="X29" s="117" t="s">
        <v>13</v>
      </c>
      <c r="Y29" s="64">
        <v>0</v>
      </c>
      <c r="Z29" s="117" t="s">
        <v>35</v>
      </c>
      <c r="AA29" s="65">
        <v>14</v>
      </c>
      <c r="AB29" s="117" t="s">
        <v>13</v>
      </c>
      <c r="AC29" s="66">
        <v>0</v>
      </c>
      <c r="AD29" s="63"/>
      <c r="AE29" s="119" t="s">
        <v>36</v>
      </c>
      <c r="AF29" s="63">
        <v>1</v>
      </c>
      <c r="AG29" s="119" t="s">
        <v>36</v>
      </c>
      <c r="AH29" s="270"/>
      <c r="AI29" s="270"/>
      <c r="AJ29" s="171"/>
    </row>
    <row r="30" spans="2:36" x14ac:dyDescent="0.15">
      <c r="B30" s="9"/>
      <c r="C30" s="9"/>
      <c r="D30" s="241"/>
      <c r="E30" s="241"/>
      <c r="F30" s="9"/>
      <c r="I30" s="265"/>
      <c r="J30" s="9"/>
      <c r="K30" s="265"/>
      <c r="L30" s="265"/>
      <c r="M30" s="265"/>
      <c r="N30" s="25"/>
      <c r="O30" s="265"/>
      <c r="P30" s="265"/>
      <c r="Q30" s="265"/>
      <c r="R30" s="9"/>
      <c r="S30" s="9"/>
      <c r="T30" s="277"/>
      <c r="U30" s="241"/>
      <c r="V30" s="26" t="s">
        <v>58</v>
      </c>
      <c r="W30" s="63">
        <v>14</v>
      </c>
      <c r="X30" s="117" t="s">
        <v>13</v>
      </c>
      <c r="Y30" s="64">
        <v>0</v>
      </c>
      <c r="Z30" s="117" t="s">
        <v>35</v>
      </c>
      <c r="AA30" s="65">
        <v>15</v>
      </c>
      <c r="AB30" s="117" t="s">
        <v>13</v>
      </c>
      <c r="AC30" s="66">
        <v>0</v>
      </c>
      <c r="AD30" s="63"/>
      <c r="AE30" s="119" t="s">
        <v>36</v>
      </c>
      <c r="AF30" s="63">
        <v>1</v>
      </c>
      <c r="AG30" s="119" t="s">
        <v>36</v>
      </c>
      <c r="AH30" s="270"/>
      <c r="AI30" s="270"/>
      <c r="AJ30" s="171"/>
    </row>
    <row r="31" spans="2:36" ht="12" customHeight="1" x14ac:dyDescent="0.15">
      <c r="B31" s="23" t="s">
        <v>319</v>
      </c>
      <c r="C31" s="23"/>
      <c r="D31" s="23"/>
      <c r="E31" s="23"/>
      <c r="F31" s="9"/>
      <c r="S31" s="9"/>
      <c r="T31" s="277"/>
      <c r="U31" s="241"/>
      <c r="V31" s="26" t="s">
        <v>25</v>
      </c>
      <c r="W31" s="411"/>
      <c r="X31" s="412"/>
      <c r="Y31" s="412"/>
      <c r="Z31" s="412"/>
      <c r="AA31" s="412"/>
      <c r="AB31" s="412"/>
      <c r="AC31" s="412"/>
      <c r="AD31" s="412"/>
      <c r="AE31" s="412"/>
      <c r="AF31" s="412"/>
      <c r="AG31" s="413"/>
      <c r="AH31" s="270"/>
      <c r="AI31" s="270"/>
      <c r="AJ31" s="171"/>
    </row>
    <row r="32" spans="2:36" ht="12" customHeight="1" x14ac:dyDescent="0.15">
      <c r="B32" s="671" t="s">
        <v>324</v>
      </c>
      <c r="C32" s="671"/>
      <c r="D32" s="671"/>
      <c r="E32" s="671"/>
      <c r="F32" s="9"/>
      <c r="S32" s="9"/>
      <c r="T32" s="277"/>
      <c r="U32" s="241"/>
      <c r="V32" s="26" t="s">
        <v>85</v>
      </c>
      <c r="W32" s="411"/>
      <c r="X32" s="412"/>
      <c r="Y32" s="412"/>
      <c r="Z32" s="412"/>
      <c r="AA32" s="412"/>
      <c r="AB32" s="412"/>
      <c r="AC32" s="412"/>
      <c r="AD32" s="412"/>
      <c r="AE32" s="412"/>
      <c r="AF32" s="412"/>
      <c r="AG32" s="413"/>
      <c r="AH32" s="270"/>
      <c r="AI32" s="270"/>
      <c r="AJ32" s="171"/>
    </row>
    <row r="33" spans="2:36" x14ac:dyDescent="0.15">
      <c r="B33" s="671"/>
      <c r="C33" s="671"/>
      <c r="D33" s="671"/>
      <c r="E33" s="671"/>
      <c r="F33" s="9"/>
      <c r="S33" s="9"/>
      <c r="T33" s="277"/>
      <c r="U33" s="241"/>
      <c r="AH33" s="270"/>
      <c r="AI33" s="270"/>
      <c r="AJ33" s="171"/>
    </row>
    <row r="34" spans="2:36" x14ac:dyDescent="0.15">
      <c r="B34" s="671"/>
      <c r="C34" s="671"/>
      <c r="D34" s="671"/>
      <c r="E34" s="671"/>
      <c r="F34" s="9"/>
      <c r="S34" s="9"/>
      <c r="T34" s="277"/>
      <c r="U34" s="241"/>
      <c r="AH34" s="270"/>
      <c r="AI34" s="270"/>
      <c r="AJ34" s="171"/>
    </row>
    <row r="35" spans="2:36" x14ac:dyDescent="0.15">
      <c r="B35" s="23"/>
      <c r="C35" s="23"/>
      <c r="D35" s="23"/>
      <c r="E35" s="23"/>
      <c r="F35" s="9"/>
      <c r="S35" s="9"/>
      <c r="T35" s="277"/>
      <c r="U35" s="241"/>
      <c r="AH35" s="270"/>
      <c r="AI35" s="270"/>
      <c r="AJ35" s="171"/>
    </row>
    <row r="36" spans="2:36" x14ac:dyDescent="0.15">
      <c r="B36" s="133"/>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270"/>
      <c r="AB36" s="270"/>
      <c r="AC36" s="270"/>
      <c r="AD36" s="270"/>
      <c r="AE36" s="270"/>
      <c r="AF36" s="270"/>
      <c r="AG36" s="270"/>
      <c r="AH36" s="270"/>
      <c r="AI36" s="270"/>
      <c r="AJ36" s="171"/>
    </row>
    <row r="37" spans="2:36" x14ac:dyDescent="0.15">
      <c r="B37" s="133" t="s">
        <v>112</v>
      </c>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270"/>
      <c r="AB37" s="270"/>
      <c r="AC37" s="270"/>
      <c r="AD37" s="270"/>
      <c r="AE37" s="270"/>
      <c r="AF37" s="270"/>
      <c r="AG37" s="270"/>
      <c r="AH37" s="270"/>
      <c r="AI37" s="270"/>
      <c r="AJ37" s="171"/>
    </row>
    <row r="38" spans="2:36" x14ac:dyDescent="0.15">
      <c r="B38" s="188" t="s">
        <v>108</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270"/>
      <c r="AB38" s="270"/>
      <c r="AC38" s="270"/>
      <c r="AD38" s="270"/>
      <c r="AE38" s="270"/>
      <c r="AF38" s="270"/>
      <c r="AG38" s="270"/>
      <c r="AH38" s="270"/>
      <c r="AI38" s="270"/>
      <c r="AJ38" s="171"/>
    </row>
    <row r="39" spans="2:36" x14ac:dyDescent="0.15">
      <c r="B39" s="134" t="s">
        <v>284</v>
      </c>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270"/>
      <c r="AB39" s="270"/>
      <c r="AC39" s="270"/>
      <c r="AD39" s="270"/>
      <c r="AE39" s="270"/>
      <c r="AF39" s="270"/>
      <c r="AG39" s="270"/>
      <c r="AH39" s="270"/>
      <c r="AI39" s="270"/>
      <c r="AJ39" s="171"/>
    </row>
    <row r="40" spans="2:36" x14ac:dyDescent="0.15">
      <c r="B40" s="2" t="s">
        <v>285</v>
      </c>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270"/>
      <c r="AB40" s="270"/>
      <c r="AC40" s="270"/>
      <c r="AD40" s="270"/>
      <c r="AE40" s="270"/>
      <c r="AF40" s="270"/>
      <c r="AG40" s="270"/>
      <c r="AH40" s="270"/>
      <c r="AI40" s="270"/>
      <c r="AJ40" s="171"/>
    </row>
    <row r="41" spans="2:36" x14ac:dyDescent="0.15">
      <c r="B41" s="2" t="s">
        <v>115</v>
      </c>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270"/>
      <c r="AB41" s="270"/>
      <c r="AC41" s="270"/>
      <c r="AD41" s="270"/>
      <c r="AE41" s="270"/>
      <c r="AF41" s="270"/>
      <c r="AG41" s="270"/>
      <c r="AH41" s="270"/>
      <c r="AI41" s="270"/>
      <c r="AJ41" s="171"/>
    </row>
    <row r="42" spans="2:36" x14ac:dyDescent="0.15">
      <c r="B42" s="115" t="s">
        <v>116</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row>
    <row r="43" spans="2:36" x14ac:dyDescent="0.15">
      <c r="B43" s="115" t="s">
        <v>286</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row>
    <row r="44" spans="2:36" x14ac:dyDescent="0.15">
      <c r="B44" s="115" t="s">
        <v>287</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row>
    <row r="45" spans="2:36" ht="14.25" x14ac:dyDescent="0.15">
      <c r="B45" s="2" t="s">
        <v>210</v>
      </c>
      <c r="C45" s="22"/>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row>
    <row r="46" spans="2:36" x14ac:dyDescent="0.15">
      <c r="B46" s="2" t="s">
        <v>288</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row>
    <row r="47" spans="2:36" x14ac:dyDescent="0.15">
      <c r="B47" s="2" t="s">
        <v>289</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row>
    <row r="48" spans="2:36" x14ac:dyDescent="0.15">
      <c r="B48" s="182" t="s">
        <v>290</v>
      </c>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row>
    <row r="49" spans="2:39" x14ac:dyDescent="0.15">
      <c r="B49" s="2" t="s">
        <v>291</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row>
    <row r="50" spans="2:39" x14ac:dyDescent="0.15">
      <c r="B50" s="134" t="s">
        <v>292</v>
      </c>
    </row>
    <row r="51" spans="2:39" x14ac:dyDescent="0.15">
      <c r="B51" s="134" t="s">
        <v>216</v>
      </c>
      <c r="P51" s="2"/>
    </row>
    <row r="52" spans="2:39" x14ac:dyDescent="0.15">
      <c r="B52" s="134" t="s">
        <v>218</v>
      </c>
      <c r="P52" s="2"/>
    </row>
    <row r="53" spans="2:39" x14ac:dyDescent="0.15">
      <c r="B53" s="134" t="s">
        <v>293</v>
      </c>
      <c r="P53" s="2"/>
    </row>
    <row r="54" spans="2:39" ht="13.5" x14ac:dyDescent="0.15">
      <c r="P54" s="110"/>
    </row>
    <row r="55" spans="2:39" ht="13.5" x14ac:dyDescent="0.15">
      <c r="P55" s="110"/>
    </row>
    <row r="57" spans="2:39" ht="13.5" x14ac:dyDescent="0.15">
      <c r="B57" s="260" t="s">
        <v>4</v>
      </c>
      <c r="C57" s="260"/>
      <c r="D57" s="260" t="s">
        <v>100</v>
      </c>
      <c r="E57" s="260" t="s">
        <v>107</v>
      </c>
      <c r="F57" s="260"/>
      <c r="G57" s="260"/>
      <c r="P57" s="2"/>
      <c r="R57" s="2"/>
    </row>
    <row r="58" spans="2:39" ht="13.5" x14ac:dyDescent="0.15">
      <c r="B58" s="260" t="s">
        <v>190</v>
      </c>
      <c r="C58" s="260"/>
      <c r="D58" s="260" t="s">
        <v>102</v>
      </c>
      <c r="E58" s="260" t="s">
        <v>103</v>
      </c>
      <c r="F58" s="260"/>
      <c r="G58" s="260"/>
      <c r="P58" s="2"/>
      <c r="R58" s="2"/>
    </row>
    <row r="59" spans="2:39" ht="13.5" x14ac:dyDescent="0.15">
      <c r="B59" s="273" t="s">
        <v>191</v>
      </c>
      <c r="C59" s="260"/>
      <c r="D59" s="260" t="s">
        <v>104</v>
      </c>
      <c r="E59" s="260"/>
      <c r="F59" s="260"/>
      <c r="G59" s="260"/>
    </row>
    <row r="60" spans="2:39" ht="13.5" x14ac:dyDescent="0.15">
      <c r="B60" s="274" t="s">
        <v>192</v>
      </c>
      <c r="C60" s="273"/>
      <c r="D60" s="273" t="s">
        <v>138</v>
      </c>
      <c r="E60" s="260"/>
      <c r="F60" s="260"/>
      <c r="G60" s="260"/>
    </row>
    <row r="61" spans="2:39" ht="13.5" x14ac:dyDescent="0.15">
      <c r="B61" s="274" t="s">
        <v>193</v>
      </c>
      <c r="C61" s="273"/>
      <c r="D61" s="273"/>
      <c r="E61" s="260"/>
      <c r="F61" s="260"/>
      <c r="G61" s="260"/>
    </row>
    <row r="62" spans="2:39" ht="14.25" x14ac:dyDescent="0.15">
      <c r="B62" s="278" t="s">
        <v>302</v>
      </c>
      <c r="C62" s="274"/>
      <c r="D62" s="274"/>
      <c r="E62" s="272"/>
      <c r="F62" s="272"/>
      <c r="G62" s="272"/>
      <c r="P62" s="1"/>
      <c r="Q62" s="176"/>
      <c r="R62" s="176"/>
      <c r="S62" s="176"/>
      <c r="T62" s="176"/>
      <c r="U62" s="1"/>
      <c r="V62" s="1"/>
      <c r="W62" s="1"/>
      <c r="X62" s="176"/>
      <c r="Y62" s="1"/>
      <c r="Z62" s="176"/>
      <c r="AA62" s="176"/>
      <c r="AB62" s="176"/>
      <c r="AC62" s="176"/>
      <c r="AD62" s="53"/>
      <c r="AE62" s="183"/>
      <c r="AF62" s="183"/>
      <c r="AG62" s="183"/>
      <c r="AH62" s="183"/>
      <c r="AI62" s="183"/>
      <c r="AJ62" s="183"/>
      <c r="AK62" s="1"/>
      <c r="AL62" s="177"/>
      <c r="AM62" s="9"/>
    </row>
    <row r="63" spans="2:39" ht="14.25" x14ac:dyDescent="0.15">
      <c r="C63" s="272"/>
      <c r="D63" s="272"/>
      <c r="E63" s="272"/>
      <c r="F63" s="272"/>
      <c r="G63" s="272"/>
      <c r="P63" s="9"/>
      <c r="Q63" s="61"/>
      <c r="R63" s="61"/>
      <c r="S63" s="61"/>
      <c r="T63" s="61"/>
      <c r="U63" s="9"/>
      <c r="V63" s="9"/>
      <c r="W63" s="9"/>
      <c r="X63" s="61"/>
      <c r="Y63" s="9"/>
      <c r="Z63" s="61"/>
      <c r="AA63" s="61"/>
      <c r="AB63" s="61"/>
      <c r="AC63" s="406"/>
      <c r="AD63" s="406"/>
      <c r="AE63" s="177"/>
      <c r="AF63" s="184"/>
      <c r="AG63" s="178"/>
      <c r="AH63" s="9"/>
      <c r="AI63" s="184"/>
      <c r="AJ63" s="61"/>
      <c r="AK63" s="177"/>
      <c r="AL63" s="184"/>
      <c r="AM63" s="178"/>
    </row>
    <row r="64" spans="2:39" x14ac:dyDescent="0.15">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row>
  </sheetData>
  <mergeCells count="35">
    <mergeCell ref="H26:I26"/>
    <mergeCell ref="O26:P26"/>
    <mergeCell ref="AI5:AI7"/>
    <mergeCell ref="AJ5:AJ7"/>
    <mergeCell ref="B18:E18"/>
    <mergeCell ref="AH5:AH7"/>
    <mergeCell ref="B21:E21"/>
    <mergeCell ref="AC63:AD63"/>
    <mergeCell ref="B19:E19"/>
    <mergeCell ref="B20:E20"/>
    <mergeCell ref="AF24:AG24"/>
    <mergeCell ref="R26:S26"/>
    <mergeCell ref="K28:M28"/>
    <mergeCell ref="K29:M29"/>
    <mergeCell ref="B32:E34"/>
    <mergeCell ref="Q28:S28"/>
    <mergeCell ref="Q29:S29"/>
    <mergeCell ref="W24:AC24"/>
    <mergeCell ref="AD24:AE24"/>
    <mergeCell ref="W31:AG31"/>
    <mergeCell ref="W32:AG32"/>
    <mergeCell ref="B22:E22"/>
    <mergeCell ref="K26:L26"/>
    <mergeCell ref="Y2:AG2"/>
    <mergeCell ref="J3:P3"/>
    <mergeCell ref="W3:AF3"/>
    <mergeCell ref="B5:B7"/>
    <mergeCell ref="C5:C7"/>
    <mergeCell ref="D5:D7"/>
    <mergeCell ref="E5:E7"/>
    <mergeCell ref="F5:L5"/>
    <mergeCell ref="M5:S5"/>
    <mergeCell ref="T5:Z5"/>
    <mergeCell ref="AA5:AG5"/>
    <mergeCell ref="K2:L2"/>
  </mergeCells>
  <phoneticPr fontId="2"/>
  <dataValidations count="2">
    <dataValidation type="list" allowBlank="1" showInputMessage="1" showErrorMessage="1" sqref="C8:C17" xr:uid="{00000000-0002-0000-0500-000000000000}">
      <formula1>$D$57:$D$60</formula1>
    </dataValidation>
    <dataValidation type="list" allowBlank="1" showInputMessage="1" showErrorMessage="1" sqref="B8:B17" xr:uid="{00000000-0002-0000-0500-000001000000}">
      <formula1>$B$57:$B$62</formula1>
    </dataValidation>
  </dataValidations>
  <printOptions horizontalCentered="1"/>
  <pageMargins left="0.78740157480314965" right="0.78740157480314965" top="0.98425196850393704" bottom="0.39370078740157483" header="0.51181102362204722" footer="0.51181102362204722"/>
  <pageSetup paperSize="9" scale="88" orientation="landscape" verticalDpi="300" r:id="rId1"/>
  <headerFooter alignWithMargins="0"/>
  <rowBreaks count="1" manualBreakCount="1">
    <brk id="35"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M46"/>
  <sheetViews>
    <sheetView view="pageBreakPreview" zoomScaleNormal="100" zoomScaleSheetLayoutView="100" workbookViewId="0">
      <selection activeCell="J3" sqref="J3:P3"/>
    </sheetView>
  </sheetViews>
  <sheetFormatPr defaultRowHeight="12" x14ac:dyDescent="0.15"/>
  <cols>
    <col min="1" max="1" width="1.375" style="134" customWidth="1"/>
    <col min="2" max="2" width="13.875" style="134" customWidth="1"/>
    <col min="3" max="3" width="4.25" style="134" customWidth="1"/>
    <col min="4" max="4" width="11.5" style="134" customWidth="1"/>
    <col min="5" max="5" width="11.125" style="134" customWidth="1"/>
    <col min="6" max="33" width="2.625" style="134" customWidth="1"/>
    <col min="34" max="34" width="5.5" style="134" customWidth="1"/>
    <col min="35" max="35" width="8" style="134" customWidth="1"/>
    <col min="36" max="36" width="7.375" style="134" customWidth="1"/>
    <col min="37" max="16384" width="9" style="134"/>
  </cols>
  <sheetData>
    <row r="1" spans="2:36" ht="13.5" x14ac:dyDescent="0.15">
      <c r="B1" s="106" t="s">
        <v>66</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row>
    <row r="2" spans="2:36" ht="18" customHeight="1" x14ac:dyDescent="0.15">
      <c r="B2" s="139" t="s">
        <v>0</v>
      </c>
      <c r="C2" s="133"/>
      <c r="D2" s="133"/>
      <c r="E2" s="133"/>
      <c r="F2" s="133"/>
      <c r="G2" s="133"/>
      <c r="H2" s="133"/>
      <c r="I2" s="133"/>
      <c r="J2" s="133"/>
      <c r="K2" s="681" t="s">
        <v>335</v>
      </c>
      <c r="L2" s="682"/>
      <c r="M2" s="189"/>
      <c r="N2" s="108" t="s">
        <v>39</v>
      </c>
      <c r="O2" s="190"/>
      <c r="P2" s="108" t="s">
        <v>40</v>
      </c>
      <c r="Q2" s="108"/>
      <c r="S2" s="108" t="s">
        <v>41</v>
      </c>
      <c r="U2" s="110"/>
      <c r="V2" s="110"/>
      <c r="W2" s="110"/>
      <c r="X2" s="110"/>
      <c r="Y2" s="539" t="s">
        <v>86</v>
      </c>
      <c r="Z2" s="539"/>
      <c r="AA2" s="539"/>
      <c r="AB2" s="539"/>
      <c r="AC2" s="539"/>
      <c r="AD2" s="539"/>
      <c r="AE2" s="539"/>
      <c r="AF2" s="539"/>
      <c r="AG2" s="539"/>
      <c r="AH2" s="138" t="s">
        <v>68</v>
      </c>
      <c r="AI2" s="138"/>
      <c r="AJ2" s="138"/>
    </row>
    <row r="3" spans="2:36" ht="18" customHeight="1" x14ac:dyDescent="0.15">
      <c r="B3" s="133"/>
      <c r="C3" s="133"/>
      <c r="D3" s="133"/>
      <c r="E3" s="133"/>
      <c r="F3" s="17"/>
      <c r="G3" s="17"/>
      <c r="H3" s="112" t="s">
        <v>69</v>
      </c>
      <c r="I3" s="108" t="s">
        <v>67</v>
      </c>
      <c r="J3" s="540"/>
      <c r="K3" s="540"/>
      <c r="L3" s="540"/>
      <c r="M3" s="540"/>
      <c r="N3" s="540"/>
      <c r="O3" s="540"/>
      <c r="P3" s="540"/>
      <c r="Q3" s="140" t="s">
        <v>68</v>
      </c>
      <c r="R3" s="133"/>
      <c r="S3" s="140" t="s">
        <v>97</v>
      </c>
      <c r="T3" s="140"/>
      <c r="U3" s="140"/>
      <c r="V3" s="140" t="s">
        <v>67</v>
      </c>
      <c r="W3" s="323"/>
      <c r="X3" s="323"/>
      <c r="Y3" s="323"/>
      <c r="Z3" s="323"/>
      <c r="AA3" s="323"/>
      <c r="AB3" s="323"/>
      <c r="AC3" s="323"/>
      <c r="AD3" s="323"/>
      <c r="AE3" s="323"/>
      <c r="AF3" s="323"/>
      <c r="AG3" s="140" t="s">
        <v>68</v>
      </c>
      <c r="AH3" s="136"/>
      <c r="AI3" s="136"/>
      <c r="AJ3" s="141"/>
    </row>
    <row r="4" spans="2:36" ht="9.75" customHeight="1" thickBot="1" x14ac:dyDescent="0.2">
      <c r="B4" s="133"/>
      <c r="C4" s="133"/>
      <c r="D4" s="133"/>
      <c r="E4" s="133"/>
      <c r="F4" s="133"/>
      <c r="G4" s="133"/>
      <c r="H4" s="133"/>
      <c r="I4" s="133"/>
      <c r="J4" s="135"/>
      <c r="K4" s="133"/>
      <c r="L4" s="133"/>
      <c r="M4" s="133"/>
      <c r="N4" s="133"/>
      <c r="O4" s="133"/>
      <c r="P4" s="133"/>
      <c r="Q4" s="133"/>
      <c r="R4" s="133"/>
      <c r="S4" s="133"/>
      <c r="T4" s="133"/>
      <c r="U4" s="133"/>
      <c r="V4" s="133"/>
      <c r="W4" s="133"/>
      <c r="X4" s="133"/>
      <c r="Y4" s="133"/>
      <c r="Z4" s="133"/>
      <c r="AA4" s="133"/>
      <c r="AB4" s="133"/>
      <c r="AC4" s="133"/>
      <c r="AD4" s="133"/>
      <c r="AE4" s="133"/>
      <c r="AF4" s="133"/>
      <c r="AG4" s="133"/>
      <c r="AH4" s="136"/>
      <c r="AI4" s="136"/>
      <c r="AJ4" s="137"/>
    </row>
    <row r="5" spans="2:36" ht="19.5" customHeight="1" x14ac:dyDescent="0.15">
      <c r="B5" s="324" t="s">
        <v>87</v>
      </c>
      <c r="C5" s="327" t="s">
        <v>99</v>
      </c>
      <c r="D5" s="329" t="s">
        <v>98</v>
      </c>
      <c r="E5" s="332" t="s">
        <v>88</v>
      </c>
      <c r="F5" s="335" t="s">
        <v>89</v>
      </c>
      <c r="G5" s="336"/>
      <c r="H5" s="336"/>
      <c r="I5" s="336"/>
      <c r="J5" s="336"/>
      <c r="K5" s="336"/>
      <c r="L5" s="337"/>
      <c r="M5" s="338" t="s">
        <v>90</v>
      </c>
      <c r="N5" s="336"/>
      <c r="O5" s="336"/>
      <c r="P5" s="336"/>
      <c r="Q5" s="336"/>
      <c r="R5" s="336"/>
      <c r="S5" s="339"/>
      <c r="T5" s="335" t="s">
        <v>91</v>
      </c>
      <c r="U5" s="336"/>
      <c r="V5" s="336"/>
      <c r="W5" s="336"/>
      <c r="X5" s="336"/>
      <c r="Y5" s="336"/>
      <c r="Z5" s="337"/>
      <c r="AA5" s="338" t="s">
        <v>92</v>
      </c>
      <c r="AB5" s="336"/>
      <c r="AC5" s="336"/>
      <c r="AD5" s="336"/>
      <c r="AE5" s="336"/>
      <c r="AF5" s="336"/>
      <c r="AG5" s="339"/>
      <c r="AH5" s="341" t="s">
        <v>93</v>
      </c>
      <c r="AI5" s="344" t="s">
        <v>94</v>
      </c>
      <c r="AJ5" s="317" t="s">
        <v>95</v>
      </c>
    </row>
    <row r="6" spans="2:36" ht="19.5" customHeight="1" x14ac:dyDescent="0.15">
      <c r="B6" s="325"/>
      <c r="C6" s="328"/>
      <c r="D6" s="330"/>
      <c r="E6" s="333"/>
      <c r="F6" s="296">
        <v>1</v>
      </c>
      <c r="G6" s="300">
        <v>2</v>
      </c>
      <c r="H6" s="300">
        <v>3</v>
      </c>
      <c r="I6" s="300">
        <v>4</v>
      </c>
      <c r="J6" s="300">
        <v>5</v>
      </c>
      <c r="K6" s="300">
        <v>6</v>
      </c>
      <c r="L6" s="301">
        <v>7</v>
      </c>
      <c r="M6" s="302">
        <v>8</v>
      </c>
      <c r="N6" s="300">
        <v>9</v>
      </c>
      <c r="O6" s="300">
        <v>10</v>
      </c>
      <c r="P6" s="300">
        <v>11</v>
      </c>
      <c r="Q6" s="300">
        <v>12</v>
      </c>
      <c r="R6" s="300">
        <v>13</v>
      </c>
      <c r="S6" s="297">
        <v>14</v>
      </c>
      <c r="T6" s="296">
        <v>15</v>
      </c>
      <c r="U6" s="300">
        <v>16</v>
      </c>
      <c r="V6" s="300">
        <v>17</v>
      </c>
      <c r="W6" s="300">
        <v>18</v>
      </c>
      <c r="X6" s="300">
        <v>19</v>
      </c>
      <c r="Y6" s="300">
        <v>20</v>
      </c>
      <c r="Z6" s="301">
        <v>21</v>
      </c>
      <c r="AA6" s="302">
        <v>22</v>
      </c>
      <c r="AB6" s="300">
        <v>23</v>
      </c>
      <c r="AC6" s="300">
        <v>24</v>
      </c>
      <c r="AD6" s="300">
        <v>25</v>
      </c>
      <c r="AE6" s="300">
        <v>26</v>
      </c>
      <c r="AF6" s="300">
        <v>27</v>
      </c>
      <c r="AG6" s="297">
        <v>28</v>
      </c>
      <c r="AH6" s="342"/>
      <c r="AI6" s="345"/>
      <c r="AJ6" s="318"/>
    </row>
    <row r="7" spans="2:36" ht="19.5" customHeight="1" thickBot="1" x14ac:dyDescent="0.2">
      <c r="B7" s="326"/>
      <c r="C7" s="328"/>
      <c r="D7" s="331"/>
      <c r="E7" s="334"/>
      <c r="F7" s="145" t="s">
        <v>96</v>
      </c>
      <c r="G7" s="193"/>
      <c r="H7" s="193"/>
      <c r="I7" s="193"/>
      <c r="J7" s="193"/>
      <c r="K7" s="193"/>
      <c r="L7" s="194"/>
      <c r="M7" s="195"/>
      <c r="N7" s="193"/>
      <c r="O7" s="193"/>
      <c r="P7" s="193"/>
      <c r="Q7" s="193"/>
      <c r="R7" s="193"/>
      <c r="S7" s="196"/>
      <c r="T7" s="145"/>
      <c r="U7" s="193"/>
      <c r="V7" s="193"/>
      <c r="W7" s="193"/>
      <c r="X7" s="193"/>
      <c r="Y7" s="193"/>
      <c r="Z7" s="194"/>
      <c r="AA7" s="195"/>
      <c r="AB7" s="193"/>
      <c r="AC7" s="193"/>
      <c r="AD7" s="193"/>
      <c r="AE7" s="193"/>
      <c r="AF7" s="193"/>
      <c r="AG7" s="196"/>
      <c r="AH7" s="343"/>
      <c r="AI7" s="346"/>
      <c r="AJ7" s="319"/>
    </row>
    <row r="8" spans="2:36" ht="21" customHeight="1" x14ac:dyDescent="0.15">
      <c r="B8" s="162"/>
      <c r="C8" s="163"/>
      <c r="D8" s="163"/>
      <c r="E8" s="191"/>
      <c r="F8" s="149"/>
      <c r="G8" s="150"/>
      <c r="H8" s="150"/>
      <c r="I8" s="150"/>
      <c r="J8" s="150"/>
      <c r="K8" s="150"/>
      <c r="L8" s="151"/>
      <c r="M8" s="152"/>
      <c r="N8" s="150"/>
      <c r="O8" s="153"/>
      <c r="P8" s="150"/>
      <c r="Q8" s="150"/>
      <c r="R8" s="150"/>
      <c r="S8" s="154"/>
      <c r="T8" s="149"/>
      <c r="U8" s="150"/>
      <c r="V8" s="150"/>
      <c r="W8" s="150"/>
      <c r="X8" s="150"/>
      <c r="Y8" s="150"/>
      <c r="Z8" s="151"/>
      <c r="AA8" s="152"/>
      <c r="AB8" s="150"/>
      <c r="AC8" s="150"/>
      <c r="AD8" s="150"/>
      <c r="AE8" s="150"/>
      <c r="AF8" s="150"/>
      <c r="AG8" s="154"/>
      <c r="AH8" s="143" t="str">
        <f>IF(SUM(F8:AG8)=0,"",SUM(F8:AG8))</f>
        <v/>
      </c>
      <c r="AI8" s="167" t="str">
        <f>IF(AH8="","",ROUNDDOWN(AH8/4,1))</f>
        <v/>
      </c>
      <c r="AJ8" s="257" t="str">
        <f t="shared" ref="AJ8:AJ17" si="0">IF(B8="","",IF(OR(B8="管理者",B8="事務員"),"",IF(C8="A",1,ROUNDDOWN(AI8/$L$20,2))))</f>
        <v/>
      </c>
    </row>
    <row r="9" spans="2:36" ht="21" customHeight="1" x14ac:dyDescent="0.15">
      <c r="B9" s="164"/>
      <c r="C9" s="165"/>
      <c r="D9" s="165"/>
      <c r="E9" s="192"/>
      <c r="F9" s="155"/>
      <c r="G9" s="156"/>
      <c r="H9" s="156"/>
      <c r="I9" s="156"/>
      <c r="J9" s="156"/>
      <c r="K9" s="156"/>
      <c r="L9" s="157"/>
      <c r="M9" s="158"/>
      <c r="N9" s="156"/>
      <c r="O9" s="156"/>
      <c r="P9" s="156"/>
      <c r="Q9" s="156"/>
      <c r="R9" s="156"/>
      <c r="S9" s="159"/>
      <c r="T9" s="155"/>
      <c r="U9" s="156"/>
      <c r="V9" s="156"/>
      <c r="W9" s="156"/>
      <c r="X9" s="156"/>
      <c r="Y9" s="156"/>
      <c r="Z9" s="157"/>
      <c r="AA9" s="158"/>
      <c r="AB9" s="156"/>
      <c r="AC9" s="156"/>
      <c r="AD9" s="156"/>
      <c r="AE9" s="156"/>
      <c r="AF9" s="156"/>
      <c r="AG9" s="159"/>
      <c r="AH9" s="143" t="str">
        <f t="shared" ref="AH9:AH17" si="1">IF(SUM(F9:AG9)=0,"",SUM(F9:AG9))</f>
        <v/>
      </c>
      <c r="AI9" s="167" t="str">
        <f t="shared" ref="AI9:AI17" si="2">IF(AH9="","",ROUNDDOWN(AH9/4,1))</f>
        <v/>
      </c>
      <c r="AJ9" s="258" t="str">
        <f t="shared" si="0"/>
        <v/>
      </c>
    </row>
    <row r="10" spans="2:36" ht="21" customHeight="1" x14ac:dyDescent="0.15">
      <c r="B10" s="164"/>
      <c r="C10" s="165"/>
      <c r="D10" s="165"/>
      <c r="E10" s="160"/>
      <c r="F10" s="155"/>
      <c r="G10" s="156"/>
      <c r="H10" s="156"/>
      <c r="I10" s="156"/>
      <c r="J10" s="156"/>
      <c r="K10" s="156"/>
      <c r="L10" s="157"/>
      <c r="M10" s="158"/>
      <c r="N10" s="156"/>
      <c r="O10" s="156"/>
      <c r="P10" s="156"/>
      <c r="Q10" s="156"/>
      <c r="R10" s="156"/>
      <c r="S10" s="159"/>
      <c r="T10" s="155"/>
      <c r="U10" s="156"/>
      <c r="V10" s="156"/>
      <c r="W10" s="156"/>
      <c r="X10" s="156"/>
      <c r="Y10" s="156"/>
      <c r="Z10" s="157"/>
      <c r="AA10" s="158"/>
      <c r="AB10" s="156"/>
      <c r="AC10" s="156"/>
      <c r="AD10" s="156"/>
      <c r="AE10" s="156"/>
      <c r="AF10" s="156"/>
      <c r="AG10" s="159"/>
      <c r="AH10" s="143" t="str">
        <f t="shared" si="1"/>
        <v/>
      </c>
      <c r="AI10" s="167" t="str">
        <f t="shared" si="2"/>
        <v/>
      </c>
      <c r="AJ10" s="258" t="str">
        <f t="shared" si="0"/>
        <v/>
      </c>
    </row>
    <row r="11" spans="2:36" ht="21" customHeight="1" x14ac:dyDescent="0.15">
      <c r="B11" s="164"/>
      <c r="C11" s="165"/>
      <c r="D11" s="165"/>
      <c r="E11" s="160"/>
      <c r="F11" s="155"/>
      <c r="G11" s="156"/>
      <c r="H11" s="156"/>
      <c r="I11" s="156"/>
      <c r="J11" s="156"/>
      <c r="K11" s="156"/>
      <c r="L11" s="157"/>
      <c r="M11" s="158"/>
      <c r="N11" s="156"/>
      <c r="O11" s="156"/>
      <c r="P11" s="156"/>
      <c r="Q11" s="156"/>
      <c r="R11" s="156"/>
      <c r="S11" s="159"/>
      <c r="T11" s="155"/>
      <c r="U11" s="156"/>
      <c r="V11" s="156"/>
      <c r="W11" s="156"/>
      <c r="X11" s="156"/>
      <c r="Y11" s="156"/>
      <c r="Z11" s="157"/>
      <c r="AA11" s="158"/>
      <c r="AB11" s="156"/>
      <c r="AC11" s="156"/>
      <c r="AD11" s="156"/>
      <c r="AE11" s="156"/>
      <c r="AF11" s="156"/>
      <c r="AG11" s="159"/>
      <c r="AH11" s="143" t="str">
        <f t="shared" si="1"/>
        <v/>
      </c>
      <c r="AI11" s="167" t="str">
        <f t="shared" si="2"/>
        <v/>
      </c>
      <c r="AJ11" s="258" t="str">
        <f t="shared" si="0"/>
        <v/>
      </c>
    </row>
    <row r="12" spans="2:36" ht="21" customHeight="1" x14ac:dyDescent="0.15">
      <c r="B12" s="164"/>
      <c r="C12" s="165"/>
      <c r="D12" s="165"/>
      <c r="E12" s="160"/>
      <c r="F12" s="155"/>
      <c r="G12" s="156"/>
      <c r="H12" s="156"/>
      <c r="I12" s="156"/>
      <c r="J12" s="156"/>
      <c r="K12" s="156"/>
      <c r="L12" s="157"/>
      <c r="M12" s="158"/>
      <c r="N12" s="156"/>
      <c r="O12" s="156"/>
      <c r="P12" s="156"/>
      <c r="Q12" s="156"/>
      <c r="R12" s="156"/>
      <c r="S12" s="159"/>
      <c r="T12" s="155"/>
      <c r="U12" s="156"/>
      <c r="V12" s="156"/>
      <c r="W12" s="156"/>
      <c r="X12" s="156"/>
      <c r="Y12" s="156"/>
      <c r="Z12" s="157"/>
      <c r="AA12" s="158"/>
      <c r="AB12" s="156"/>
      <c r="AC12" s="156"/>
      <c r="AD12" s="156"/>
      <c r="AE12" s="156"/>
      <c r="AF12" s="156"/>
      <c r="AG12" s="159"/>
      <c r="AH12" s="143" t="str">
        <f t="shared" si="1"/>
        <v/>
      </c>
      <c r="AI12" s="167" t="str">
        <f t="shared" si="2"/>
        <v/>
      </c>
      <c r="AJ12" s="258" t="str">
        <f t="shared" si="0"/>
        <v/>
      </c>
    </row>
    <row r="13" spans="2:36" ht="21" customHeight="1" x14ac:dyDescent="0.15">
      <c r="B13" s="164"/>
      <c r="C13" s="165"/>
      <c r="D13" s="165"/>
      <c r="E13" s="160"/>
      <c r="F13" s="155"/>
      <c r="G13" s="156"/>
      <c r="H13" s="156"/>
      <c r="I13" s="156"/>
      <c r="J13" s="156"/>
      <c r="K13" s="156"/>
      <c r="L13" s="157"/>
      <c r="M13" s="158"/>
      <c r="N13" s="156"/>
      <c r="O13" s="156"/>
      <c r="P13" s="156"/>
      <c r="Q13" s="156"/>
      <c r="R13" s="156"/>
      <c r="S13" s="159"/>
      <c r="T13" s="155"/>
      <c r="U13" s="156"/>
      <c r="V13" s="156"/>
      <c r="W13" s="156"/>
      <c r="X13" s="156"/>
      <c r="Y13" s="156"/>
      <c r="Z13" s="157"/>
      <c r="AA13" s="158"/>
      <c r="AB13" s="156"/>
      <c r="AC13" s="156"/>
      <c r="AD13" s="156"/>
      <c r="AE13" s="156"/>
      <c r="AF13" s="156"/>
      <c r="AG13" s="159"/>
      <c r="AH13" s="143" t="str">
        <f t="shared" si="1"/>
        <v/>
      </c>
      <c r="AI13" s="167" t="str">
        <f t="shared" si="2"/>
        <v/>
      </c>
      <c r="AJ13" s="258" t="str">
        <f t="shared" si="0"/>
        <v/>
      </c>
    </row>
    <row r="14" spans="2:36" ht="21" customHeight="1" x14ac:dyDescent="0.15">
      <c r="B14" s="164"/>
      <c r="C14" s="165"/>
      <c r="D14" s="165"/>
      <c r="E14" s="160"/>
      <c r="F14" s="155"/>
      <c r="G14" s="156"/>
      <c r="H14" s="156"/>
      <c r="I14" s="156"/>
      <c r="J14" s="156"/>
      <c r="K14" s="156"/>
      <c r="L14" s="157"/>
      <c r="M14" s="158"/>
      <c r="N14" s="156"/>
      <c r="O14" s="156"/>
      <c r="P14" s="156"/>
      <c r="Q14" s="156"/>
      <c r="R14" s="156"/>
      <c r="S14" s="159"/>
      <c r="T14" s="155"/>
      <c r="U14" s="156"/>
      <c r="V14" s="156"/>
      <c r="W14" s="156"/>
      <c r="X14" s="156"/>
      <c r="Y14" s="156"/>
      <c r="Z14" s="157"/>
      <c r="AA14" s="158"/>
      <c r="AB14" s="156"/>
      <c r="AC14" s="156"/>
      <c r="AD14" s="156"/>
      <c r="AE14" s="156"/>
      <c r="AF14" s="156"/>
      <c r="AG14" s="159"/>
      <c r="AH14" s="143" t="str">
        <f t="shared" si="1"/>
        <v/>
      </c>
      <c r="AI14" s="167" t="str">
        <f t="shared" si="2"/>
        <v/>
      </c>
      <c r="AJ14" s="258" t="str">
        <f t="shared" si="0"/>
        <v/>
      </c>
    </row>
    <row r="15" spans="2:36" ht="21" customHeight="1" x14ac:dyDescent="0.15">
      <c r="B15" s="164"/>
      <c r="C15" s="165"/>
      <c r="D15" s="165"/>
      <c r="E15" s="160"/>
      <c r="F15" s="155"/>
      <c r="G15" s="156"/>
      <c r="H15" s="156"/>
      <c r="I15" s="156"/>
      <c r="J15" s="156"/>
      <c r="K15" s="156"/>
      <c r="L15" s="157"/>
      <c r="M15" s="158"/>
      <c r="N15" s="156"/>
      <c r="O15" s="156"/>
      <c r="P15" s="156"/>
      <c r="Q15" s="156"/>
      <c r="R15" s="156"/>
      <c r="S15" s="159"/>
      <c r="T15" s="155"/>
      <c r="U15" s="156"/>
      <c r="V15" s="156"/>
      <c r="W15" s="156"/>
      <c r="X15" s="156"/>
      <c r="Y15" s="156"/>
      <c r="Z15" s="157"/>
      <c r="AA15" s="158"/>
      <c r="AB15" s="156"/>
      <c r="AC15" s="156"/>
      <c r="AD15" s="156"/>
      <c r="AE15" s="156"/>
      <c r="AF15" s="156"/>
      <c r="AG15" s="159"/>
      <c r="AH15" s="143" t="str">
        <f t="shared" si="1"/>
        <v/>
      </c>
      <c r="AI15" s="167" t="str">
        <f t="shared" si="2"/>
        <v/>
      </c>
      <c r="AJ15" s="258" t="str">
        <f t="shared" si="0"/>
        <v/>
      </c>
    </row>
    <row r="16" spans="2:36" ht="21" customHeight="1" x14ac:dyDescent="0.15">
      <c r="B16" s="164"/>
      <c r="C16" s="165"/>
      <c r="D16" s="165"/>
      <c r="E16" s="160"/>
      <c r="F16" s="155"/>
      <c r="G16" s="156"/>
      <c r="H16" s="156"/>
      <c r="I16" s="156"/>
      <c r="J16" s="156"/>
      <c r="K16" s="156"/>
      <c r="L16" s="157"/>
      <c r="M16" s="158"/>
      <c r="N16" s="156"/>
      <c r="O16" s="156"/>
      <c r="P16" s="156"/>
      <c r="Q16" s="156"/>
      <c r="R16" s="156"/>
      <c r="S16" s="159"/>
      <c r="T16" s="155"/>
      <c r="U16" s="156"/>
      <c r="V16" s="156"/>
      <c r="W16" s="156"/>
      <c r="X16" s="156"/>
      <c r="Y16" s="156"/>
      <c r="Z16" s="157"/>
      <c r="AA16" s="158"/>
      <c r="AB16" s="156"/>
      <c r="AC16" s="156"/>
      <c r="AD16" s="156"/>
      <c r="AE16" s="156"/>
      <c r="AF16" s="156"/>
      <c r="AG16" s="159"/>
      <c r="AH16" s="143" t="str">
        <f t="shared" si="1"/>
        <v/>
      </c>
      <c r="AI16" s="167" t="str">
        <f t="shared" si="2"/>
        <v/>
      </c>
      <c r="AJ16" s="258" t="str">
        <f t="shared" si="0"/>
        <v/>
      </c>
    </row>
    <row r="17" spans="2:36" ht="21" customHeight="1" thickBot="1" x14ac:dyDescent="0.2">
      <c r="B17" s="166"/>
      <c r="C17" s="165"/>
      <c r="D17" s="165"/>
      <c r="E17" s="161"/>
      <c r="F17" s="197"/>
      <c r="G17" s="198"/>
      <c r="H17" s="198"/>
      <c r="I17" s="198"/>
      <c r="J17" s="198"/>
      <c r="K17" s="198"/>
      <c r="L17" s="199"/>
      <c r="M17" s="200"/>
      <c r="N17" s="198"/>
      <c r="O17" s="198"/>
      <c r="P17" s="198"/>
      <c r="Q17" s="198"/>
      <c r="R17" s="198"/>
      <c r="S17" s="201"/>
      <c r="T17" s="197"/>
      <c r="U17" s="198"/>
      <c r="V17" s="198"/>
      <c r="W17" s="198"/>
      <c r="X17" s="198"/>
      <c r="Y17" s="198"/>
      <c r="Z17" s="199"/>
      <c r="AA17" s="200"/>
      <c r="AB17" s="198"/>
      <c r="AC17" s="198"/>
      <c r="AD17" s="198"/>
      <c r="AE17" s="198"/>
      <c r="AF17" s="198"/>
      <c r="AG17" s="201"/>
      <c r="AH17" s="143" t="str">
        <f t="shared" si="1"/>
        <v/>
      </c>
      <c r="AI17" s="167" t="str">
        <f t="shared" si="2"/>
        <v/>
      </c>
      <c r="AJ17" s="259" t="str">
        <f t="shared" si="0"/>
        <v/>
      </c>
    </row>
    <row r="18" spans="2:36" ht="21" customHeight="1" thickBot="1" x14ac:dyDescent="0.2">
      <c r="B18" s="347" t="s">
        <v>122</v>
      </c>
      <c r="C18" s="348"/>
      <c r="D18" s="348"/>
      <c r="E18" s="349"/>
      <c r="F18" s="185" t="str">
        <f>IF(F8="","",SUM(F8:F17))</f>
        <v/>
      </c>
      <c r="G18" s="202" t="str">
        <f t="shared" ref="G18:AH18" si="3">IF(G8="","",SUM(G8:G17))</f>
        <v/>
      </c>
      <c r="H18" s="202" t="str">
        <f t="shared" si="3"/>
        <v/>
      </c>
      <c r="I18" s="202" t="str">
        <f t="shared" si="3"/>
        <v/>
      </c>
      <c r="J18" s="202" t="str">
        <f t="shared" si="3"/>
        <v/>
      </c>
      <c r="K18" s="202" t="str">
        <f t="shared" si="3"/>
        <v/>
      </c>
      <c r="L18" s="203" t="str">
        <f t="shared" si="3"/>
        <v/>
      </c>
      <c r="M18" s="204" t="str">
        <f t="shared" si="3"/>
        <v/>
      </c>
      <c r="N18" s="202" t="str">
        <f t="shared" si="3"/>
        <v/>
      </c>
      <c r="O18" s="202" t="str">
        <f t="shared" si="3"/>
        <v/>
      </c>
      <c r="P18" s="202" t="str">
        <f t="shared" si="3"/>
        <v/>
      </c>
      <c r="Q18" s="202" t="str">
        <f t="shared" si="3"/>
        <v/>
      </c>
      <c r="R18" s="202" t="str">
        <f t="shared" si="3"/>
        <v/>
      </c>
      <c r="S18" s="205" t="str">
        <f t="shared" si="3"/>
        <v/>
      </c>
      <c r="T18" s="204" t="str">
        <f t="shared" si="3"/>
        <v/>
      </c>
      <c r="U18" s="202" t="str">
        <f t="shared" si="3"/>
        <v/>
      </c>
      <c r="V18" s="202" t="str">
        <f t="shared" si="3"/>
        <v/>
      </c>
      <c r="W18" s="202" t="str">
        <f t="shared" si="3"/>
        <v/>
      </c>
      <c r="X18" s="202" t="str">
        <f t="shared" si="3"/>
        <v/>
      </c>
      <c r="Y18" s="202" t="str">
        <f t="shared" si="3"/>
        <v/>
      </c>
      <c r="Z18" s="205" t="str">
        <f t="shared" si="3"/>
        <v/>
      </c>
      <c r="AA18" s="206" t="str">
        <f t="shared" si="3"/>
        <v/>
      </c>
      <c r="AB18" s="202" t="str">
        <f t="shared" si="3"/>
        <v/>
      </c>
      <c r="AC18" s="202" t="str">
        <f t="shared" si="3"/>
        <v/>
      </c>
      <c r="AD18" s="202" t="str">
        <f t="shared" si="3"/>
        <v/>
      </c>
      <c r="AE18" s="202" t="str">
        <f t="shared" si="3"/>
        <v/>
      </c>
      <c r="AF18" s="202" t="str">
        <f t="shared" si="3"/>
        <v/>
      </c>
      <c r="AG18" s="186" t="str">
        <f t="shared" si="3"/>
        <v/>
      </c>
      <c r="AH18" s="144" t="str">
        <f t="shared" si="3"/>
        <v/>
      </c>
      <c r="AI18" s="169" t="str">
        <f t="shared" ref="AI18" si="4">IF(AI8="","",SUM(AI8:AI17))</f>
        <v/>
      </c>
      <c r="AJ18" s="170" t="str">
        <f t="shared" ref="AJ18" si="5">IF(AJ8="","",SUM(AJ8:AJ17))</f>
        <v/>
      </c>
    </row>
    <row r="19" spans="2:36" x14ac:dyDescent="0.15">
      <c r="B19" s="137"/>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row>
    <row r="20" spans="2:36" x14ac:dyDescent="0.15">
      <c r="B20" s="1" t="s">
        <v>109</v>
      </c>
      <c r="C20" s="2"/>
      <c r="D20" s="2"/>
      <c r="E20" s="2"/>
      <c r="F20" s="2"/>
      <c r="G20" s="175"/>
      <c r="H20" s="1" t="s">
        <v>110</v>
      </c>
      <c r="I20" s="1"/>
      <c r="J20" s="2"/>
      <c r="K20" s="1" t="s">
        <v>111</v>
      </c>
      <c r="L20" s="175"/>
      <c r="M20" s="2" t="s">
        <v>61</v>
      </c>
      <c r="N20" s="2"/>
      <c r="O20" s="2"/>
      <c r="P20" s="53"/>
      <c r="Q20" s="128"/>
      <c r="R20" s="127"/>
      <c r="S20" s="127"/>
      <c r="T20" s="127"/>
      <c r="U20" s="127"/>
      <c r="V20" s="127"/>
      <c r="W20" s="9"/>
      <c r="X20" s="122"/>
      <c r="Y20" s="672" t="s">
        <v>202</v>
      </c>
      <c r="Z20" s="673"/>
      <c r="AA20" s="673"/>
      <c r="AB20" s="673"/>
      <c r="AC20" s="673"/>
      <c r="AD20" s="673"/>
      <c r="AE20" s="673"/>
      <c r="AF20" s="673"/>
      <c r="AG20" s="673"/>
      <c r="AH20" s="673"/>
      <c r="AI20" s="674"/>
      <c r="AJ20" s="171"/>
    </row>
    <row r="21" spans="2:36" x14ac:dyDescent="0.15">
      <c r="B21" s="1" t="s">
        <v>76</v>
      </c>
      <c r="C21" s="172"/>
      <c r="D21" s="172"/>
      <c r="E21" s="172"/>
      <c r="F21" s="172"/>
      <c r="G21" s="9"/>
      <c r="H21" s="9"/>
      <c r="I21" s="9"/>
      <c r="J21" s="172"/>
      <c r="K21" s="9"/>
      <c r="L21" s="172"/>
      <c r="M21" s="172"/>
      <c r="N21" s="172"/>
      <c r="O21" s="173"/>
      <c r="P21" s="173"/>
      <c r="Q21" s="67"/>
      <c r="R21" s="9" t="s">
        <v>61</v>
      </c>
      <c r="S21" s="174"/>
      <c r="T21" s="9"/>
      <c r="U21" s="128"/>
      <c r="V21" s="172"/>
      <c r="W21" s="122"/>
      <c r="X21" s="128"/>
      <c r="Y21" s="675"/>
      <c r="Z21" s="676"/>
      <c r="AA21" s="676"/>
      <c r="AB21" s="676"/>
      <c r="AC21" s="676"/>
      <c r="AD21" s="676"/>
      <c r="AE21" s="676"/>
      <c r="AF21" s="676"/>
      <c r="AG21" s="676"/>
      <c r="AH21" s="676"/>
      <c r="AI21" s="677"/>
      <c r="AJ21" s="171"/>
    </row>
    <row r="22" spans="2:36" x14ac:dyDescent="0.15">
      <c r="B22" s="133"/>
      <c r="C22" s="171"/>
      <c r="D22" s="171"/>
      <c r="E22" s="171"/>
      <c r="F22" s="171"/>
      <c r="G22" s="171"/>
      <c r="H22" s="171"/>
      <c r="I22" s="171"/>
      <c r="J22" s="171"/>
      <c r="K22" s="171"/>
      <c r="L22" s="171"/>
      <c r="M22" s="171"/>
      <c r="N22" s="171"/>
      <c r="O22" s="171"/>
      <c r="P22" s="171"/>
      <c r="Q22" s="171"/>
      <c r="R22" s="171"/>
      <c r="S22" s="171"/>
      <c r="T22" s="171"/>
      <c r="U22" s="171"/>
      <c r="V22" s="171"/>
      <c r="W22" s="171"/>
      <c r="X22" s="171"/>
      <c r="Y22" s="675"/>
      <c r="Z22" s="676"/>
      <c r="AA22" s="676"/>
      <c r="AB22" s="676"/>
      <c r="AC22" s="676"/>
      <c r="AD22" s="676"/>
      <c r="AE22" s="676"/>
      <c r="AF22" s="676"/>
      <c r="AG22" s="676"/>
      <c r="AH22" s="676"/>
      <c r="AI22" s="677"/>
      <c r="AJ22" s="171"/>
    </row>
    <row r="23" spans="2:36" x14ac:dyDescent="0.15">
      <c r="B23" s="133" t="s">
        <v>112</v>
      </c>
      <c r="C23" s="171"/>
      <c r="D23" s="171"/>
      <c r="E23" s="171"/>
      <c r="F23" s="171"/>
      <c r="G23" s="171"/>
      <c r="H23" s="171"/>
      <c r="I23" s="171"/>
      <c r="J23" s="171"/>
      <c r="K23" s="171"/>
      <c r="L23" s="171"/>
      <c r="M23" s="171"/>
      <c r="N23" s="171"/>
      <c r="O23" s="171"/>
      <c r="P23" s="171"/>
      <c r="Q23" s="171"/>
      <c r="R23" s="171"/>
      <c r="S23" s="171"/>
      <c r="T23" s="171"/>
      <c r="U23" s="171"/>
      <c r="V23" s="171"/>
      <c r="W23" s="171"/>
      <c r="X23" s="171"/>
      <c r="Y23" s="675"/>
      <c r="Z23" s="676"/>
      <c r="AA23" s="676"/>
      <c r="AB23" s="676"/>
      <c r="AC23" s="676"/>
      <c r="AD23" s="676"/>
      <c r="AE23" s="676"/>
      <c r="AF23" s="676"/>
      <c r="AG23" s="676"/>
      <c r="AH23" s="676"/>
      <c r="AI23" s="677"/>
      <c r="AJ23" s="171"/>
    </row>
    <row r="24" spans="2:36" x14ac:dyDescent="0.15">
      <c r="B24" s="188" t="s">
        <v>108</v>
      </c>
      <c r="C24" s="171"/>
      <c r="D24" s="171"/>
      <c r="E24" s="171"/>
      <c r="F24" s="171"/>
      <c r="G24" s="171"/>
      <c r="H24" s="171"/>
      <c r="I24" s="171"/>
      <c r="J24" s="171"/>
      <c r="K24" s="171"/>
      <c r="L24" s="171"/>
      <c r="M24" s="171"/>
      <c r="N24" s="171"/>
      <c r="O24" s="171"/>
      <c r="P24" s="171"/>
      <c r="Q24" s="171"/>
      <c r="R24" s="171"/>
      <c r="S24" s="171"/>
      <c r="T24" s="171"/>
      <c r="U24" s="171"/>
      <c r="V24" s="171"/>
      <c r="W24" s="171"/>
      <c r="X24" s="171"/>
      <c r="Y24" s="675"/>
      <c r="Z24" s="676"/>
      <c r="AA24" s="676"/>
      <c r="AB24" s="676"/>
      <c r="AC24" s="676"/>
      <c r="AD24" s="676"/>
      <c r="AE24" s="676"/>
      <c r="AF24" s="676"/>
      <c r="AG24" s="676"/>
      <c r="AH24" s="676"/>
      <c r="AI24" s="677"/>
      <c r="AJ24" s="171"/>
    </row>
    <row r="25" spans="2:36" x14ac:dyDescent="0.15">
      <c r="B25" s="2" t="s">
        <v>113</v>
      </c>
      <c r="C25" s="171"/>
      <c r="D25" s="171"/>
      <c r="E25" s="171"/>
      <c r="F25" s="171"/>
      <c r="G25" s="171"/>
      <c r="H25" s="171"/>
      <c r="I25" s="171"/>
      <c r="J25" s="171"/>
      <c r="K25" s="171"/>
      <c r="L25" s="171"/>
      <c r="M25" s="171"/>
      <c r="N25" s="171"/>
      <c r="O25" s="171"/>
      <c r="P25" s="171"/>
      <c r="Q25" s="171"/>
      <c r="R25" s="171"/>
      <c r="S25" s="171"/>
      <c r="T25" s="171"/>
      <c r="U25" s="171"/>
      <c r="V25" s="171"/>
      <c r="W25" s="171"/>
      <c r="X25" s="171"/>
      <c r="Y25" s="675"/>
      <c r="Z25" s="676"/>
      <c r="AA25" s="676"/>
      <c r="AB25" s="676"/>
      <c r="AC25" s="676"/>
      <c r="AD25" s="676"/>
      <c r="AE25" s="676"/>
      <c r="AF25" s="676"/>
      <c r="AG25" s="676"/>
      <c r="AH25" s="676"/>
      <c r="AI25" s="677"/>
      <c r="AJ25" s="171"/>
    </row>
    <row r="26" spans="2:36" x14ac:dyDescent="0.15">
      <c r="B26" s="134" t="s">
        <v>114</v>
      </c>
      <c r="C26" s="171"/>
      <c r="D26" s="171"/>
      <c r="E26" s="171"/>
      <c r="F26" s="171"/>
      <c r="G26" s="171"/>
      <c r="H26" s="171"/>
      <c r="I26" s="171"/>
      <c r="J26" s="171"/>
      <c r="K26" s="171"/>
      <c r="L26" s="171"/>
      <c r="M26" s="171"/>
      <c r="N26" s="171"/>
      <c r="O26" s="171"/>
      <c r="P26" s="171"/>
      <c r="Q26" s="171"/>
      <c r="R26" s="171"/>
      <c r="S26" s="171"/>
      <c r="T26" s="171"/>
      <c r="U26" s="171"/>
      <c r="V26" s="171"/>
      <c r="W26" s="171"/>
      <c r="X26" s="171"/>
      <c r="Y26" s="675"/>
      <c r="Z26" s="676"/>
      <c r="AA26" s="676"/>
      <c r="AB26" s="676"/>
      <c r="AC26" s="676"/>
      <c r="AD26" s="676"/>
      <c r="AE26" s="676"/>
      <c r="AF26" s="676"/>
      <c r="AG26" s="676"/>
      <c r="AH26" s="676"/>
      <c r="AI26" s="677"/>
      <c r="AJ26" s="171"/>
    </row>
    <row r="27" spans="2:36" x14ac:dyDescent="0.15">
      <c r="B27" s="2" t="s">
        <v>115</v>
      </c>
      <c r="C27" s="171"/>
      <c r="D27" s="171"/>
      <c r="E27" s="171"/>
      <c r="F27" s="171"/>
      <c r="G27" s="171"/>
      <c r="H27" s="171"/>
      <c r="I27" s="171"/>
      <c r="J27" s="171"/>
      <c r="K27" s="171"/>
      <c r="L27" s="171"/>
      <c r="M27" s="171"/>
      <c r="N27" s="171"/>
      <c r="O27" s="171"/>
      <c r="P27" s="171"/>
      <c r="Q27" s="171"/>
      <c r="R27" s="171"/>
      <c r="S27" s="171"/>
      <c r="T27" s="171"/>
      <c r="U27" s="171"/>
      <c r="V27" s="171"/>
      <c r="W27" s="171"/>
      <c r="X27" s="171"/>
      <c r="Y27" s="678"/>
      <c r="Z27" s="679"/>
      <c r="AA27" s="679"/>
      <c r="AB27" s="679"/>
      <c r="AC27" s="679"/>
      <c r="AD27" s="679"/>
      <c r="AE27" s="679"/>
      <c r="AF27" s="679"/>
      <c r="AG27" s="679"/>
      <c r="AH27" s="679"/>
      <c r="AI27" s="680"/>
      <c r="AJ27" s="171"/>
    </row>
    <row r="28" spans="2:36" x14ac:dyDescent="0.15">
      <c r="B28" s="115" t="s">
        <v>116</v>
      </c>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row>
    <row r="29" spans="2:36" x14ac:dyDescent="0.15">
      <c r="B29" s="115" t="s">
        <v>117</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row>
    <row r="30" spans="2:36" x14ac:dyDescent="0.15">
      <c r="B30" s="2" t="s">
        <v>123</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row>
    <row r="31" spans="2:36" x14ac:dyDescent="0.15">
      <c r="B31" s="182" t="s">
        <v>124</v>
      </c>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row>
    <row r="32" spans="2:36" x14ac:dyDescent="0.15">
      <c r="B32" s="2" t="s">
        <v>82</v>
      </c>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row>
    <row r="33" spans="2:39" x14ac:dyDescent="0.15">
      <c r="B33" s="134" t="s">
        <v>217</v>
      </c>
    </row>
    <row r="34" spans="2:39" x14ac:dyDescent="0.15">
      <c r="B34" s="134" t="s">
        <v>216</v>
      </c>
      <c r="P34" s="2"/>
    </row>
    <row r="35" spans="2:39" x14ac:dyDescent="0.15">
      <c r="B35" s="134" t="s">
        <v>218</v>
      </c>
      <c r="P35" s="2"/>
    </row>
    <row r="36" spans="2:39" x14ac:dyDescent="0.15">
      <c r="B36" s="134" t="s">
        <v>281</v>
      </c>
      <c r="P36" s="2"/>
    </row>
    <row r="37" spans="2:39" ht="13.5" x14ac:dyDescent="0.15">
      <c r="P37" s="110"/>
    </row>
    <row r="38" spans="2:39" ht="13.5" x14ac:dyDescent="0.15">
      <c r="P38" s="110"/>
    </row>
    <row r="40" spans="2:39" ht="13.5" x14ac:dyDescent="0.15">
      <c r="B40" s="142" t="s">
        <v>4</v>
      </c>
      <c r="C40" s="142"/>
      <c r="D40" s="142" t="s">
        <v>100</v>
      </c>
      <c r="E40" s="142" t="s">
        <v>107</v>
      </c>
      <c r="F40" s="142"/>
      <c r="G40" s="142"/>
      <c r="P40" s="2"/>
      <c r="R40" s="2"/>
    </row>
    <row r="41" spans="2:39" ht="13.5" x14ac:dyDescent="0.15">
      <c r="B41" s="142" t="s">
        <v>101</v>
      </c>
      <c r="C41" s="142"/>
      <c r="D41" s="142" t="s">
        <v>102</v>
      </c>
      <c r="E41" s="142" t="s">
        <v>103</v>
      </c>
      <c r="F41" s="142"/>
      <c r="G41" s="142"/>
      <c r="P41" s="2"/>
      <c r="R41" s="2"/>
    </row>
    <row r="42" spans="2:39" ht="13.5" x14ac:dyDescent="0.15">
      <c r="B42" s="142" t="s">
        <v>103</v>
      </c>
      <c r="C42" s="142"/>
      <c r="D42" s="142" t="s">
        <v>104</v>
      </c>
      <c r="E42" s="142"/>
      <c r="F42" s="142"/>
      <c r="G42" s="142"/>
    </row>
    <row r="43" spans="2:39" ht="13.5" x14ac:dyDescent="0.15">
      <c r="B43" s="142" t="s">
        <v>137</v>
      </c>
      <c r="D43" s="142" t="s">
        <v>139</v>
      </c>
      <c r="E43" s="142"/>
      <c r="F43" s="142"/>
      <c r="G43" s="142"/>
    </row>
    <row r="44" spans="2:39" ht="14.25" x14ac:dyDescent="0.15">
      <c r="B44" s="142" t="s">
        <v>105</v>
      </c>
      <c r="C44" s="142"/>
      <c r="D44" s="142" t="s">
        <v>140</v>
      </c>
      <c r="P44" s="1"/>
      <c r="Q44" s="176"/>
      <c r="R44" s="176"/>
      <c r="S44" s="176"/>
      <c r="T44" s="176"/>
      <c r="U44" s="1"/>
      <c r="V44" s="1"/>
      <c r="W44" s="1"/>
      <c r="X44" s="176"/>
      <c r="Y44" s="1"/>
      <c r="Z44" s="176"/>
      <c r="AA44" s="176"/>
      <c r="AB44" s="176"/>
      <c r="AC44" s="176"/>
      <c r="AD44" s="53"/>
      <c r="AE44" s="127"/>
      <c r="AF44" s="127"/>
      <c r="AG44" s="127"/>
      <c r="AH44" s="127"/>
      <c r="AI44" s="127"/>
      <c r="AJ44" s="127"/>
      <c r="AK44" s="1"/>
      <c r="AL44" s="177"/>
      <c r="AM44" s="9"/>
    </row>
    <row r="45" spans="2:39" ht="14.25" x14ac:dyDescent="0.15">
      <c r="P45" s="9"/>
      <c r="Q45" s="61"/>
      <c r="R45" s="61"/>
      <c r="S45" s="61"/>
      <c r="T45" s="61"/>
      <c r="U45" s="9"/>
      <c r="V45" s="9"/>
      <c r="W45" s="9"/>
      <c r="X45" s="61"/>
      <c r="Y45" s="9"/>
      <c r="Z45" s="61"/>
      <c r="AA45" s="61"/>
      <c r="AB45" s="61"/>
      <c r="AC45" s="406"/>
      <c r="AD45" s="406"/>
      <c r="AE45" s="177"/>
      <c r="AF45" s="128"/>
      <c r="AG45" s="178"/>
      <c r="AH45" s="9"/>
      <c r="AI45" s="128"/>
      <c r="AJ45" s="61"/>
      <c r="AK45" s="177"/>
      <c r="AL45" s="128"/>
      <c r="AM45" s="178"/>
    </row>
    <row r="46" spans="2:39" x14ac:dyDescent="0.15">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row>
  </sheetData>
  <mergeCells count="18">
    <mergeCell ref="AC45:AD45"/>
    <mergeCell ref="Y2:AG2"/>
    <mergeCell ref="J3:P3"/>
    <mergeCell ref="W3:AF3"/>
    <mergeCell ref="D5:D7"/>
    <mergeCell ref="B18:E18"/>
    <mergeCell ref="AA5:AG5"/>
    <mergeCell ref="Y20:AI27"/>
    <mergeCell ref="AH5:AH7"/>
    <mergeCell ref="AI5:AI7"/>
    <mergeCell ref="K2:L2"/>
    <mergeCell ref="AJ5:AJ7"/>
    <mergeCell ref="B5:B7"/>
    <mergeCell ref="C5:C7"/>
    <mergeCell ref="E5:E7"/>
    <mergeCell ref="F5:L5"/>
    <mergeCell ref="M5:S5"/>
    <mergeCell ref="T5:Z5"/>
  </mergeCells>
  <phoneticPr fontId="2"/>
  <dataValidations count="3">
    <dataValidation type="list" allowBlank="1" showInputMessage="1" showErrorMessage="1" sqref="D8:D17" xr:uid="{00000000-0002-0000-0600-000000000000}">
      <formula1>$E$40:$E$41</formula1>
    </dataValidation>
    <dataValidation type="list" allowBlank="1" showInputMessage="1" showErrorMessage="1" sqref="B8:B17" xr:uid="{00000000-0002-0000-0600-000001000000}">
      <formula1>$B$40:$B$44</formula1>
    </dataValidation>
    <dataValidation type="list" allowBlank="1" showInputMessage="1" showErrorMessage="1" sqref="C8:C17" xr:uid="{00000000-0002-0000-0600-000002000000}">
      <formula1>$D$40:$D$44</formula1>
    </dataValidation>
  </dataValidations>
  <printOptions horizontalCentered="1"/>
  <pageMargins left="0.78740157480314965" right="0.78740157480314965" top="0.98425196850393704" bottom="0.39370078740157483" header="0.51181102362204722" footer="0.51181102362204722"/>
  <pageSetup paperSize="9" scale="88"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M46"/>
  <sheetViews>
    <sheetView view="pageBreakPreview" zoomScaleNormal="100" zoomScaleSheetLayoutView="100" workbookViewId="0">
      <selection activeCell="J3" sqref="J3:P3"/>
    </sheetView>
  </sheetViews>
  <sheetFormatPr defaultRowHeight="12" x14ac:dyDescent="0.15"/>
  <cols>
    <col min="1" max="1" width="1.375" style="134" customWidth="1"/>
    <col min="2" max="2" width="13.875" style="134" customWidth="1"/>
    <col min="3" max="3" width="4.25" style="134" customWidth="1"/>
    <col min="4" max="4" width="11.5" style="134" customWidth="1"/>
    <col min="5" max="5" width="11.125" style="134" customWidth="1"/>
    <col min="6" max="33" width="2.625" style="134" customWidth="1"/>
    <col min="34" max="34" width="5.5" style="134" customWidth="1"/>
    <col min="35" max="35" width="8" style="134" customWidth="1"/>
    <col min="36" max="36" width="7.375" style="134" customWidth="1"/>
    <col min="37" max="16384" width="9" style="134"/>
  </cols>
  <sheetData>
    <row r="1" spans="2:36" ht="13.5" x14ac:dyDescent="0.15">
      <c r="B1" s="106" t="s">
        <v>194</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row>
    <row r="2" spans="2:36" ht="18" customHeight="1" x14ac:dyDescent="0.15">
      <c r="B2" s="139" t="s">
        <v>0</v>
      </c>
      <c r="C2" s="133"/>
      <c r="D2" s="133"/>
      <c r="E2" s="133"/>
      <c r="F2" s="133"/>
      <c r="G2" s="133"/>
      <c r="H2" s="133"/>
      <c r="I2" s="133"/>
      <c r="J2" s="133"/>
      <c r="K2" s="681" t="s">
        <v>335</v>
      </c>
      <c r="L2" s="682"/>
      <c r="M2" s="189"/>
      <c r="N2" s="108" t="s">
        <v>39</v>
      </c>
      <c r="O2" s="190"/>
      <c r="P2" s="108" t="s">
        <v>40</v>
      </c>
      <c r="Q2" s="108"/>
      <c r="S2" s="108" t="s">
        <v>195</v>
      </c>
      <c r="U2" s="110"/>
      <c r="V2" s="110"/>
      <c r="W2" s="110"/>
      <c r="X2" s="110"/>
      <c r="Y2" s="539" t="s">
        <v>328</v>
      </c>
      <c r="Z2" s="539"/>
      <c r="AA2" s="539"/>
      <c r="AB2" s="539"/>
      <c r="AC2" s="539"/>
      <c r="AD2" s="539"/>
      <c r="AE2" s="539"/>
      <c r="AF2" s="539"/>
      <c r="AG2" s="539"/>
      <c r="AH2" s="138" t="s">
        <v>68</v>
      </c>
      <c r="AI2" s="138"/>
      <c r="AJ2" s="138"/>
    </row>
    <row r="3" spans="2:36" ht="18" customHeight="1" x14ac:dyDescent="0.15">
      <c r="B3" s="133"/>
      <c r="C3" s="133"/>
      <c r="D3" s="133"/>
      <c r="E3" s="133"/>
      <c r="F3" s="17"/>
      <c r="G3" s="17"/>
      <c r="H3" s="112" t="s">
        <v>69</v>
      </c>
      <c r="I3" s="108" t="s">
        <v>196</v>
      </c>
      <c r="J3" s="540"/>
      <c r="K3" s="540"/>
      <c r="L3" s="540"/>
      <c r="M3" s="540"/>
      <c r="N3" s="540"/>
      <c r="O3" s="540"/>
      <c r="P3" s="540"/>
      <c r="Q3" s="140" t="s">
        <v>68</v>
      </c>
      <c r="R3" s="133"/>
      <c r="S3" s="140" t="s">
        <v>97</v>
      </c>
      <c r="T3" s="140"/>
      <c r="U3" s="140"/>
      <c r="V3" s="140" t="s">
        <v>196</v>
      </c>
      <c r="W3" s="323"/>
      <c r="X3" s="323"/>
      <c r="Y3" s="323"/>
      <c r="Z3" s="323"/>
      <c r="AA3" s="323"/>
      <c r="AB3" s="323"/>
      <c r="AC3" s="323"/>
      <c r="AD3" s="323"/>
      <c r="AE3" s="323"/>
      <c r="AF3" s="323"/>
      <c r="AG3" s="140" t="s">
        <v>197</v>
      </c>
      <c r="AH3" s="136"/>
      <c r="AI3" s="136"/>
      <c r="AJ3" s="141"/>
    </row>
    <row r="4" spans="2:36" ht="9.75" customHeight="1" thickBot="1" x14ac:dyDescent="0.2">
      <c r="B4" s="133"/>
      <c r="C4" s="133"/>
      <c r="D4" s="133"/>
      <c r="E4" s="133"/>
      <c r="F4" s="133"/>
      <c r="G4" s="133"/>
      <c r="H4" s="133"/>
      <c r="I4" s="133"/>
      <c r="J4" s="135"/>
      <c r="K4" s="133"/>
      <c r="L4" s="133"/>
      <c r="M4" s="133"/>
      <c r="N4" s="133"/>
      <c r="O4" s="133"/>
      <c r="P4" s="133"/>
      <c r="Q4" s="133"/>
      <c r="R4" s="133"/>
      <c r="S4" s="133"/>
      <c r="T4" s="133"/>
      <c r="U4" s="133"/>
      <c r="V4" s="133"/>
      <c r="W4" s="133"/>
      <c r="X4" s="133"/>
      <c r="Y4" s="133"/>
      <c r="Z4" s="133"/>
      <c r="AA4" s="133"/>
      <c r="AB4" s="133"/>
      <c r="AC4" s="133"/>
      <c r="AD4" s="133"/>
      <c r="AE4" s="133"/>
      <c r="AF4" s="133"/>
      <c r="AG4" s="133"/>
      <c r="AH4" s="136"/>
      <c r="AI4" s="136"/>
      <c r="AJ4" s="137"/>
    </row>
    <row r="5" spans="2:36" ht="19.5" customHeight="1" x14ac:dyDescent="0.15">
      <c r="B5" s="324" t="s">
        <v>87</v>
      </c>
      <c r="C5" s="327" t="s">
        <v>99</v>
      </c>
      <c r="D5" s="329" t="s">
        <v>98</v>
      </c>
      <c r="E5" s="332" t="s">
        <v>88</v>
      </c>
      <c r="F5" s="335" t="s">
        <v>89</v>
      </c>
      <c r="G5" s="336"/>
      <c r="H5" s="336"/>
      <c r="I5" s="336"/>
      <c r="J5" s="336"/>
      <c r="K5" s="336"/>
      <c r="L5" s="337"/>
      <c r="M5" s="338" t="s">
        <v>90</v>
      </c>
      <c r="N5" s="336"/>
      <c r="O5" s="336"/>
      <c r="P5" s="336"/>
      <c r="Q5" s="336"/>
      <c r="R5" s="336"/>
      <c r="S5" s="339"/>
      <c r="T5" s="335" t="s">
        <v>91</v>
      </c>
      <c r="U5" s="336"/>
      <c r="V5" s="336"/>
      <c r="W5" s="336"/>
      <c r="X5" s="336"/>
      <c r="Y5" s="336"/>
      <c r="Z5" s="337"/>
      <c r="AA5" s="338" t="s">
        <v>92</v>
      </c>
      <c r="AB5" s="336"/>
      <c r="AC5" s="336"/>
      <c r="AD5" s="336"/>
      <c r="AE5" s="336"/>
      <c r="AF5" s="336"/>
      <c r="AG5" s="339"/>
      <c r="AH5" s="341" t="s">
        <v>198</v>
      </c>
      <c r="AI5" s="344" t="s">
        <v>199</v>
      </c>
      <c r="AJ5" s="317" t="s">
        <v>200</v>
      </c>
    </row>
    <row r="6" spans="2:36" ht="19.5" customHeight="1" x14ac:dyDescent="0.15">
      <c r="B6" s="325"/>
      <c r="C6" s="328"/>
      <c r="D6" s="330"/>
      <c r="E6" s="333"/>
      <c r="F6" s="296">
        <v>1</v>
      </c>
      <c r="G6" s="300">
        <v>2</v>
      </c>
      <c r="H6" s="300">
        <v>3</v>
      </c>
      <c r="I6" s="300">
        <v>4</v>
      </c>
      <c r="J6" s="300">
        <v>5</v>
      </c>
      <c r="K6" s="300">
        <v>6</v>
      </c>
      <c r="L6" s="301">
        <v>7</v>
      </c>
      <c r="M6" s="302">
        <v>8</v>
      </c>
      <c r="N6" s="300">
        <v>9</v>
      </c>
      <c r="O6" s="300">
        <v>10</v>
      </c>
      <c r="P6" s="300">
        <v>11</v>
      </c>
      <c r="Q6" s="300">
        <v>12</v>
      </c>
      <c r="R6" s="300">
        <v>13</v>
      </c>
      <c r="S6" s="297">
        <v>14</v>
      </c>
      <c r="T6" s="296">
        <v>15</v>
      </c>
      <c r="U6" s="300">
        <v>16</v>
      </c>
      <c r="V6" s="300">
        <v>17</v>
      </c>
      <c r="W6" s="300">
        <v>18</v>
      </c>
      <c r="X6" s="300">
        <v>19</v>
      </c>
      <c r="Y6" s="300">
        <v>20</v>
      </c>
      <c r="Z6" s="301">
        <v>21</v>
      </c>
      <c r="AA6" s="302">
        <v>22</v>
      </c>
      <c r="AB6" s="300">
        <v>23</v>
      </c>
      <c r="AC6" s="300">
        <v>24</v>
      </c>
      <c r="AD6" s="300">
        <v>25</v>
      </c>
      <c r="AE6" s="300">
        <v>26</v>
      </c>
      <c r="AF6" s="300">
        <v>27</v>
      </c>
      <c r="AG6" s="297">
        <v>28</v>
      </c>
      <c r="AH6" s="342"/>
      <c r="AI6" s="345"/>
      <c r="AJ6" s="318"/>
    </row>
    <row r="7" spans="2:36" ht="19.5" customHeight="1" thickBot="1" x14ac:dyDescent="0.2">
      <c r="B7" s="326"/>
      <c r="C7" s="328"/>
      <c r="D7" s="331"/>
      <c r="E7" s="334"/>
      <c r="F7" s="145" t="s">
        <v>201</v>
      </c>
      <c r="G7" s="193"/>
      <c r="H7" s="193"/>
      <c r="I7" s="193"/>
      <c r="J7" s="193"/>
      <c r="K7" s="193"/>
      <c r="L7" s="194"/>
      <c r="M7" s="195"/>
      <c r="N7" s="193"/>
      <c r="O7" s="193"/>
      <c r="P7" s="193"/>
      <c r="Q7" s="193"/>
      <c r="R7" s="193"/>
      <c r="S7" s="196"/>
      <c r="T7" s="145"/>
      <c r="U7" s="193"/>
      <c r="V7" s="193"/>
      <c r="W7" s="193"/>
      <c r="X7" s="193"/>
      <c r="Y7" s="193"/>
      <c r="Z7" s="194"/>
      <c r="AA7" s="195"/>
      <c r="AB7" s="193"/>
      <c r="AC7" s="193"/>
      <c r="AD7" s="193"/>
      <c r="AE7" s="193"/>
      <c r="AF7" s="193"/>
      <c r="AG7" s="196"/>
      <c r="AH7" s="343"/>
      <c r="AI7" s="346"/>
      <c r="AJ7" s="319"/>
    </row>
    <row r="8" spans="2:36" ht="21" customHeight="1" x14ac:dyDescent="0.15">
      <c r="B8" s="162"/>
      <c r="C8" s="163"/>
      <c r="D8" s="163"/>
      <c r="E8" s="191"/>
      <c r="F8" s="149"/>
      <c r="G8" s="150"/>
      <c r="H8" s="150"/>
      <c r="I8" s="150"/>
      <c r="J8" s="150"/>
      <c r="K8" s="150"/>
      <c r="L8" s="151"/>
      <c r="M8" s="152"/>
      <c r="N8" s="150"/>
      <c r="O8" s="153"/>
      <c r="P8" s="150"/>
      <c r="Q8" s="150"/>
      <c r="R8" s="150"/>
      <c r="S8" s="154"/>
      <c r="T8" s="149"/>
      <c r="U8" s="150"/>
      <c r="V8" s="150"/>
      <c r="W8" s="150"/>
      <c r="X8" s="150"/>
      <c r="Y8" s="150"/>
      <c r="Z8" s="151"/>
      <c r="AA8" s="152"/>
      <c r="AB8" s="150"/>
      <c r="AC8" s="150"/>
      <c r="AD8" s="150"/>
      <c r="AE8" s="150"/>
      <c r="AF8" s="150"/>
      <c r="AG8" s="154"/>
      <c r="AH8" s="143" t="str">
        <f>IF(SUM(F8:AG8)=0,"",SUM(F8:AG8))</f>
        <v/>
      </c>
      <c r="AI8" s="167" t="str">
        <f>IF(AH8="","",ROUNDDOWN(AH8/4,1))</f>
        <v/>
      </c>
      <c r="AJ8" s="257" t="str">
        <f t="shared" ref="AJ8:AJ17" si="0">IF(B8="","",IF(OR(B8="管理者",B8="事務員"),"",IF(C8="A",1,ROUNDDOWN(AI8/$L$20,2))))</f>
        <v/>
      </c>
    </row>
    <row r="9" spans="2:36" ht="21" customHeight="1" x14ac:dyDescent="0.15">
      <c r="B9" s="164"/>
      <c r="C9" s="165"/>
      <c r="D9" s="165"/>
      <c r="E9" s="192"/>
      <c r="F9" s="155"/>
      <c r="G9" s="156"/>
      <c r="H9" s="156"/>
      <c r="I9" s="156"/>
      <c r="J9" s="156"/>
      <c r="K9" s="156"/>
      <c r="L9" s="157"/>
      <c r="M9" s="158"/>
      <c r="N9" s="156"/>
      <c r="O9" s="156"/>
      <c r="P9" s="156"/>
      <c r="Q9" s="156"/>
      <c r="R9" s="156"/>
      <c r="S9" s="159"/>
      <c r="T9" s="155"/>
      <c r="U9" s="156"/>
      <c r="V9" s="156"/>
      <c r="W9" s="156"/>
      <c r="X9" s="156"/>
      <c r="Y9" s="156"/>
      <c r="Z9" s="157"/>
      <c r="AA9" s="158"/>
      <c r="AB9" s="156"/>
      <c r="AC9" s="156"/>
      <c r="AD9" s="156"/>
      <c r="AE9" s="156"/>
      <c r="AF9" s="156"/>
      <c r="AG9" s="159"/>
      <c r="AH9" s="143" t="str">
        <f t="shared" ref="AH9:AH17" si="1">IF(SUM(F9:AG9)=0,"",SUM(F9:AG9))</f>
        <v/>
      </c>
      <c r="AI9" s="167" t="str">
        <f t="shared" ref="AI9:AI17" si="2">IF(AH9="","",ROUNDDOWN(AH9/4,1))</f>
        <v/>
      </c>
      <c r="AJ9" s="258" t="str">
        <f t="shared" si="0"/>
        <v/>
      </c>
    </row>
    <row r="10" spans="2:36" ht="21" customHeight="1" x14ac:dyDescent="0.15">
      <c r="B10" s="164"/>
      <c r="C10" s="165"/>
      <c r="D10" s="165"/>
      <c r="E10" s="160"/>
      <c r="F10" s="155"/>
      <c r="G10" s="156"/>
      <c r="H10" s="156"/>
      <c r="I10" s="156"/>
      <c r="J10" s="156"/>
      <c r="K10" s="156"/>
      <c r="L10" s="157"/>
      <c r="M10" s="158"/>
      <c r="N10" s="156"/>
      <c r="O10" s="156"/>
      <c r="P10" s="156"/>
      <c r="Q10" s="156"/>
      <c r="R10" s="156"/>
      <c r="S10" s="159"/>
      <c r="T10" s="155"/>
      <c r="U10" s="156"/>
      <c r="V10" s="156"/>
      <c r="W10" s="156"/>
      <c r="X10" s="156"/>
      <c r="Y10" s="156"/>
      <c r="Z10" s="157"/>
      <c r="AA10" s="158"/>
      <c r="AB10" s="156"/>
      <c r="AC10" s="156"/>
      <c r="AD10" s="156"/>
      <c r="AE10" s="156"/>
      <c r="AF10" s="156"/>
      <c r="AG10" s="159"/>
      <c r="AH10" s="143" t="str">
        <f t="shared" si="1"/>
        <v/>
      </c>
      <c r="AI10" s="167" t="str">
        <f t="shared" si="2"/>
        <v/>
      </c>
      <c r="AJ10" s="258" t="str">
        <f t="shared" si="0"/>
        <v/>
      </c>
    </row>
    <row r="11" spans="2:36" ht="21" customHeight="1" x14ac:dyDescent="0.15">
      <c r="B11" s="164"/>
      <c r="C11" s="165"/>
      <c r="D11" s="165"/>
      <c r="E11" s="160"/>
      <c r="F11" s="155"/>
      <c r="G11" s="156"/>
      <c r="H11" s="156"/>
      <c r="I11" s="156"/>
      <c r="J11" s="156"/>
      <c r="K11" s="156"/>
      <c r="L11" s="157"/>
      <c r="M11" s="158"/>
      <c r="N11" s="156"/>
      <c r="O11" s="156"/>
      <c r="P11" s="156"/>
      <c r="Q11" s="156"/>
      <c r="R11" s="156"/>
      <c r="S11" s="159"/>
      <c r="T11" s="155"/>
      <c r="U11" s="156"/>
      <c r="V11" s="156"/>
      <c r="W11" s="156"/>
      <c r="X11" s="156"/>
      <c r="Y11" s="156"/>
      <c r="Z11" s="157"/>
      <c r="AA11" s="158"/>
      <c r="AB11" s="156"/>
      <c r="AC11" s="156"/>
      <c r="AD11" s="156"/>
      <c r="AE11" s="156"/>
      <c r="AF11" s="156"/>
      <c r="AG11" s="159"/>
      <c r="AH11" s="143" t="str">
        <f t="shared" si="1"/>
        <v/>
      </c>
      <c r="AI11" s="167" t="str">
        <f t="shared" si="2"/>
        <v/>
      </c>
      <c r="AJ11" s="258" t="str">
        <f t="shared" si="0"/>
        <v/>
      </c>
    </row>
    <row r="12" spans="2:36" ht="21" customHeight="1" x14ac:dyDescent="0.15">
      <c r="B12" s="164"/>
      <c r="C12" s="165"/>
      <c r="D12" s="165"/>
      <c r="E12" s="160"/>
      <c r="F12" s="155"/>
      <c r="G12" s="156"/>
      <c r="H12" s="156"/>
      <c r="I12" s="156"/>
      <c r="J12" s="156"/>
      <c r="K12" s="156"/>
      <c r="L12" s="157"/>
      <c r="M12" s="158"/>
      <c r="N12" s="156"/>
      <c r="O12" s="156"/>
      <c r="P12" s="156"/>
      <c r="Q12" s="156"/>
      <c r="R12" s="156"/>
      <c r="S12" s="159"/>
      <c r="T12" s="155"/>
      <c r="U12" s="156"/>
      <c r="V12" s="156"/>
      <c r="W12" s="156"/>
      <c r="X12" s="156"/>
      <c r="Y12" s="156"/>
      <c r="Z12" s="157"/>
      <c r="AA12" s="158"/>
      <c r="AB12" s="156"/>
      <c r="AC12" s="156"/>
      <c r="AD12" s="156"/>
      <c r="AE12" s="156"/>
      <c r="AF12" s="156"/>
      <c r="AG12" s="159"/>
      <c r="AH12" s="143" t="str">
        <f t="shared" si="1"/>
        <v/>
      </c>
      <c r="AI12" s="167" t="str">
        <f t="shared" si="2"/>
        <v/>
      </c>
      <c r="AJ12" s="258" t="str">
        <f t="shared" si="0"/>
        <v/>
      </c>
    </row>
    <row r="13" spans="2:36" ht="21" customHeight="1" x14ac:dyDescent="0.15">
      <c r="B13" s="164"/>
      <c r="C13" s="165"/>
      <c r="D13" s="165"/>
      <c r="E13" s="160"/>
      <c r="F13" s="155"/>
      <c r="G13" s="156"/>
      <c r="H13" s="156"/>
      <c r="I13" s="156"/>
      <c r="J13" s="156"/>
      <c r="K13" s="156"/>
      <c r="L13" s="157"/>
      <c r="M13" s="158"/>
      <c r="N13" s="156"/>
      <c r="O13" s="156"/>
      <c r="P13" s="156"/>
      <c r="Q13" s="156"/>
      <c r="R13" s="156"/>
      <c r="S13" s="159"/>
      <c r="T13" s="155"/>
      <c r="U13" s="156"/>
      <c r="V13" s="156"/>
      <c r="W13" s="156"/>
      <c r="X13" s="156"/>
      <c r="Y13" s="156"/>
      <c r="Z13" s="157"/>
      <c r="AA13" s="158"/>
      <c r="AB13" s="156"/>
      <c r="AC13" s="156"/>
      <c r="AD13" s="156"/>
      <c r="AE13" s="156"/>
      <c r="AF13" s="156"/>
      <c r="AG13" s="159"/>
      <c r="AH13" s="143" t="str">
        <f t="shared" si="1"/>
        <v/>
      </c>
      <c r="AI13" s="167" t="str">
        <f t="shared" si="2"/>
        <v/>
      </c>
      <c r="AJ13" s="258" t="str">
        <f t="shared" si="0"/>
        <v/>
      </c>
    </row>
    <row r="14" spans="2:36" ht="21" customHeight="1" x14ac:dyDescent="0.15">
      <c r="B14" s="164"/>
      <c r="C14" s="165"/>
      <c r="D14" s="165"/>
      <c r="E14" s="160"/>
      <c r="F14" s="155"/>
      <c r="G14" s="156"/>
      <c r="H14" s="156"/>
      <c r="I14" s="156"/>
      <c r="J14" s="156"/>
      <c r="K14" s="156"/>
      <c r="L14" s="157"/>
      <c r="M14" s="158"/>
      <c r="N14" s="156"/>
      <c r="O14" s="156"/>
      <c r="P14" s="156"/>
      <c r="Q14" s="156"/>
      <c r="R14" s="156"/>
      <c r="S14" s="159"/>
      <c r="T14" s="155"/>
      <c r="U14" s="156"/>
      <c r="V14" s="156"/>
      <c r="W14" s="156"/>
      <c r="X14" s="156"/>
      <c r="Y14" s="156"/>
      <c r="Z14" s="157"/>
      <c r="AA14" s="158"/>
      <c r="AB14" s="156"/>
      <c r="AC14" s="156"/>
      <c r="AD14" s="156"/>
      <c r="AE14" s="156"/>
      <c r="AF14" s="156"/>
      <c r="AG14" s="159"/>
      <c r="AH14" s="143" t="str">
        <f t="shared" si="1"/>
        <v/>
      </c>
      <c r="AI14" s="167" t="str">
        <f t="shared" si="2"/>
        <v/>
      </c>
      <c r="AJ14" s="258" t="str">
        <f t="shared" si="0"/>
        <v/>
      </c>
    </row>
    <row r="15" spans="2:36" ht="21" customHeight="1" x14ac:dyDescent="0.15">
      <c r="B15" s="164"/>
      <c r="C15" s="165"/>
      <c r="D15" s="165"/>
      <c r="E15" s="160"/>
      <c r="F15" s="155"/>
      <c r="G15" s="156"/>
      <c r="H15" s="156"/>
      <c r="I15" s="156"/>
      <c r="J15" s="156"/>
      <c r="K15" s="156"/>
      <c r="L15" s="157"/>
      <c r="M15" s="158"/>
      <c r="N15" s="156"/>
      <c r="O15" s="156"/>
      <c r="P15" s="156"/>
      <c r="Q15" s="156"/>
      <c r="R15" s="156"/>
      <c r="S15" s="159"/>
      <c r="T15" s="155"/>
      <c r="U15" s="156"/>
      <c r="V15" s="156"/>
      <c r="W15" s="156"/>
      <c r="X15" s="156"/>
      <c r="Y15" s="156"/>
      <c r="Z15" s="157"/>
      <c r="AA15" s="158"/>
      <c r="AB15" s="156"/>
      <c r="AC15" s="156"/>
      <c r="AD15" s="156"/>
      <c r="AE15" s="156"/>
      <c r="AF15" s="156"/>
      <c r="AG15" s="159"/>
      <c r="AH15" s="143" t="str">
        <f t="shared" si="1"/>
        <v/>
      </c>
      <c r="AI15" s="167" t="str">
        <f t="shared" si="2"/>
        <v/>
      </c>
      <c r="AJ15" s="258" t="str">
        <f t="shared" si="0"/>
        <v/>
      </c>
    </row>
    <row r="16" spans="2:36" ht="21" customHeight="1" x14ac:dyDescent="0.15">
      <c r="B16" s="164"/>
      <c r="C16" s="165"/>
      <c r="D16" s="165"/>
      <c r="E16" s="160"/>
      <c r="F16" s="155"/>
      <c r="G16" s="156"/>
      <c r="H16" s="156"/>
      <c r="I16" s="156"/>
      <c r="J16" s="156"/>
      <c r="K16" s="156"/>
      <c r="L16" s="157"/>
      <c r="M16" s="158"/>
      <c r="N16" s="156"/>
      <c r="O16" s="156"/>
      <c r="P16" s="156"/>
      <c r="Q16" s="156"/>
      <c r="R16" s="156"/>
      <c r="S16" s="159"/>
      <c r="T16" s="155"/>
      <c r="U16" s="156"/>
      <c r="V16" s="156"/>
      <c r="W16" s="156"/>
      <c r="X16" s="156"/>
      <c r="Y16" s="156"/>
      <c r="Z16" s="157"/>
      <c r="AA16" s="158"/>
      <c r="AB16" s="156"/>
      <c r="AC16" s="156"/>
      <c r="AD16" s="156"/>
      <c r="AE16" s="156"/>
      <c r="AF16" s="156"/>
      <c r="AG16" s="159"/>
      <c r="AH16" s="143" t="str">
        <f t="shared" si="1"/>
        <v/>
      </c>
      <c r="AI16" s="167" t="str">
        <f t="shared" si="2"/>
        <v/>
      </c>
      <c r="AJ16" s="258" t="str">
        <f t="shared" si="0"/>
        <v/>
      </c>
    </row>
    <row r="17" spans="2:36" ht="21" customHeight="1" thickBot="1" x14ac:dyDescent="0.2">
      <c r="B17" s="166"/>
      <c r="C17" s="165"/>
      <c r="D17" s="165"/>
      <c r="E17" s="161"/>
      <c r="F17" s="197"/>
      <c r="G17" s="198"/>
      <c r="H17" s="198"/>
      <c r="I17" s="198"/>
      <c r="J17" s="198"/>
      <c r="K17" s="198"/>
      <c r="L17" s="199"/>
      <c r="M17" s="200"/>
      <c r="N17" s="198"/>
      <c r="O17" s="198"/>
      <c r="P17" s="198"/>
      <c r="Q17" s="198"/>
      <c r="R17" s="198"/>
      <c r="S17" s="201"/>
      <c r="T17" s="197"/>
      <c r="U17" s="198"/>
      <c r="V17" s="198"/>
      <c r="W17" s="198"/>
      <c r="X17" s="198"/>
      <c r="Y17" s="198"/>
      <c r="Z17" s="199"/>
      <c r="AA17" s="200"/>
      <c r="AB17" s="198"/>
      <c r="AC17" s="198"/>
      <c r="AD17" s="198"/>
      <c r="AE17" s="198"/>
      <c r="AF17" s="198"/>
      <c r="AG17" s="201"/>
      <c r="AH17" s="143" t="str">
        <f t="shared" si="1"/>
        <v/>
      </c>
      <c r="AI17" s="167" t="str">
        <f t="shared" si="2"/>
        <v/>
      </c>
      <c r="AJ17" s="259" t="str">
        <f t="shared" si="0"/>
        <v/>
      </c>
    </row>
    <row r="18" spans="2:36" ht="21" customHeight="1" thickBot="1" x14ac:dyDescent="0.2">
      <c r="B18" s="347" t="s">
        <v>122</v>
      </c>
      <c r="C18" s="348"/>
      <c r="D18" s="348"/>
      <c r="E18" s="349"/>
      <c r="F18" s="255" t="str">
        <f>IF(F8="","",SUM(F8:F17))</f>
        <v/>
      </c>
      <c r="G18" s="202" t="str">
        <f t="shared" ref="G18:AJ18" si="3">IF(G8="","",SUM(G8:G17))</f>
        <v/>
      </c>
      <c r="H18" s="202" t="str">
        <f t="shared" si="3"/>
        <v/>
      </c>
      <c r="I18" s="202" t="str">
        <f t="shared" si="3"/>
        <v/>
      </c>
      <c r="J18" s="202" t="str">
        <f t="shared" si="3"/>
        <v/>
      </c>
      <c r="K18" s="202" t="str">
        <f t="shared" si="3"/>
        <v/>
      </c>
      <c r="L18" s="203" t="str">
        <f t="shared" si="3"/>
        <v/>
      </c>
      <c r="M18" s="204" t="str">
        <f t="shared" si="3"/>
        <v/>
      </c>
      <c r="N18" s="202" t="str">
        <f t="shared" si="3"/>
        <v/>
      </c>
      <c r="O18" s="202" t="str">
        <f t="shared" si="3"/>
        <v/>
      </c>
      <c r="P18" s="202" t="str">
        <f t="shared" si="3"/>
        <v/>
      </c>
      <c r="Q18" s="202" t="str">
        <f t="shared" si="3"/>
        <v/>
      </c>
      <c r="R18" s="202" t="str">
        <f t="shared" si="3"/>
        <v/>
      </c>
      <c r="S18" s="205" t="str">
        <f t="shared" si="3"/>
        <v/>
      </c>
      <c r="T18" s="204" t="str">
        <f t="shared" si="3"/>
        <v/>
      </c>
      <c r="U18" s="202" t="str">
        <f t="shared" si="3"/>
        <v/>
      </c>
      <c r="V18" s="202" t="str">
        <f t="shared" si="3"/>
        <v/>
      </c>
      <c r="W18" s="202" t="str">
        <f t="shared" si="3"/>
        <v/>
      </c>
      <c r="X18" s="202" t="str">
        <f t="shared" si="3"/>
        <v/>
      </c>
      <c r="Y18" s="202" t="str">
        <f t="shared" si="3"/>
        <v/>
      </c>
      <c r="Z18" s="205" t="str">
        <f t="shared" si="3"/>
        <v/>
      </c>
      <c r="AA18" s="206" t="str">
        <f t="shared" si="3"/>
        <v/>
      </c>
      <c r="AB18" s="202" t="str">
        <f t="shared" si="3"/>
        <v/>
      </c>
      <c r="AC18" s="202" t="str">
        <f t="shared" si="3"/>
        <v/>
      </c>
      <c r="AD18" s="202" t="str">
        <f t="shared" si="3"/>
        <v/>
      </c>
      <c r="AE18" s="202" t="str">
        <f t="shared" si="3"/>
        <v/>
      </c>
      <c r="AF18" s="202" t="str">
        <f t="shared" si="3"/>
        <v/>
      </c>
      <c r="AG18" s="256" t="str">
        <f t="shared" si="3"/>
        <v/>
      </c>
      <c r="AH18" s="144" t="str">
        <f t="shared" si="3"/>
        <v/>
      </c>
      <c r="AI18" s="169" t="str">
        <f t="shared" si="3"/>
        <v/>
      </c>
      <c r="AJ18" s="170" t="str">
        <f t="shared" si="3"/>
        <v/>
      </c>
    </row>
    <row r="19" spans="2:36" x14ac:dyDescent="0.15">
      <c r="B19" s="137"/>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row>
    <row r="20" spans="2:36" x14ac:dyDescent="0.15">
      <c r="B20" s="1" t="s">
        <v>109</v>
      </c>
      <c r="C20" s="2"/>
      <c r="D20" s="2"/>
      <c r="E20" s="2"/>
      <c r="F20" s="2"/>
      <c r="G20" s="175"/>
      <c r="H20" s="1" t="s">
        <v>110</v>
      </c>
      <c r="I20" s="1"/>
      <c r="J20" s="2"/>
      <c r="K20" s="1" t="s">
        <v>111</v>
      </c>
      <c r="L20" s="175"/>
      <c r="M20" s="2" t="s">
        <v>61</v>
      </c>
      <c r="N20" s="2"/>
      <c r="O20" s="2"/>
      <c r="P20" s="53"/>
      <c r="Q20" s="252"/>
      <c r="R20" s="251"/>
      <c r="S20" s="251"/>
      <c r="T20" s="251"/>
      <c r="U20" s="251"/>
      <c r="V20" s="251"/>
      <c r="W20" s="9"/>
      <c r="X20" s="254"/>
      <c r="Y20" s="672" t="s">
        <v>202</v>
      </c>
      <c r="Z20" s="673"/>
      <c r="AA20" s="673"/>
      <c r="AB20" s="673"/>
      <c r="AC20" s="673"/>
      <c r="AD20" s="673"/>
      <c r="AE20" s="673"/>
      <c r="AF20" s="673"/>
      <c r="AG20" s="673"/>
      <c r="AH20" s="673"/>
      <c r="AI20" s="674"/>
      <c r="AJ20" s="171"/>
    </row>
    <row r="21" spans="2:36" x14ac:dyDescent="0.15">
      <c r="B21" s="1" t="s">
        <v>76</v>
      </c>
      <c r="C21" s="172"/>
      <c r="D21" s="172"/>
      <c r="E21" s="172"/>
      <c r="F21" s="172"/>
      <c r="G21" s="9"/>
      <c r="H21" s="9"/>
      <c r="I21" s="9"/>
      <c r="J21" s="172"/>
      <c r="K21" s="9"/>
      <c r="L21" s="172"/>
      <c r="M21" s="172"/>
      <c r="N21" s="172"/>
      <c r="O21" s="173"/>
      <c r="P21" s="173"/>
      <c r="Q21" s="67"/>
      <c r="R21" s="9" t="s">
        <v>61</v>
      </c>
      <c r="S21" s="174"/>
      <c r="T21" s="9"/>
      <c r="U21" s="252"/>
      <c r="V21" s="172"/>
      <c r="W21" s="254"/>
      <c r="X21" s="252"/>
      <c r="Y21" s="675"/>
      <c r="Z21" s="676"/>
      <c r="AA21" s="676"/>
      <c r="AB21" s="676"/>
      <c r="AC21" s="676"/>
      <c r="AD21" s="676"/>
      <c r="AE21" s="676"/>
      <c r="AF21" s="676"/>
      <c r="AG21" s="676"/>
      <c r="AH21" s="676"/>
      <c r="AI21" s="677"/>
      <c r="AJ21" s="171"/>
    </row>
    <row r="22" spans="2:36" x14ac:dyDescent="0.15">
      <c r="B22" s="133"/>
      <c r="C22" s="171"/>
      <c r="D22" s="171"/>
      <c r="E22" s="171"/>
      <c r="F22" s="171"/>
      <c r="G22" s="171"/>
      <c r="H22" s="171"/>
      <c r="I22" s="171"/>
      <c r="J22" s="171"/>
      <c r="K22" s="171"/>
      <c r="L22" s="171"/>
      <c r="M22" s="171"/>
      <c r="N22" s="171"/>
      <c r="O22" s="171"/>
      <c r="P22" s="171"/>
      <c r="Q22" s="171"/>
      <c r="R22" s="171"/>
      <c r="S22" s="171"/>
      <c r="T22" s="171"/>
      <c r="U22" s="171"/>
      <c r="V22" s="171"/>
      <c r="W22" s="171"/>
      <c r="X22" s="171"/>
      <c r="Y22" s="675"/>
      <c r="Z22" s="676"/>
      <c r="AA22" s="676"/>
      <c r="AB22" s="676"/>
      <c r="AC22" s="676"/>
      <c r="AD22" s="676"/>
      <c r="AE22" s="676"/>
      <c r="AF22" s="676"/>
      <c r="AG22" s="676"/>
      <c r="AH22" s="676"/>
      <c r="AI22" s="677"/>
      <c r="AJ22" s="171"/>
    </row>
    <row r="23" spans="2:36" x14ac:dyDescent="0.15">
      <c r="B23" s="133" t="s">
        <v>112</v>
      </c>
      <c r="C23" s="171"/>
      <c r="D23" s="171"/>
      <c r="E23" s="171"/>
      <c r="F23" s="171"/>
      <c r="G23" s="171"/>
      <c r="H23" s="171"/>
      <c r="I23" s="171"/>
      <c r="J23" s="171"/>
      <c r="K23" s="171"/>
      <c r="L23" s="171"/>
      <c r="M23" s="171"/>
      <c r="N23" s="171"/>
      <c r="O23" s="171"/>
      <c r="P23" s="171"/>
      <c r="Q23" s="171"/>
      <c r="R23" s="171"/>
      <c r="S23" s="171"/>
      <c r="T23" s="171"/>
      <c r="U23" s="171"/>
      <c r="V23" s="171"/>
      <c r="W23" s="171"/>
      <c r="X23" s="171"/>
      <c r="Y23" s="675"/>
      <c r="Z23" s="676"/>
      <c r="AA23" s="676"/>
      <c r="AB23" s="676"/>
      <c r="AC23" s="676"/>
      <c r="AD23" s="676"/>
      <c r="AE23" s="676"/>
      <c r="AF23" s="676"/>
      <c r="AG23" s="676"/>
      <c r="AH23" s="676"/>
      <c r="AI23" s="677"/>
      <c r="AJ23" s="171"/>
    </row>
    <row r="24" spans="2:36" x14ac:dyDescent="0.15">
      <c r="B24" s="188" t="s">
        <v>108</v>
      </c>
      <c r="C24" s="171"/>
      <c r="D24" s="171"/>
      <c r="E24" s="171"/>
      <c r="F24" s="171"/>
      <c r="G24" s="171"/>
      <c r="H24" s="171"/>
      <c r="I24" s="171"/>
      <c r="J24" s="171"/>
      <c r="K24" s="171"/>
      <c r="L24" s="171"/>
      <c r="M24" s="171"/>
      <c r="N24" s="171"/>
      <c r="O24" s="171"/>
      <c r="P24" s="171"/>
      <c r="Q24" s="171"/>
      <c r="R24" s="171"/>
      <c r="S24" s="171"/>
      <c r="T24" s="171"/>
      <c r="U24" s="171"/>
      <c r="V24" s="171"/>
      <c r="W24" s="171"/>
      <c r="X24" s="171"/>
      <c r="Y24" s="675"/>
      <c r="Z24" s="676"/>
      <c r="AA24" s="676"/>
      <c r="AB24" s="676"/>
      <c r="AC24" s="676"/>
      <c r="AD24" s="676"/>
      <c r="AE24" s="676"/>
      <c r="AF24" s="676"/>
      <c r="AG24" s="676"/>
      <c r="AH24" s="676"/>
      <c r="AI24" s="677"/>
      <c r="AJ24" s="171"/>
    </row>
    <row r="25" spans="2:36" x14ac:dyDescent="0.15">
      <c r="B25" s="2" t="s">
        <v>203</v>
      </c>
      <c r="C25" s="171"/>
      <c r="D25" s="171"/>
      <c r="E25" s="171"/>
      <c r="F25" s="171"/>
      <c r="G25" s="171"/>
      <c r="H25" s="171"/>
      <c r="I25" s="171"/>
      <c r="J25" s="171"/>
      <c r="K25" s="171"/>
      <c r="L25" s="171"/>
      <c r="M25" s="171"/>
      <c r="N25" s="171"/>
      <c r="O25" s="171"/>
      <c r="P25" s="171"/>
      <c r="Q25" s="171"/>
      <c r="R25" s="171"/>
      <c r="S25" s="171"/>
      <c r="T25" s="171"/>
      <c r="U25" s="171"/>
      <c r="V25" s="171"/>
      <c r="W25" s="171"/>
      <c r="X25" s="171"/>
      <c r="Y25" s="675"/>
      <c r="Z25" s="676"/>
      <c r="AA25" s="676"/>
      <c r="AB25" s="676"/>
      <c r="AC25" s="676"/>
      <c r="AD25" s="676"/>
      <c r="AE25" s="676"/>
      <c r="AF25" s="676"/>
      <c r="AG25" s="676"/>
      <c r="AH25" s="676"/>
      <c r="AI25" s="677"/>
      <c r="AJ25" s="171"/>
    </row>
    <row r="26" spans="2:36" x14ac:dyDescent="0.15">
      <c r="B26" s="134" t="s">
        <v>325</v>
      </c>
      <c r="C26" s="171"/>
      <c r="D26" s="171"/>
      <c r="E26" s="171"/>
      <c r="F26" s="171"/>
      <c r="G26" s="171"/>
      <c r="H26" s="171"/>
      <c r="I26" s="171"/>
      <c r="J26" s="171"/>
      <c r="K26" s="171"/>
      <c r="L26" s="171"/>
      <c r="M26" s="171"/>
      <c r="N26" s="171"/>
      <c r="O26" s="171"/>
      <c r="P26" s="171"/>
      <c r="Q26" s="171"/>
      <c r="R26" s="171"/>
      <c r="S26" s="171"/>
      <c r="T26" s="171"/>
      <c r="U26" s="171"/>
      <c r="V26" s="171"/>
      <c r="W26" s="171"/>
      <c r="X26" s="171"/>
      <c r="Y26" s="675"/>
      <c r="Z26" s="676"/>
      <c r="AA26" s="676"/>
      <c r="AB26" s="676"/>
      <c r="AC26" s="676"/>
      <c r="AD26" s="676"/>
      <c r="AE26" s="676"/>
      <c r="AF26" s="676"/>
      <c r="AG26" s="676"/>
      <c r="AH26" s="676"/>
      <c r="AI26" s="677"/>
      <c r="AJ26" s="171"/>
    </row>
    <row r="27" spans="2:36" x14ac:dyDescent="0.15">
      <c r="B27" s="2" t="s">
        <v>204</v>
      </c>
      <c r="C27" s="171"/>
      <c r="D27" s="171"/>
      <c r="E27" s="171"/>
      <c r="F27" s="171"/>
      <c r="G27" s="171"/>
      <c r="H27" s="171"/>
      <c r="I27" s="171"/>
      <c r="J27" s="171"/>
      <c r="K27" s="171"/>
      <c r="L27" s="171"/>
      <c r="M27" s="171"/>
      <c r="N27" s="171"/>
      <c r="O27" s="171"/>
      <c r="P27" s="171"/>
      <c r="Q27" s="171"/>
      <c r="R27" s="171"/>
      <c r="S27" s="171"/>
      <c r="T27" s="171"/>
      <c r="U27" s="171"/>
      <c r="V27" s="171"/>
      <c r="W27" s="171"/>
      <c r="X27" s="171"/>
      <c r="Y27" s="678"/>
      <c r="Z27" s="679"/>
      <c r="AA27" s="679"/>
      <c r="AB27" s="679"/>
      <c r="AC27" s="679"/>
      <c r="AD27" s="679"/>
      <c r="AE27" s="679"/>
      <c r="AF27" s="679"/>
      <c r="AG27" s="679"/>
      <c r="AH27" s="679"/>
      <c r="AI27" s="680"/>
      <c r="AJ27" s="171"/>
    </row>
    <row r="28" spans="2:36" x14ac:dyDescent="0.15">
      <c r="B28" s="115" t="s">
        <v>205</v>
      </c>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row>
    <row r="29" spans="2:36" x14ac:dyDescent="0.15">
      <c r="B29" s="115" t="s">
        <v>117</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row>
    <row r="30" spans="2:36" x14ac:dyDescent="0.15">
      <c r="B30" s="2" t="s">
        <v>123</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row>
    <row r="31" spans="2:36" x14ac:dyDescent="0.15">
      <c r="B31" s="182" t="s">
        <v>124</v>
      </c>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row>
    <row r="32" spans="2:36" x14ac:dyDescent="0.15">
      <c r="B32" s="2" t="s">
        <v>206</v>
      </c>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row>
    <row r="33" spans="2:39" x14ac:dyDescent="0.15">
      <c r="B33" s="134" t="s">
        <v>217</v>
      </c>
    </row>
    <row r="34" spans="2:39" x14ac:dyDescent="0.15">
      <c r="B34" s="134" t="s">
        <v>216</v>
      </c>
      <c r="P34" s="2"/>
    </row>
    <row r="35" spans="2:39" x14ac:dyDescent="0.15">
      <c r="B35" s="134" t="s">
        <v>218</v>
      </c>
      <c r="P35" s="2"/>
    </row>
    <row r="36" spans="2:39" x14ac:dyDescent="0.15">
      <c r="B36" s="134" t="s">
        <v>281</v>
      </c>
      <c r="P36" s="2"/>
    </row>
    <row r="37" spans="2:39" ht="13.5" x14ac:dyDescent="0.15">
      <c r="P37" s="110"/>
    </row>
    <row r="38" spans="2:39" ht="13.5" x14ac:dyDescent="0.15">
      <c r="P38" s="110"/>
    </row>
    <row r="40" spans="2:39" ht="13.5" x14ac:dyDescent="0.15">
      <c r="B40" s="253" t="s">
        <v>4</v>
      </c>
      <c r="C40" s="253"/>
      <c r="D40" s="253" t="s">
        <v>54</v>
      </c>
      <c r="E40" s="253" t="s">
        <v>107</v>
      </c>
      <c r="F40" s="253"/>
      <c r="G40" s="253"/>
      <c r="P40" s="2"/>
      <c r="R40" s="2"/>
    </row>
    <row r="41" spans="2:39" ht="13.5" x14ac:dyDescent="0.15">
      <c r="B41" s="253" t="s">
        <v>326</v>
      </c>
      <c r="C41" s="253"/>
      <c r="D41" s="253" t="s">
        <v>102</v>
      </c>
      <c r="E41" s="253" t="s">
        <v>103</v>
      </c>
      <c r="F41" s="253"/>
      <c r="G41" s="253"/>
      <c r="P41" s="2"/>
      <c r="R41" s="2"/>
    </row>
    <row r="42" spans="2:39" ht="13.5" x14ac:dyDescent="0.15">
      <c r="B42" s="253" t="s">
        <v>327</v>
      </c>
      <c r="C42" s="253"/>
      <c r="D42" s="253" t="s">
        <v>104</v>
      </c>
      <c r="E42" s="253"/>
      <c r="F42" s="253"/>
      <c r="G42" s="253"/>
    </row>
    <row r="43" spans="2:39" ht="13.5" x14ac:dyDescent="0.15">
      <c r="B43" s="253" t="s">
        <v>302</v>
      </c>
      <c r="D43" s="253" t="s">
        <v>139</v>
      </c>
      <c r="E43" s="253"/>
      <c r="F43" s="253"/>
      <c r="G43" s="253"/>
    </row>
    <row r="44" spans="2:39" ht="14.25" x14ac:dyDescent="0.15">
      <c r="B44" s="253"/>
      <c r="C44" s="253"/>
      <c r="D44" s="253"/>
      <c r="P44" s="1"/>
      <c r="Q44" s="176"/>
      <c r="R44" s="176"/>
      <c r="S44" s="176"/>
      <c r="T44" s="176"/>
      <c r="U44" s="1"/>
      <c r="V44" s="1"/>
      <c r="W44" s="1"/>
      <c r="X44" s="176"/>
      <c r="Y44" s="1"/>
      <c r="Z44" s="176"/>
      <c r="AA44" s="176"/>
      <c r="AB44" s="176"/>
      <c r="AC44" s="176"/>
      <c r="AD44" s="53"/>
      <c r="AE44" s="251"/>
      <c r="AF44" s="251"/>
      <c r="AG44" s="251"/>
      <c r="AH44" s="251"/>
      <c r="AI44" s="251"/>
      <c r="AJ44" s="251"/>
      <c r="AK44" s="1"/>
      <c r="AL44" s="177"/>
      <c r="AM44" s="9"/>
    </row>
    <row r="45" spans="2:39" ht="14.25" x14ac:dyDescent="0.15">
      <c r="P45" s="9"/>
      <c r="Q45" s="61"/>
      <c r="R45" s="61"/>
      <c r="S45" s="61"/>
      <c r="T45" s="61"/>
      <c r="U45" s="9"/>
      <c r="V45" s="9"/>
      <c r="W45" s="9"/>
      <c r="X45" s="61"/>
      <c r="Y45" s="9"/>
      <c r="Z45" s="61"/>
      <c r="AA45" s="61"/>
      <c r="AB45" s="61"/>
      <c r="AC45" s="406"/>
      <c r="AD45" s="406"/>
      <c r="AE45" s="177"/>
      <c r="AF45" s="252"/>
      <c r="AG45" s="178"/>
      <c r="AH45" s="9"/>
      <c r="AI45" s="252"/>
      <c r="AJ45" s="61"/>
      <c r="AK45" s="177"/>
      <c r="AL45" s="252"/>
      <c r="AM45" s="178"/>
    </row>
    <row r="46" spans="2:39" x14ac:dyDescent="0.15">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row>
  </sheetData>
  <mergeCells count="18">
    <mergeCell ref="AC45:AD45"/>
    <mergeCell ref="AA5:AG5"/>
    <mergeCell ref="AH5:AH7"/>
    <mergeCell ref="AI5:AI7"/>
    <mergeCell ref="AJ5:AJ7"/>
    <mergeCell ref="B18:E18"/>
    <mergeCell ref="Y20:AI27"/>
    <mergeCell ref="Y2:AG2"/>
    <mergeCell ref="J3:P3"/>
    <mergeCell ref="W3:AF3"/>
    <mergeCell ref="B5:B7"/>
    <mergeCell ref="C5:C7"/>
    <mergeCell ref="D5:D7"/>
    <mergeCell ref="E5:E7"/>
    <mergeCell ref="F5:L5"/>
    <mergeCell ref="M5:S5"/>
    <mergeCell ref="T5:Z5"/>
    <mergeCell ref="K2:L2"/>
  </mergeCells>
  <phoneticPr fontId="2"/>
  <dataValidations count="4">
    <dataValidation type="list" allowBlank="1" showInputMessage="1" showErrorMessage="1" sqref="C8:C17" xr:uid="{00000000-0002-0000-0700-000000000000}">
      <formula1>$D$40:$D$44</formula1>
    </dataValidation>
    <dataValidation type="list" allowBlank="1" showInputMessage="1" showErrorMessage="1" sqref="B9:B17" xr:uid="{00000000-0002-0000-0700-000001000000}">
      <formula1>$B$40:$B$44</formula1>
    </dataValidation>
    <dataValidation type="list" allowBlank="1" showInputMessage="1" showErrorMessage="1" sqref="D8:D17" xr:uid="{00000000-0002-0000-0700-000002000000}">
      <formula1>$E$40:$E$41</formula1>
    </dataValidation>
    <dataValidation type="list" allowBlank="1" showInputMessage="1" showErrorMessage="1" sqref="B8" xr:uid="{00000000-0002-0000-0700-000003000000}">
      <formula1>$B$40:$B$43</formula1>
    </dataValidation>
  </dataValidations>
  <printOptions horizontalCentered="1"/>
  <pageMargins left="0.78740157480314965" right="0.78740157480314965" top="0.98425196850393704" bottom="0.39370078740157483" header="0.51181102362204722" footer="0.51181102362204722"/>
  <pageSetup paperSize="9" scale="88"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ＧＨ</vt:lpstr>
      <vt:lpstr>ＧＨ（記入例）</vt:lpstr>
      <vt:lpstr>小規模</vt:lpstr>
      <vt:lpstr>小規模（記入例）</vt:lpstr>
      <vt:lpstr>地密デイ・認知デイ</vt:lpstr>
      <vt:lpstr>地密デイ・認知デイ（記入例）</vt:lpstr>
      <vt:lpstr>居宅</vt:lpstr>
      <vt:lpstr>予防</vt:lpstr>
      <vt:lpstr>ＧＨ!Print_Area</vt:lpstr>
      <vt:lpstr>'ＧＨ（記入例）'!Print_Area</vt:lpstr>
      <vt:lpstr>居宅!Print_Area</vt:lpstr>
      <vt:lpstr>小規模!Print_Area</vt:lpstr>
      <vt:lpstr>'小規模（記入例）'!Print_Area</vt:lpstr>
      <vt:lpstr>地密デイ・認知デイ!Print_Area</vt:lpstr>
      <vt:lpstr>'地密デイ・認知デイ（記入例）'!Print_Area</vt:lpstr>
      <vt:lpstr>予防!Print_Area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2019-12-23T04:18:12Z</cp:lastPrinted>
  <dcterms:created xsi:type="dcterms:W3CDTF">2006-03-06T02:53:48Z</dcterms:created>
  <dcterms:modified xsi:type="dcterms:W3CDTF">2019-12-27T04:40:47Z</dcterms:modified>
</cp:coreProperties>
</file>