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uhou\共有ファイル\統計係\◇国勢調査\弘前市の人口（国勢調査報告書）\弘前市の人口(R2：2020)\2  図表（差し込み用）\"/>
    </mc:Choice>
  </mc:AlternateContent>
  <xr:revisionPtr revIDLastSave="0" documentId="13_ncr:1_{45D5EAA0-B38B-4084-9F43-EDF20C86176F}" xr6:coauthVersionLast="36" xr6:coauthVersionMax="36" xr10:uidLastSave="{00000000-0000-0000-0000-000000000000}"/>
  <bookViews>
    <workbookView xWindow="32760" yWindow="32760" windowWidth="17970" windowHeight="5865" xr2:uid="{00000000-000D-0000-FFFF-FFFF00000000}"/>
  </bookViews>
  <sheets>
    <sheet name="第１表" sheetId="1" r:id="rId1"/>
    <sheet name="第２表" sheetId="2" r:id="rId2"/>
    <sheet name="第３表" sheetId="30" r:id="rId3"/>
    <sheet name="第４表" sheetId="3" r:id="rId4"/>
    <sheet name="第５表" sheetId="4" r:id="rId5"/>
    <sheet name="第６表" sheetId="5" r:id="rId6"/>
    <sheet name="第７表" sheetId="6" r:id="rId7"/>
    <sheet name="第８表" sheetId="7" r:id="rId8"/>
    <sheet name="第９表" sheetId="8" r:id="rId9"/>
    <sheet name="第10表" sheetId="9" r:id="rId10"/>
    <sheet name="第11表" sheetId="10" r:id="rId11"/>
    <sheet name="第12表" sheetId="11" r:id="rId12"/>
    <sheet name="第13表" sheetId="13" r:id="rId13"/>
    <sheet name="第14表" sheetId="29" r:id="rId14"/>
    <sheet name="第15表" sheetId="15" r:id="rId15"/>
    <sheet name="第16表" sheetId="17" r:id="rId16"/>
    <sheet name="第17表" sheetId="18" r:id="rId17"/>
    <sheet name="第18表" sheetId="19" r:id="rId18"/>
    <sheet name="第19表" sheetId="20" r:id="rId19"/>
    <sheet name="第20表" sheetId="21" r:id="rId20"/>
    <sheet name="第21表" sheetId="22" r:id="rId21"/>
    <sheet name="第22表" sheetId="23" r:id="rId22"/>
    <sheet name="第23表" sheetId="24" r:id="rId23"/>
    <sheet name="第24表" sheetId="25" r:id="rId24"/>
    <sheet name="第25表" sheetId="26" r:id="rId25"/>
    <sheet name="第26表" sheetId="28" r:id="rId26"/>
  </sheets>
  <externalReferences>
    <externalReference r:id="rId27"/>
  </externalReferences>
  <definedNames>
    <definedName name="code" localSheetId="13">#REF!</definedName>
    <definedName name="code" localSheetId="25">#REF!</definedName>
    <definedName name="code" localSheetId="2">#REF!</definedName>
    <definedName name="code">#REF!</definedName>
    <definedName name="Data" localSheetId="13">[1]a013!#REF!</definedName>
    <definedName name="Data" localSheetId="21">[1]a013!#REF!</definedName>
    <definedName name="Data" localSheetId="22">#REF!</definedName>
    <definedName name="Data" localSheetId="25">[1]a013!#REF!</definedName>
    <definedName name="Data" localSheetId="2">[1]a013!#REF!</definedName>
    <definedName name="Data">[1]a013!#REF!</definedName>
    <definedName name="DataEnd" localSheetId="13">[1]a013!#REF!</definedName>
    <definedName name="DataEnd" localSheetId="21">[1]a013!#REF!</definedName>
    <definedName name="DataEnd" localSheetId="22">#REF!</definedName>
    <definedName name="DataEnd" localSheetId="25">[1]a013!#REF!</definedName>
    <definedName name="DataEnd" localSheetId="2">[1]a013!#REF!</definedName>
    <definedName name="DataEnd">[1]a013!#REF!</definedName>
    <definedName name="Hyousoku" localSheetId="13">#REF!</definedName>
    <definedName name="Hyousoku" localSheetId="25">#REF!</definedName>
    <definedName name="Hyousoku" localSheetId="2">#REF!</definedName>
    <definedName name="Hyousoku">#REF!</definedName>
    <definedName name="HyousokuArea" localSheetId="13">[1]a013!#REF!</definedName>
    <definedName name="HyousokuArea" localSheetId="21">[1]a013!#REF!</definedName>
    <definedName name="HyousokuArea" localSheetId="22">#REF!</definedName>
    <definedName name="HyousokuArea" localSheetId="25">[1]a013!#REF!</definedName>
    <definedName name="HyousokuArea" localSheetId="2">[1]a013!#REF!</definedName>
    <definedName name="HyousokuArea">[1]a013!#REF!</definedName>
    <definedName name="HyousokuEnd" localSheetId="13">[1]a013!#REF!</definedName>
    <definedName name="HyousokuEnd" localSheetId="21">[1]a013!#REF!</definedName>
    <definedName name="HyousokuEnd" localSheetId="22">#REF!</definedName>
    <definedName name="HyousokuEnd" localSheetId="25">[1]a013!#REF!</definedName>
    <definedName name="HyousokuEnd" localSheetId="2">[1]a013!#REF!</definedName>
    <definedName name="HyousokuEnd">[1]a013!#REF!</definedName>
    <definedName name="Hyoutou" localSheetId="13">#REF!</definedName>
    <definedName name="Hyoutou" localSheetId="25">#REF!</definedName>
    <definedName name="Hyoutou" localSheetId="2">#REF!</definedName>
    <definedName name="Hyoutou">#REF!</definedName>
    <definedName name="_xlnm.Print_Area" localSheetId="9">第10表!$A$2:$DP$62</definedName>
    <definedName name="_xlnm.Print_Area" localSheetId="10">第11表!$A$2:$BD$88</definedName>
    <definedName name="_xlnm.Print_Area" localSheetId="11">第12表!$A$2:$CU$87</definedName>
    <definedName name="_xlnm.Print_Area" localSheetId="12">第13表!$A$2:$AJ$86</definedName>
    <definedName name="_xlnm.Print_Area" localSheetId="13">第14表!$A$2:$AJ$87</definedName>
    <definedName name="_xlnm.Print_Area" localSheetId="14">第15表!$A$2:$DD$61</definedName>
    <definedName name="_xlnm.Print_Area" localSheetId="15">第16表!$A$2:$AI$60</definedName>
    <definedName name="_xlnm.Print_Area" localSheetId="16">第17表!$B$2:$Z$62</definedName>
    <definedName name="_xlnm.Print_Area" localSheetId="17">第18表!$A$2:$V$58</definedName>
    <definedName name="_xlnm.Print_Area" localSheetId="18">第19表!$B$2:$Y$227</definedName>
    <definedName name="_xlnm.Print_Area" localSheetId="0">第１表!$B$2:$H$91</definedName>
    <definedName name="_xlnm.Print_Area" localSheetId="19">第20表!$B$2:$BA$78</definedName>
    <definedName name="_xlnm.Print_Area" localSheetId="20">第21表!$B$2:$M$34</definedName>
    <definedName name="_xlnm.Print_Area" localSheetId="21">第22表!$B$2:$R$47</definedName>
    <definedName name="_xlnm.Print_Area" localSheetId="22">第23表!$B$2:$AA$70</definedName>
    <definedName name="_xlnm.Print_Area" localSheetId="23">第24表!$B$2:$AC$53</definedName>
    <definedName name="_xlnm.Print_Area" localSheetId="24">第25表!$B$2:$AC$48</definedName>
    <definedName name="_xlnm.Print_Area" localSheetId="25">第26表!$A$2:$CU$75</definedName>
    <definedName name="_xlnm.Print_Area" localSheetId="1">第２表!$B$2:$N$32</definedName>
    <definedName name="_xlnm.Print_Area" localSheetId="2">第３表!$B$2:$N$31</definedName>
    <definedName name="_xlnm.Print_Area" localSheetId="3">第４表!$B$2:$R$63</definedName>
    <definedName name="_xlnm.Print_Area" localSheetId="4">第５表!$B$2:$BJ$78</definedName>
    <definedName name="_xlnm.Print_Area" localSheetId="5">第６表!$B$2:$CN$69</definedName>
    <definedName name="_xlnm.Print_Area" localSheetId="6">第７表!$B$2:$CS$60</definedName>
    <definedName name="_xlnm.Print_Area" localSheetId="7">第８表!$A$2:$AH$66</definedName>
    <definedName name="_xlnm.Print_Area" localSheetId="8">第９表!$B$2:$AC$63</definedName>
    <definedName name="_xlnm.Print_Titles" localSheetId="18">第19表!$2:$8</definedName>
    <definedName name="Rangai" localSheetId="13">#REF!</definedName>
    <definedName name="Rangai" localSheetId="25">#REF!</definedName>
    <definedName name="Rangai" localSheetId="2">#REF!</definedName>
    <definedName name="Rangai">#REF!</definedName>
    <definedName name="Rangai0" localSheetId="13">#REF!</definedName>
    <definedName name="Rangai0" localSheetId="25">#REF!</definedName>
    <definedName name="Rangai0" localSheetId="2">#REF!</definedName>
    <definedName name="Rangai0">#REF!</definedName>
    <definedName name="RangaiEng" localSheetId="13">#REF!</definedName>
    <definedName name="RangaiEng" localSheetId="25">#REF!</definedName>
    <definedName name="RangaiEng" localSheetId="2">#REF!</definedName>
    <definedName name="RangaiEng">#REF!</definedName>
    <definedName name="Title" localSheetId="13">#REF!</definedName>
    <definedName name="Title" localSheetId="25">#REF!</definedName>
    <definedName name="Title" localSheetId="2">#REF!</definedName>
    <definedName name="Title">#REF!</definedName>
    <definedName name="TitleEnglish" localSheetId="13">#REF!</definedName>
    <definedName name="TitleEnglish" localSheetId="25">#REF!</definedName>
    <definedName name="TitleEnglish" localSheetId="2">#REF!</definedName>
    <definedName name="TitleEnglish">#REF!</definedName>
  </definedNames>
  <calcPr calcId="191029"/>
</workbook>
</file>

<file path=xl/calcChain.xml><?xml version="1.0" encoding="utf-8"?>
<calcChain xmlns="http://schemas.openxmlformats.org/spreadsheetml/2006/main">
  <c r="R44" i="23" l="1"/>
  <c r="Q44" i="23"/>
  <c r="P44" i="23"/>
  <c r="O44" i="23"/>
  <c r="N44" i="23"/>
  <c r="M44" i="23"/>
  <c r="L44" i="23"/>
  <c r="K44" i="23"/>
  <c r="J44" i="23"/>
  <c r="I44" i="23"/>
  <c r="H44" i="23"/>
  <c r="R43" i="23"/>
  <c r="Q43" i="23"/>
  <c r="P43" i="23"/>
  <c r="O43" i="23"/>
  <c r="N43" i="23"/>
  <c r="M43" i="23"/>
  <c r="L43" i="23"/>
  <c r="K43" i="23"/>
  <c r="J43" i="23"/>
  <c r="I43" i="23"/>
  <c r="H43" i="23"/>
  <c r="R42" i="23"/>
  <c r="Q42" i="23"/>
  <c r="P42" i="23"/>
  <c r="O42" i="23"/>
  <c r="N42" i="23"/>
  <c r="M42" i="23"/>
  <c r="L42" i="23"/>
  <c r="K42" i="23"/>
  <c r="J42" i="23"/>
  <c r="I42" i="23"/>
  <c r="H42" i="23"/>
  <c r="R41" i="23"/>
  <c r="Q41" i="23"/>
  <c r="P41" i="23"/>
  <c r="O41" i="23"/>
  <c r="N41" i="23"/>
  <c r="M41" i="23"/>
  <c r="L41" i="23"/>
  <c r="K41" i="23"/>
  <c r="J41" i="23"/>
  <c r="I41" i="23"/>
  <c r="H41" i="23"/>
  <c r="R40" i="23"/>
  <c r="Q40" i="23"/>
  <c r="P40" i="23"/>
  <c r="O40" i="23"/>
  <c r="N40" i="23"/>
  <c r="M40" i="23"/>
  <c r="L40" i="23"/>
  <c r="K40" i="23"/>
  <c r="J40" i="23"/>
  <c r="I40" i="23"/>
  <c r="H40" i="23"/>
  <c r="R39" i="23"/>
  <c r="Q39" i="23"/>
  <c r="P39" i="23"/>
  <c r="O39" i="23"/>
  <c r="N39" i="23"/>
  <c r="M39" i="23"/>
  <c r="L39" i="23"/>
  <c r="K39" i="23"/>
  <c r="J39" i="23"/>
  <c r="I39" i="23"/>
  <c r="H39" i="23"/>
  <c r="R38" i="23"/>
  <c r="Q38" i="23"/>
  <c r="P38" i="23"/>
  <c r="O38" i="23"/>
  <c r="N38" i="23"/>
  <c r="M38" i="23"/>
  <c r="L38" i="23"/>
  <c r="K38" i="23"/>
  <c r="J38" i="23"/>
  <c r="I38" i="23"/>
  <c r="H38" i="23"/>
  <c r="R37" i="23"/>
  <c r="Q37" i="23"/>
  <c r="P37" i="23"/>
  <c r="O37" i="23"/>
  <c r="N37" i="23"/>
  <c r="M37" i="23"/>
  <c r="L37" i="23"/>
  <c r="K37" i="23"/>
  <c r="J37" i="23"/>
  <c r="I37" i="23"/>
  <c r="H37" i="23"/>
  <c r="R36" i="23"/>
  <c r="Q36" i="23"/>
  <c r="P36" i="23"/>
  <c r="O36" i="23"/>
  <c r="N36" i="23"/>
  <c r="M36" i="23"/>
  <c r="L36" i="23"/>
  <c r="K36" i="23"/>
  <c r="J36" i="23"/>
  <c r="I36" i="23"/>
  <c r="H36" i="23"/>
  <c r="R35" i="23"/>
  <c r="Q35" i="23"/>
  <c r="P35" i="23"/>
  <c r="O35" i="23"/>
  <c r="N35" i="23"/>
  <c r="M35" i="23"/>
  <c r="L35" i="23"/>
  <c r="K35" i="23"/>
  <c r="J35" i="23"/>
  <c r="I35" i="23"/>
  <c r="H35" i="23"/>
  <c r="R34" i="23"/>
  <c r="Q34" i="23"/>
  <c r="P34" i="23"/>
  <c r="O34" i="23"/>
  <c r="N34" i="23"/>
  <c r="M34" i="23"/>
  <c r="L34" i="23"/>
  <c r="K34" i="23"/>
  <c r="J34" i="23"/>
  <c r="I34" i="23"/>
  <c r="H34" i="23"/>
  <c r="R33" i="23"/>
  <c r="Q33" i="23"/>
  <c r="P33" i="23"/>
  <c r="O33" i="23"/>
  <c r="N33" i="23"/>
  <c r="M33" i="23"/>
  <c r="L33" i="23"/>
  <c r="K33" i="23"/>
  <c r="J33" i="23"/>
  <c r="I33" i="23"/>
  <c r="H33" i="23"/>
  <c r="R32" i="23"/>
  <c r="Q32" i="23"/>
  <c r="P32" i="23"/>
  <c r="O32" i="23"/>
  <c r="N32" i="23"/>
  <c r="M32" i="23"/>
  <c r="L32" i="23"/>
  <c r="K32" i="23"/>
  <c r="J32" i="23"/>
  <c r="I32" i="23"/>
  <c r="H32" i="23"/>
  <c r="R31" i="23"/>
  <c r="Q31" i="23"/>
  <c r="P31" i="23"/>
  <c r="O31" i="23"/>
  <c r="N31" i="23"/>
  <c r="M31" i="23"/>
  <c r="K31" i="23"/>
  <c r="J31" i="23"/>
  <c r="I31" i="23"/>
  <c r="H31" i="23"/>
  <c r="R30" i="23"/>
  <c r="Q30" i="23"/>
  <c r="P30" i="23"/>
  <c r="O30" i="23"/>
  <c r="N30" i="23"/>
  <c r="M30" i="23"/>
  <c r="L30" i="23"/>
  <c r="K30" i="23"/>
  <c r="J30" i="23"/>
  <c r="I30" i="23"/>
  <c r="H30" i="23"/>
  <c r="M33" i="22"/>
  <c r="L33" i="22"/>
  <c r="M32" i="22"/>
  <c r="L32" i="22"/>
  <c r="M31" i="22"/>
  <c r="L31" i="22"/>
  <c r="M30" i="22"/>
  <c r="L30" i="22"/>
  <c r="M29" i="22"/>
  <c r="L29" i="22"/>
  <c r="M28" i="22"/>
  <c r="L28" i="22"/>
  <c r="M27" i="22"/>
  <c r="L27" i="22"/>
  <c r="M26" i="22"/>
  <c r="L26" i="22"/>
  <c r="M24" i="22"/>
  <c r="L24" i="22"/>
  <c r="K24" i="22"/>
  <c r="M23" i="22"/>
  <c r="L23" i="22"/>
  <c r="K23" i="22"/>
  <c r="M22" i="22"/>
  <c r="L22" i="22"/>
  <c r="K22" i="22"/>
  <c r="M21" i="22"/>
  <c r="L21" i="22"/>
  <c r="K21" i="22"/>
  <c r="M20" i="22"/>
  <c r="L20" i="22"/>
  <c r="K20" i="22"/>
  <c r="M19" i="22"/>
  <c r="L19" i="22"/>
  <c r="K19" i="22"/>
  <c r="M18" i="22"/>
  <c r="L18" i="22"/>
  <c r="K18" i="22"/>
  <c r="M17" i="22"/>
  <c r="L17" i="22"/>
  <c r="K17" i="22"/>
  <c r="M15" i="22"/>
  <c r="L15" i="22"/>
  <c r="K15" i="22"/>
  <c r="M14" i="22"/>
  <c r="L14" i="22"/>
  <c r="K14" i="22"/>
  <c r="M13" i="22"/>
  <c r="L13" i="22"/>
  <c r="K13" i="22"/>
  <c r="M12" i="22"/>
  <c r="L12" i="22"/>
  <c r="K12" i="22"/>
  <c r="M11" i="22"/>
  <c r="L11" i="22"/>
  <c r="K11" i="22"/>
  <c r="M10" i="22"/>
  <c r="L10" i="22"/>
  <c r="K10" i="22"/>
  <c r="M9" i="22"/>
  <c r="L9" i="22"/>
  <c r="K9" i="22"/>
  <c r="M8" i="22"/>
  <c r="L8" i="22"/>
  <c r="K8" i="22"/>
  <c r="AM76" i="21"/>
  <c r="AL76" i="21"/>
  <c r="AK76" i="21"/>
  <c r="Z76" i="21"/>
  <c r="Y76" i="21"/>
  <c r="X76" i="21"/>
  <c r="AM75" i="21"/>
  <c r="AL75" i="21"/>
  <c r="AK75" i="21"/>
  <c r="Z75" i="21"/>
  <c r="Y75" i="21"/>
  <c r="X75" i="21"/>
  <c r="AM74" i="21"/>
  <c r="AL74" i="21"/>
  <c r="AK74" i="21"/>
  <c r="Z74" i="21"/>
  <c r="Y74" i="21"/>
  <c r="X74" i="21"/>
  <c r="AM73" i="21"/>
  <c r="AL73" i="21"/>
  <c r="AK73" i="21"/>
  <c r="Z73" i="21"/>
  <c r="Y73" i="21"/>
  <c r="X73" i="21"/>
  <c r="Z72" i="21"/>
  <c r="Y72" i="21"/>
  <c r="X72" i="21"/>
  <c r="AM71" i="21"/>
  <c r="AL71" i="21"/>
  <c r="AK71" i="21"/>
  <c r="Z71" i="21"/>
  <c r="Y71" i="21"/>
  <c r="X71" i="21"/>
  <c r="AM70" i="21"/>
  <c r="AL70" i="21"/>
  <c r="AK70" i="21"/>
  <c r="Z70" i="21"/>
  <c r="Y70" i="21"/>
  <c r="X70" i="21"/>
  <c r="AM69" i="21"/>
  <c r="AL69" i="21"/>
  <c r="AK69" i="21"/>
  <c r="Z69" i="21"/>
  <c r="Y69" i="21"/>
  <c r="X69" i="21"/>
  <c r="AM68" i="21"/>
  <c r="AL68" i="21"/>
  <c r="AK68" i="21"/>
  <c r="Z68" i="21"/>
  <c r="Y68" i="21"/>
  <c r="X68" i="21"/>
  <c r="AZ66" i="21"/>
  <c r="AY66" i="21"/>
  <c r="AX66" i="21"/>
  <c r="AM66" i="21"/>
  <c r="AL66" i="21"/>
  <c r="AK66" i="21"/>
  <c r="Z66" i="21"/>
  <c r="Y66" i="21"/>
  <c r="X66" i="21"/>
  <c r="AZ65" i="21"/>
  <c r="AY65" i="21"/>
  <c r="AX65" i="21"/>
  <c r="AM65" i="21"/>
  <c r="AL65" i="21"/>
  <c r="AK65" i="21"/>
  <c r="Z65" i="21"/>
  <c r="Y65" i="21"/>
  <c r="X65" i="21"/>
  <c r="AZ64" i="21"/>
  <c r="AY64" i="21"/>
  <c r="AX64" i="21"/>
  <c r="AM64" i="21"/>
  <c r="AL64" i="21"/>
  <c r="AK64" i="21"/>
  <c r="Z64" i="21"/>
  <c r="Y64" i="21"/>
  <c r="X64" i="21"/>
  <c r="AZ63" i="21"/>
  <c r="AY63" i="21"/>
  <c r="AX63" i="21"/>
  <c r="AM63" i="21"/>
  <c r="AL63" i="21"/>
  <c r="AK63" i="21"/>
  <c r="Z63" i="21"/>
  <c r="Y63" i="21"/>
  <c r="X63" i="21"/>
  <c r="AZ62" i="21"/>
  <c r="AY62" i="21"/>
  <c r="AX62" i="21"/>
  <c r="Z62" i="21"/>
  <c r="Y62" i="21"/>
  <c r="X62" i="21"/>
  <c r="AZ61" i="21"/>
  <c r="AY61" i="21"/>
  <c r="AX61" i="21"/>
  <c r="AM61" i="21"/>
  <c r="AL61" i="21"/>
  <c r="AK61" i="21"/>
  <c r="Z61" i="21"/>
  <c r="Y61" i="21"/>
  <c r="X61" i="21"/>
  <c r="AZ60" i="21"/>
  <c r="AY60" i="21"/>
  <c r="AX60" i="21"/>
  <c r="AM60" i="21"/>
  <c r="AL60" i="21"/>
  <c r="AK60" i="21"/>
  <c r="Z60" i="21"/>
  <c r="Y60" i="21"/>
  <c r="X60" i="21"/>
  <c r="AZ59" i="21"/>
  <c r="AY59" i="21"/>
  <c r="AX59" i="21"/>
  <c r="AM59" i="21"/>
  <c r="AL59" i="21"/>
  <c r="AK59" i="21"/>
  <c r="Z59" i="21"/>
  <c r="Y59" i="21"/>
  <c r="X59" i="21"/>
  <c r="AZ58" i="21"/>
  <c r="AY58" i="21"/>
  <c r="AX58" i="21"/>
  <c r="AM58" i="21"/>
  <c r="AL58" i="21"/>
  <c r="AK58" i="21"/>
  <c r="Z58" i="21"/>
  <c r="Y58" i="21"/>
  <c r="X58" i="21"/>
  <c r="Z56" i="21"/>
  <c r="Y56" i="21"/>
  <c r="X56" i="21"/>
  <c r="M56" i="21"/>
  <c r="L56" i="21"/>
  <c r="K56" i="21"/>
  <c r="AZ55" i="21"/>
  <c r="AY55" i="21"/>
  <c r="AX55" i="21"/>
  <c r="AM55" i="21"/>
  <c r="AL55" i="21"/>
  <c r="AK55" i="21"/>
  <c r="Z55" i="21"/>
  <c r="Y55" i="21"/>
  <c r="X55" i="21"/>
  <c r="M55" i="21"/>
  <c r="L55" i="21"/>
  <c r="K55" i="21"/>
  <c r="AM54" i="21"/>
  <c r="AL54" i="21"/>
  <c r="AK54" i="21"/>
  <c r="Z54" i="21"/>
  <c r="Y54" i="21"/>
  <c r="X54" i="21"/>
  <c r="M54" i="21"/>
  <c r="L54" i="21"/>
  <c r="K54" i="21"/>
  <c r="AZ53" i="21"/>
  <c r="AY53" i="21"/>
  <c r="AX53" i="21"/>
  <c r="AM53" i="21"/>
  <c r="AL53" i="21"/>
  <c r="AK53" i="21"/>
  <c r="Z53" i="21"/>
  <c r="Y53" i="21"/>
  <c r="X53" i="21"/>
  <c r="M53" i="21"/>
  <c r="L53" i="21"/>
  <c r="K53" i="21"/>
  <c r="Z52" i="21"/>
  <c r="Y52" i="21"/>
  <c r="X52" i="21"/>
  <c r="M52" i="21"/>
  <c r="L52" i="21"/>
  <c r="K52" i="21"/>
  <c r="AZ51" i="21"/>
  <c r="AY51" i="21"/>
  <c r="AX51" i="21"/>
  <c r="AM51" i="21"/>
  <c r="AL51" i="21"/>
  <c r="AK51" i="21"/>
  <c r="Z51" i="21"/>
  <c r="Y51" i="21"/>
  <c r="X51" i="21"/>
  <c r="M51" i="21"/>
  <c r="L51" i="21"/>
  <c r="K51" i="21"/>
  <c r="AZ50" i="21"/>
  <c r="AY50" i="21"/>
  <c r="AX50" i="21"/>
  <c r="AM50" i="21"/>
  <c r="AL50" i="21"/>
  <c r="AK50" i="21"/>
  <c r="Z50" i="21"/>
  <c r="Y50" i="21"/>
  <c r="X50" i="21"/>
  <c r="M50" i="21"/>
  <c r="L50" i="21"/>
  <c r="K50" i="21"/>
  <c r="AZ49" i="21"/>
  <c r="AY49" i="21"/>
  <c r="AX49" i="21"/>
  <c r="AM49" i="21"/>
  <c r="AL49" i="21"/>
  <c r="AK49" i="21"/>
  <c r="Z49" i="21"/>
  <c r="Y49" i="21"/>
  <c r="X49" i="21"/>
  <c r="M49" i="21"/>
  <c r="L49" i="21"/>
  <c r="K49" i="21"/>
  <c r="AZ48" i="21"/>
  <c r="AY48" i="21"/>
  <c r="AX48" i="21"/>
  <c r="AM48" i="21"/>
  <c r="AL48" i="21"/>
  <c r="AK48" i="21"/>
  <c r="Z48" i="21"/>
  <c r="Y48" i="21"/>
  <c r="X48" i="21"/>
  <c r="M48" i="21"/>
  <c r="L48" i="21"/>
  <c r="K48" i="21"/>
  <c r="AZ46" i="21"/>
  <c r="AY46" i="21"/>
  <c r="AX46" i="21"/>
  <c r="AM46" i="21"/>
  <c r="AL46" i="21"/>
  <c r="AK46" i="21"/>
  <c r="Z46" i="21"/>
  <c r="Y46" i="21"/>
  <c r="X46" i="21"/>
  <c r="M46" i="21"/>
  <c r="L46" i="21"/>
  <c r="K46" i="21"/>
  <c r="AZ45" i="21"/>
  <c r="AY45" i="21"/>
  <c r="AX45" i="21"/>
  <c r="AM45" i="21"/>
  <c r="AL45" i="21"/>
  <c r="AK45" i="21"/>
  <c r="Z45" i="21"/>
  <c r="Y45" i="21"/>
  <c r="X45" i="21"/>
  <c r="M45" i="21"/>
  <c r="L45" i="21"/>
  <c r="K45" i="21"/>
  <c r="AZ44" i="21"/>
  <c r="AY44" i="21"/>
  <c r="AX44" i="21"/>
  <c r="AM44" i="21"/>
  <c r="AL44" i="21"/>
  <c r="AK44" i="21"/>
  <c r="Z44" i="21"/>
  <c r="Y44" i="21"/>
  <c r="X44" i="21"/>
  <c r="M44" i="21"/>
  <c r="L44" i="21"/>
  <c r="K44" i="21"/>
  <c r="AZ43" i="21"/>
  <c r="AY43" i="21"/>
  <c r="AX43" i="21"/>
  <c r="AM43" i="21"/>
  <c r="AL43" i="21"/>
  <c r="AK43" i="21"/>
  <c r="Z43" i="21"/>
  <c r="Y43" i="21"/>
  <c r="X43" i="21"/>
  <c r="M43" i="21"/>
  <c r="L43" i="21"/>
  <c r="K43" i="21"/>
  <c r="Z42" i="21"/>
  <c r="Y42" i="21"/>
  <c r="X42" i="21"/>
  <c r="M42" i="21"/>
  <c r="L42" i="21"/>
  <c r="K42" i="21"/>
  <c r="AZ41" i="21"/>
  <c r="AY41" i="21"/>
  <c r="AX41" i="21"/>
  <c r="AM41" i="21"/>
  <c r="AL41" i="21"/>
  <c r="AK41" i="21"/>
  <c r="Z41" i="21"/>
  <c r="Y41" i="21"/>
  <c r="X41" i="21"/>
  <c r="M41" i="21"/>
  <c r="L41" i="21"/>
  <c r="K41" i="21"/>
  <c r="AZ40" i="21"/>
  <c r="AY40" i="21"/>
  <c r="AX40" i="21"/>
  <c r="AM40" i="21"/>
  <c r="AL40" i="21"/>
  <c r="AK40" i="21"/>
  <c r="Z40" i="21"/>
  <c r="Y40" i="21"/>
  <c r="X40" i="21"/>
  <c r="M40" i="21"/>
  <c r="L40" i="21"/>
  <c r="K40" i="21"/>
  <c r="AZ39" i="21"/>
  <c r="AY39" i="21"/>
  <c r="AX39" i="21"/>
  <c r="AM39" i="21"/>
  <c r="AL39" i="21"/>
  <c r="AK39" i="21"/>
  <c r="Z39" i="21"/>
  <c r="Y39" i="21"/>
  <c r="X39" i="21"/>
  <c r="M39" i="21"/>
  <c r="L39" i="21"/>
  <c r="K39" i="21"/>
  <c r="AZ38" i="21"/>
  <c r="AY38" i="21"/>
  <c r="AX38" i="21"/>
  <c r="AM38" i="21"/>
  <c r="AL38" i="21"/>
  <c r="AK38" i="21"/>
  <c r="Z38" i="21"/>
  <c r="Y38" i="21"/>
  <c r="X38" i="21"/>
  <c r="M38" i="21"/>
  <c r="L38" i="21"/>
  <c r="K38" i="21"/>
  <c r="AZ36" i="21"/>
  <c r="AY36" i="21"/>
  <c r="AX36" i="21"/>
  <c r="AM36" i="21"/>
  <c r="AL36" i="21"/>
  <c r="AK36" i="21"/>
  <c r="Z36" i="21"/>
  <c r="Y36" i="21"/>
  <c r="X36" i="21"/>
  <c r="M36" i="21"/>
  <c r="L36" i="21"/>
  <c r="K36" i="21"/>
  <c r="AZ35" i="21"/>
  <c r="AY35" i="21"/>
  <c r="AX35" i="21"/>
  <c r="AM35" i="21"/>
  <c r="AL35" i="21"/>
  <c r="AK35" i="21"/>
  <c r="Z35" i="21"/>
  <c r="Y35" i="21"/>
  <c r="X35" i="21"/>
  <c r="M35" i="21"/>
  <c r="L35" i="21"/>
  <c r="K35" i="21"/>
  <c r="AM34" i="21"/>
  <c r="AL34" i="21"/>
  <c r="AK34" i="21"/>
  <c r="Z34" i="21"/>
  <c r="Y34" i="21"/>
  <c r="X34" i="21"/>
  <c r="M34" i="21"/>
  <c r="L34" i="21"/>
  <c r="K34" i="21"/>
  <c r="AZ33" i="21"/>
  <c r="AY33" i="21"/>
  <c r="AX33" i="21"/>
  <c r="AM33" i="21"/>
  <c r="AL33" i="21"/>
  <c r="AK33" i="21"/>
  <c r="Z33" i="21"/>
  <c r="Y33" i="21"/>
  <c r="X33" i="21"/>
  <c r="M33" i="21"/>
  <c r="L33" i="21"/>
  <c r="K33" i="21"/>
  <c r="Z32" i="21"/>
  <c r="Y32" i="21"/>
  <c r="X32" i="21"/>
  <c r="M32" i="21"/>
  <c r="L32" i="21"/>
  <c r="K32" i="21"/>
  <c r="AZ31" i="21"/>
  <c r="AY31" i="21"/>
  <c r="AX31" i="21"/>
  <c r="AM31" i="21"/>
  <c r="AL31" i="21"/>
  <c r="AK31" i="21"/>
  <c r="Z31" i="21"/>
  <c r="Y31" i="21"/>
  <c r="X31" i="21"/>
  <c r="M31" i="21"/>
  <c r="L31" i="21"/>
  <c r="K31" i="21"/>
  <c r="AZ30" i="21"/>
  <c r="AY30" i="21"/>
  <c r="AX30" i="21"/>
  <c r="AM30" i="21"/>
  <c r="AL30" i="21"/>
  <c r="AK30" i="21"/>
  <c r="Z30" i="21"/>
  <c r="Y30" i="21"/>
  <c r="X30" i="21"/>
  <c r="M30" i="21"/>
  <c r="L30" i="21"/>
  <c r="K30" i="21"/>
  <c r="AZ29" i="21"/>
  <c r="AY29" i="21"/>
  <c r="AX29" i="21"/>
  <c r="AM29" i="21"/>
  <c r="AL29" i="21"/>
  <c r="AK29" i="21"/>
  <c r="Z29" i="21"/>
  <c r="Y29" i="21"/>
  <c r="X29" i="21"/>
  <c r="M29" i="21"/>
  <c r="L29" i="21"/>
  <c r="K29" i="21"/>
  <c r="AZ28" i="21"/>
  <c r="AY28" i="21"/>
  <c r="AX28" i="21"/>
  <c r="AM28" i="21"/>
  <c r="AL28" i="21"/>
  <c r="AK28" i="21"/>
  <c r="Z28" i="21"/>
  <c r="Y28" i="21"/>
  <c r="X28" i="21"/>
  <c r="M28" i="21"/>
  <c r="L28" i="21"/>
  <c r="K28" i="21"/>
  <c r="AZ26" i="21"/>
  <c r="AY26" i="21"/>
  <c r="AX26" i="21"/>
  <c r="AM26" i="21"/>
  <c r="AL26" i="21"/>
  <c r="AK26" i="21"/>
  <c r="Z26" i="21"/>
  <c r="Y26" i="21"/>
  <c r="X26" i="21"/>
  <c r="M26" i="21"/>
  <c r="L26" i="21"/>
  <c r="K26" i="21"/>
  <c r="AZ25" i="21"/>
  <c r="AY25" i="21"/>
  <c r="AX25" i="21"/>
  <c r="AM25" i="21"/>
  <c r="AL25" i="21"/>
  <c r="AK25" i="21"/>
  <c r="Z25" i="21"/>
  <c r="Y25" i="21"/>
  <c r="X25" i="21"/>
  <c r="M25" i="21"/>
  <c r="L25" i="21"/>
  <c r="K25" i="21"/>
  <c r="AZ24" i="21"/>
  <c r="AY24" i="21"/>
  <c r="AX24" i="21"/>
  <c r="AM24" i="21"/>
  <c r="AL24" i="21"/>
  <c r="AK24" i="21"/>
  <c r="Z24" i="21"/>
  <c r="Y24" i="21"/>
  <c r="X24" i="21"/>
  <c r="M24" i="21"/>
  <c r="L24" i="21"/>
  <c r="K24" i="21"/>
  <c r="AZ23" i="21"/>
  <c r="AY23" i="21"/>
  <c r="AX23" i="21"/>
  <c r="AM23" i="21"/>
  <c r="AL23" i="21"/>
  <c r="AK23" i="21"/>
  <c r="Z23" i="21"/>
  <c r="Y23" i="21"/>
  <c r="X23" i="21"/>
  <c r="M23" i="21"/>
  <c r="L23" i="21"/>
  <c r="K23" i="21"/>
  <c r="AM22" i="21"/>
  <c r="AL22" i="21"/>
  <c r="AK22" i="21"/>
  <c r="Z22" i="21"/>
  <c r="Y22" i="21"/>
  <c r="X22" i="21"/>
  <c r="M22" i="21"/>
  <c r="L22" i="21"/>
  <c r="K22" i="21"/>
  <c r="AZ21" i="21"/>
  <c r="AY21" i="21"/>
  <c r="AX21" i="21"/>
  <c r="AM21" i="21"/>
  <c r="AL21" i="21"/>
  <c r="AK21" i="21"/>
  <c r="Z21" i="21"/>
  <c r="Y21" i="21"/>
  <c r="X21" i="21"/>
  <c r="M21" i="21"/>
  <c r="L21" i="21"/>
  <c r="K21" i="21"/>
  <c r="AZ20" i="21"/>
  <c r="AY20" i="21"/>
  <c r="AX20" i="21"/>
  <c r="AM20" i="21"/>
  <c r="AL20" i="21"/>
  <c r="AK20" i="21"/>
  <c r="Z20" i="21"/>
  <c r="Y20" i="21"/>
  <c r="X20" i="21"/>
  <c r="M20" i="21"/>
  <c r="L20" i="21"/>
  <c r="K20" i="21"/>
  <c r="AZ19" i="21"/>
  <c r="AY19" i="21"/>
  <c r="AX19" i="21"/>
  <c r="AM19" i="21"/>
  <c r="AL19" i="21"/>
  <c r="AK19" i="21"/>
  <c r="Z19" i="21"/>
  <c r="Y19" i="21"/>
  <c r="X19" i="21"/>
  <c r="M19" i="21"/>
  <c r="L19" i="21"/>
  <c r="K19" i="21"/>
  <c r="AZ18" i="21"/>
  <c r="AY18" i="21"/>
  <c r="AX18" i="21"/>
  <c r="AM18" i="21"/>
  <c r="AL18" i="21"/>
  <c r="AK18" i="21"/>
  <c r="Z18" i="21"/>
  <c r="Y18" i="21"/>
  <c r="X18" i="21"/>
  <c r="M18" i="21"/>
  <c r="L18" i="21"/>
  <c r="K18" i="21"/>
  <c r="AM16" i="21"/>
  <c r="AL16" i="21"/>
  <c r="AK16" i="21"/>
  <c r="Z16" i="21"/>
  <c r="Y16" i="21"/>
  <c r="X16" i="21"/>
  <c r="M16" i="21"/>
  <c r="L16" i="21"/>
  <c r="K16" i="21"/>
  <c r="AZ15" i="21"/>
  <c r="AY15" i="21"/>
  <c r="AX15" i="21"/>
  <c r="AM15" i="21"/>
  <c r="AL15" i="21"/>
  <c r="AK15" i="21"/>
  <c r="Z15" i="21"/>
  <c r="Y15" i="21"/>
  <c r="X15" i="21"/>
  <c r="M15" i="21"/>
  <c r="L15" i="21"/>
  <c r="K15" i="21"/>
  <c r="AZ14" i="21"/>
  <c r="AY14" i="21"/>
  <c r="AX14" i="21"/>
  <c r="AM14" i="21"/>
  <c r="AL14" i="21"/>
  <c r="AK14" i="21"/>
  <c r="Z14" i="21"/>
  <c r="Y14" i="21"/>
  <c r="X14" i="21"/>
  <c r="M14" i="21"/>
  <c r="L14" i="21"/>
  <c r="K14" i="21"/>
  <c r="AZ13" i="21"/>
  <c r="AY13" i="21"/>
  <c r="AX13" i="21"/>
  <c r="AM13" i="21"/>
  <c r="AL13" i="21"/>
  <c r="AK13" i="21"/>
  <c r="Z13" i="21"/>
  <c r="Y13" i="21"/>
  <c r="X13" i="21"/>
  <c r="M13" i="21"/>
  <c r="L13" i="21"/>
  <c r="K13" i="21"/>
  <c r="AM12" i="21"/>
  <c r="AL12" i="21"/>
  <c r="AK12" i="21"/>
  <c r="Z12" i="21"/>
  <c r="Y12" i="21"/>
  <c r="X12" i="21"/>
  <c r="M12" i="21"/>
  <c r="L12" i="21"/>
  <c r="K12" i="21"/>
  <c r="AZ11" i="21"/>
  <c r="AY11" i="21"/>
  <c r="AX11" i="21"/>
  <c r="AM11" i="21"/>
  <c r="AL11" i="21"/>
  <c r="AK11" i="21"/>
  <c r="Z11" i="21"/>
  <c r="Y11" i="21"/>
  <c r="X11" i="21"/>
  <c r="M11" i="21"/>
  <c r="L11" i="21"/>
  <c r="K11" i="21"/>
  <c r="AZ10" i="21"/>
  <c r="AY10" i="21"/>
  <c r="AX10" i="21"/>
  <c r="AM10" i="21"/>
  <c r="AL10" i="21"/>
  <c r="AK10" i="21"/>
  <c r="Z10" i="21"/>
  <c r="Y10" i="21"/>
  <c r="X10" i="21"/>
  <c r="M10" i="21"/>
  <c r="L10" i="21"/>
  <c r="K10" i="21"/>
  <c r="AZ9" i="21"/>
  <c r="AY9" i="21"/>
  <c r="AX9" i="21"/>
  <c r="AM9" i="21"/>
  <c r="AL9" i="21"/>
  <c r="AK9" i="21"/>
  <c r="Z9" i="21"/>
  <c r="Y9" i="21"/>
  <c r="X9" i="21"/>
  <c r="M9" i="21"/>
  <c r="L9" i="21"/>
  <c r="K9" i="21"/>
  <c r="AZ8" i="21"/>
  <c r="AY8" i="21"/>
  <c r="AX8" i="21"/>
  <c r="AM8" i="21"/>
  <c r="AL8" i="21"/>
  <c r="AK8" i="21"/>
  <c r="Z8" i="21"/>
  <c r="Y8" i="21"/>
  <c r="X8" i="21"/>
  <c r="M8" i="21"/>
  <c r="L8" i="21"/>
  <c r="K8" i="21"/>
  <c r="Y217" i="20"/>
  <c r="Y209" i="20"/>
  <c r="Y201" i="20"/>
  <c r="Y193" i="20"/>
  <c r="U186" i="20"/>
  <c r="T186" i="20"/>
  <c r="S186" i="20"/>
  <c r="R186" i="20"/>
  <c r="Q186" i="20"/>
  <c r="P186" i="20"/>
  <c r="O186" i="20"/>
  <c r="N186" i="20"/>
  <c r="U185" i="20"/>
  <c r="T185" i="20"/>
  <c r="S185" i="20"/>
  <c r="R185" i="20"/>
  <c r="Q185" i="20"/>
  <c r="P185" i="20"/>
  <c r="O185" i="20"/>
  <c r="N185" i="20"/>
  <c r="U184" i="20"/>
  <c r="T184" i="20"/>
  <c r="S184" i="20"/>
  <c r="R184" i="20"/>
  <c r="Q184" i="20"/>
  <c r="P184" i="20"/>
  <c r="O184" i="20"/>
  <c r="N184" i="20"/>
  <c r="U181" i="20"/>
  <c r="T181" i="20"/>
  <c r="S181" i="20"/>
  <c r="R181" i="20"/>
  <c r="Q181" i="20"/>
  <c r="P181" i="20"/>
  <c r="O181" i="20"/>
  <c r="N181" i="20"/>
  <c r="Y180" i="20"/>
  <c r="U180" i="20"/>
  <c r="T180" i="20"/>
  <c r="S180" i="20"/>
  <c r="R180" i="20"/>
  <c r="Q180" i="20"/>
  <c r="P180" i="20"/>
  <c r="O180" i="20"/>
  <c r="N180" i="20"/>
  <c r="U178" i="20"/>
  <c r="T178" i="20"/>
  <c r="S178" i="20"/>
  <c r="R178" i="20"/>
  <c r="Q178" i="20"/>
  <c r="P178" i="20"/>
  <c r="O178" i="20"/>
  <c r="N178" i="20"/>
  <c r="U177" i="20"/>
  <c r="T177" i="20"/>
  <c r="S177" i="20"/>
  <c r="R177" i="20"/>
  <c r="Q177" i="20"/>
  <c r="P177" i="20"/>
  <c r="O177" i="20"/>
  <c r="N177" i="20"/>
  <c r="U176" i="20"/>
  <c r="T176" i="20"/>
  <c r="S176" i="20"/>
  <c r="R176" i="20"/>
  <c r="Q176" i="20"/>
  <c r="P176" i="20"/>
  <c r="O176" i="20"/>
  <c r="N176" i="20"/>
  <c r="U173" i="20"/>
  <c r="T173" i="20"/>
  <c r="S173" i="20"/>
  <c r="R173" i="20"/>
  <c r="Q173" i="20"/>
  <c r="P173" i="20"/>
  <c r="O173" i="20"/>
  <c r="N173" i="20"/>
  <c r="Y172" i="20"/>
  <c r="U172" i="20"/>
  <c r="T172" i="20"/>
  <c r="S172" i="20"/>
  <c r="R172" i="20"/>
  <c r="Q172" i="20"/>
  <c r="P172" i="20"/>
  <c r="O172" i="20"/>
  <c r="N172" i="20"/>
  <c r="U170" i="20"/>
  <c r="T170" i="20"/>
  <c r="S170" i="20"/>
  <c r="R170" i="20"/>
  <c r="Q170" i="20"/>
  <c r="P170" i="20"/>
  <c r="O170" i="20"/>
  <c r="N170" i="20"/>
  <c r="U169" i="20"/>
  <c r="T169" i="20"/>
  <c r="S169" i="20"/>
  <c r="R169" i="20"/>
  <c r="Q169" i="20"/>
  <c r="P169" i="20"/>
  <c r="O169" i="20"/>
  <c r="N169" i="20"/>
  <c r="U168" i="20"/>
  <c r="T168" i="20"/>
  <c r="S168" i="20"/>
  <c r="R168" i="20"/>
  <c r="Q168" i="20"/>
  <c r="P168" i="20"/>
  <c r="O168" i="20"/>
  <c r="N168" i="20"/>
  <c r="U165" i="20"/>
  <c r="T165" i="20"/>
  <c r="S165" i="20"/>
  <c r="R165" i="20"/>
  <c r="Q165" i="20"/>
  <c r="P165" i="20"/>
  <c r="O165" i="20"/>
  <c r="N165" i="20"/>
  <c r="Y164" i="20"/>
  <c r="U164" i="20"/>
  <c r="T164" i="20"/>
  <c r="S164" i="20"/>
  <c r="R164" i="20"/>
  <c r="Q164" i="20"/>
  <c r="P164" i="20"/>
  <c r="O164" i="20"/>
  <c r="N164" i="20"/>
  <c r="U162" i="20"/>
  <c r="T162" i="20"/>
  <c r="S162" i="20"/>
  <c r="R162" i="20"/>
  <c r="Q162" i="20"/>
  <c r="P162" i="20"/>
  <c r="O162" i="20"/>
  <c r="N162" i="20"/>
  <c r="U161" i="20"/>
  <c r="T161" i="20"/>
  <c r="S161" i="20"/>
  <c r="R161" i="20"/>
  <c r="Q161" i="20"/>
  <c r="P161" i="20"/>
  <c r="O161" i="20"/>
  <c r="N161" i="20"/>
  <c r="U160" i="20"/>
  <c r="T160" i="20"/>
  <c r="S160" i="20"/>
  <c r="R160" i="20"/>
  <c r="Q160" i="20"/>
  <c r="P160" i="20"/>
  <c r="O160" i="20"/>
  <c r="N160" i="20"/>
  <c r="U157" i="20"/>
  <c r="T157" i="20"/>
  <c r="S157" i="20"/>
  <c r="R157" i="20"/>
  <c r="Q157" i="20"/>
  <c r="P157" i="20"/>
  <c r="O157" i="20"/>
  <c r="N157" i="20"/>
  <c r="Y156" i="20"/>
  <c r="U156" i="20"/>
  <c r="T156" i="20"/>
  <c r="S156" i="20"/>
  <c r="R156" i="20"/>
  <c r="Q156" i="20"/>
  <c r="P156" i="20"/>
  <c r="O156" i="20"/>
  <c r="N156" i="20"/>
  <c r="U154" i="20"/>
  <c r="T154" i="20"/>
  <c r="S154" i="20"/>
  <c r="R154" i="20"/>
  <c r="Q154" i="20"/>
  <c r="P154" i="20"/>
  <c r="O154" i="20"/>
  <c r="N154" i="20"/>
  <c r="U153" i="20"/>
  <c r="T153" i="20"/>
  <c r="S153" i="20"/>
  <c r="R153" i="20"/>
  <c r="Q153" i="20"/>
  <c r="P153" i="20"/>
  <c r="O153" i="20"/>
  <c r="N153" i="20"/>
  <c r="U152" i="20"/>
  <c r="T152" i="20"/>
  <c r="S152" i="20"/>
  <c r="R152" i="20"/>
  <c r="Q152" i="20"/>
  <c r="P152" i="20"/>
  <c r="O152" i="20"/>
  <c r="N152" i="20"/>
  <c r="U149" i="20"/>
  <c r="T149" i="20"/>
  <c r="S149" i="20"/>
  <c r="R149" i="20"/>
  <c r="Q149" i="20"/>
  <c r="P149" i="20"/>
  <c r="O149" i="20"/>
  <c r="N149" i="20"/>
  <c r="Y148" i="20"/>
  <c r="U148" i="20"/>
  <c r="T148" i="20"/>
  <c r="S148" i="20"/>
  <c r="R148" i="20"/>
  <c r="Q148" i="20"/>
  <c r="P148" i="20"/>
  <c r="O148" i="20"/>
  <c r="N148" i="20"/>
  <c r="U146" i="20"/>
  <c r="T146" i="20"/>
  <c r="S146" i="20"/>
  <c r="R146" i="20"/>
  <c r="Q146" i="20"/>
  <c r="P146" i="20"/>
  <c r="O146" i="20"/>
  <c r="N146" i="20"/>
  <c r="U145" i="20"/>
  <c r="T145" i="20"/>
  <c r="S145" i="20"/>
  <c r="R145" i="20"/>
  <c r="Q145" i="20"/>
  <c r="P145" i="20"/>
  <c r="O145" i="20"/>
  <c r="N145" i="20"/>
  <c r="U144" i="20"/>
  <c r="T144" i="20"/>
  <c r="S144" i="20"/>
  <c r="R144" i="20"/>
  <c r="Q144" i="20"/>
  <c r="P144" i="20"/>
  <c r="O144" i="20"/>
  <c r="N144" i="20"/>
  <c r="U141" i="20"/>
  <c r="T141" i="20"/>
  <c r="S141" i="20"/>
  <c r="R141" i="20"/>
  <c r="Q141" i="20"/>
  <c r="P141" i="20"/>
  <c r="O141" i="20"/>
  <c r="N141" i="20"/>
  <c r="Y140" i="20"/>
  <c r="U140" i="20"/>
  <c r="T140" i="20"/>
  <c r="S140" i="20"/>
  <c r="R140" i="20"/>
  <c r="Q140" i="20"/>
  <c r="P140" i="20"/>
  <c r="O140" i="20"/>
  <c r="N140" i="20"/>
  <c r="U138" i="20"/>
  <c r="T138" i="20"/>
  <c r="S138" i="20"/>
  <c r="R138" i="20"/>
  <c r="Q138" i="20"/>
  <c r="P138" i="20"/>
  <c r="O138" i="20"/>
  <c r="N138" i="20"/>
  <c r="U137" i="20"/>
  <c r="T137" i="20"/>
  <c r="S137" i="20"/>
  <c r="R137" i="20"/>
  <c r="Q137" i="20"/>
  <c r="P137" i="20"/>
  <c r="O137" i="20"/>
  <c r="N137" i="20"/>
  <c r="U136" i="20"/>
  <c r="T136" i="20"/>
  <c r="S136" i="20"/>
  <c r="R136" i="20"/>
  <c r="Q136" i="20"/>
  <c r="P136" i="20"/>
  <c r="O136" i="20"/>
  <c r="N136" i="20"/>
  <c r="U133" i="20"/>
  <c r="T133" i="20"/>
  <c r="S133" i="20"/>
  <c r="R133" i="20"/>
  <c r="Q133" i="20"/>
  <c r="P133" i="20"/>
  <c r="O133" i="20"/>
  <c r="N133" i="20"/>
  <c r="Y132" i="20"/>
  <c r="U132" i="20"/>
  <c r="T132" i="20"/>
  <c r="S132" i="20"/>
  <c r="R132" i="20"/>
  <c r="Q132" i="20"/>
  <c r="P132" i="20"/>
  <c r="O132" i="20"/>
  <c r="N132" i="20"/>
  <c r="U125" i="20"/>
  <c r="T125" i="20"/>
  <c r="S125" i="20"/>
  <c r="R125" i="20"/>
  <c r="Q125" i="20"/>
  <c r="P125" i="20"/>
  <c r="O125" i="20"/>
  <c r="N125" i="20"/>
  <c r="U124" i="20"/>
  <c r="T124" i="20"/>
  <c r="S124" i="20"/>
  <c r="R124" i="20"/>
  <c r="Q124" i="20"/>
  <c r="P124" i="20"/>
  <c r="O124" i="20"/>
  <c r="N124" i="20"/>
  <c r="U123" i="20"/>
  <c r="T123" i="20"/>
  <c r="S123" i="20"/>
  <c r="R123" i="20"/>
  <c r="Q123" i="20"/>
  <c r="P123" i="20"/>
  <c r="O123" i="20"/>
  <c r="N123" i="20"/>
  <c r="U120" i="20"/>
  <c r="T120" i="20"/>
  <c r="S120" i="20"/>
  <c r="R120" i="20"/>
  <c r="Q120" i="20"/>
  <c r="P120" i="20"/>
  <c r="O120" i="20"/>
  <c r="N120" i="20"/>
  <c r="Y119" i="20"/>
  <c r="U119" i="20"/>
  <c r="T119" i="20"/>
  <c r="S119" i="20"/>
  <c r="R119" i="20"/>
  <c r="Q119" i="20"/>
  <c r="P119" i="20"/>
  <c r="O119" i="20"/>
  <c r="N119" i="20"/>
  <c r="U117" i="20"/>
  <c r="T117" i="20"/>
  <c r="S117" i="20"/>
  <c r="R117" i="20"/>
  <c r="Q117" i="20"/>
  <c r="P117" i="20"/>
  <c r="O117" i="20"/>
  <c r="N117" i="20"/>
  <c r="U116" i="20"/>
  <c r="T116" i="20"/>
  <c r="S116" i="20"/>
  <c r="R116" i="20"/>
  <c r="Q116" i="20"/>
  <c r="P116" i="20"/>
  <c r="O116" i="20"/>
  <c r="N116" i="20"/>
  <c r="U115" i="20"/>
  <c r="T115" i="20"/>
  <c r="S115" i="20"/>
  <c r="R115" i="20"/>
  <c r="Q115" i="20"/>
  <c r="P115" i="20"/>
  <c r="O115" i="20"/>
  <c r="N115" i="20"/>
  <c r="U112" i="20"/>
  <c r="T112" i="20"/>
  <c r="S112" i="20"/>
  <c r="R112" i="20"/>
  <c r="Q112" i="20"/>
  <c r="P112" i="20"/>
  <c r="O112" i="20"/>
  <c r="N112" i="20"/>
  <c r="Y111" i="20"/>
  <c r="U111" i="20"/>
  <c r="T111" i="20"/>
  <c r="S111" i="20"/>
  <c r="R111" i="20"/>
  <c r="Q111" i="20"/>
  <c r="P111" i="20"/>
  <c r="O111" i="20"/>
  <c r="N111" i="20"/>
  <c r="U109" i="20"/>
  <c r="T109" i="20"/>
  <c r="S109" i="20"/>
  <c r="R109" i="20"/>
  <c r="Q109" i="20"/>
  <c r="P109" i="20"/>
  <c r="O109" i="20"/>
  <c r="N109" i="20"/>
  <c r="U108" i="20"/>
  <c r="T108" i="20"/>
  <c r="S108" i="20"/>
  <c r="R108" i="20"/>
  <c r="Q108" i="20"/>
  <c r="P108" i="20"/>
  <c r="O108" i="20"/>
  <c r="N108" i="20"/>
  <c r="U107" i="20"/>
  <c r="T107" i="20"/>
  <c r="S107" i="20"/>
  <c r="R107" i="20"/>
  <c r="Q107" i="20"/>
  <c r="P107" i="20"/>
  <c r="O107" i="20"/>
  <c r="N107" i="20"/>
  <c r="U104" i="20"/>
  <c r="T104" i="20"/>
  <c r="S104" i="20"/>
  <c r="R104" i="20"/>
  <c r="Q104" i="20"/>
  <c r="P104" i="20"/>
  <c r="O104" i="20"/>
  <c r="N104" i="20"/>
  <c r="Y103" i="20"/>
  <c r="U103" i="20"/>
  <c r="T103" i="20"/>
  <c r="S103" i="20"/>
  <c r="R103" i="20"/>
  <c r="Q103" i="20"/>
  <c r="P103" i="20"/>
  <c r="O103" i="20"/>
  <c r="N103" i="20"/>
  <c r="U101" i="20"/>
  <c r="T101" i="20"/>
  <c r="S101" i="20"/>
  <c r="R101" i="20"/>
  <c r="Q101" i="20"/>
  <c r="P101" i="20"/>
  <c r="O101" i="20"/>
  <c r="N101" i="20"/>
  <c r="U100" i="20"/>
  <c r="T100" i="20"/>
  <c r="S100" i="20"/>
  <c r="R100" i="20"/>
  <c r="Q100" i="20"/>
  <c r="P100" i="20"/>
  <c r="O100" i="20"/>
  <c r="N100" i="20"/>
  <c r="U99" i="20"/>
  <c r="T99" i="20"/>
  <c r="S99" i="20"/>
  <c r="R99" i="20"/>
  <c r="Q99" i="20"/>
  <c r="P99" i="20"/>
  <c r="O99" i="20"/>
  <c r="N99" i="20"/>
  <c r="U96" i="20"/>
  <c r="T96" i="20"/>
  <c r="S96" i="20"/>
  <c r="R96" i="20"/>
  <c r="Q96" i="20"/>
  <c r="P96" i="20"/>
  <c r="O96" i="20"/>
  <c r="N96" i="20"/>
  <c r="Y95" i="20"/>
  <c r="U95" i="20"/>
  <c r="T95" i="20"/>
  <c r="S95" i="20"/>
  <c r="R95" i="20"/>
  <c r="Q95" i="20"/>
  <c r="P95" i="20"/>
  <c r="O95" i="20"/>
  <c r="N95" i="20"/>
  <c r="U93" i="20"/>
  <c r="T93" i="20"/>
  <c r="S93" i="20"/>
  <c r="R93" i="20"/>
  <c r="Q93" i="20"/>
  <c r="P93" i="20"/>
  <c r="O93" i="20"/>
  <c r="N93" i="20"/>
  <c r="U92" i="20"/>
  <c r="T92" i="20"/>
  <c r="S92" i="20"/>
  <c r="R92" i="20"/>
  <c r="Q92" i="20"/>
  <c r="P92" i="20"/>
  <c r="O92" i="20"/>
  <c r="N92" i="20"/>
  <c r="U91" i="20"/>
  <c r="T91" i="20"/>
  <c r="S91" i="20"/>
  <c r="R91" i="20"/>
  <c r="Q91" i="20"/>
  <c r="P91" i="20"/>
  <c r="O91" i="20"/>
  <c r="N91" i="20"/>
  <c r="U88" i="20"/>
  <c r="T88" i="20"/>
  <c r="S88" i="20"/>
  <c r="R88" i="20"/>
  <c r="Q88" i="20"/>
  <c r="P88" i="20"/>
  <c r="O88" i="20"/>
  <c r="N88" i="20"/>
  <c r="Y87" i="20"/>
  <c r="U87" i="20"/>
  <c r="T87" i="20"/>
  <c r="S87" i="20"/>
  <c r="R87" i="20"/>
  <c r="Q87" i="20"/>
  <c r="P87" i="20"/>
  <c r="O87" i="20"/>
  <c r="N87" i="20"/>
  <c r="U85" i="20"/>
  <c r="T85" i="20"/>
  <c r="S85" i="20"/>
  <c r="R85" i="20"/>
  <c r="Q85" i="20"/>
  <c r="P85" i="20"/>
  <c r="O85" i="20"/>
  <c r="N85" i="20"/>
  <c r="U84" i="20"/>
  <c r="T84" i="20"/>
  <c r="S84" i="20"/>
  <c r="R84" i="20"/>
  <c r="Q84" i="20"/>
  <c r="P84" i="20"/>
  <c r="O84" i="20"/>
  <c r="N84" i="20"/>
  <c r="U83" i="20"/>
  <c r="T83" i="20"/>
  <c r="S83" i="20"/>
  <c r="R83" i="20"/>
  <c r="Q83" i="20"/>
  <c r="P83" i="20"/>
  <c r="O83" i="20"/>
  <c r="N83" i="20"/>
  <c r="U80" i="20"/>
  <c r="T80" i="20"/>
  <c r="S80" i="20"/>
  <c r="R80" i="20"/>
  <c r="Q80" i="20"/>
  <c r="P80" i="20"/>
  <c r="O80" i="20"/>
  <c r="N80" i="20"/>
  <c r="Y79" i="20"/>
  <c r="U79" i="20"/>
  <c r="T79" i="20"/>
  <c r="S79" i="20"/>
  <c r="R79" i="20"/>
  <c r="Q79" i="20"/>
  <c r="P79" i="20"/>
  <c r="O79" i="20"/>
  <c r="N79" i="20"/>
  <c r="U77" i="20"/>
  <c r="T77" i="20"/>
  <c r="S77" i="20"/>
  <c r="R77" i="20"/>
  <c r="Q77" i="20"/>
  <c r="P77" i="20"/>
  <c r="O77" i="20"/>
  <c r="N77" i="20"/>
  <c r="U76" i="20"/>
  <c r="T76" i="20"/>
  <c r="S76" i="20"/>
  <c r="R76" i="20"/>
  <c r="Q76" i="20"/>
  <c r="P76" i="20"/>
  <c r="O76" i="20"/>
  <c r="N76" i="20"/>
  <c r="U75" i="20"/>
  <c r="T75" i="20"/>
  <c r="S75" i="20"/>
  <c r="R75" i="20"/>
  <c r="Q75" i="20"/>
  <c r="P75" i="20"/>
  <c r="O75" i="20"/>
  <c r="N75" i="20"/>
  <c r="U72" i="20"/>
  <c r="T72" i="20"/>
  <c r="S72" i="20"/>
  <c r="R72" i="20"/>
  <c r="Q72" i="20"/>
  <c r="P72" i="20"/>
  <c r="O72" i="20"/>
  <c r="N72" i="20"/>
  <c r="Y71" i="20"/>
  <c r="U71" i="20"/>
  <c r="T71" i="20"/>
  <c r="S71" i="20"/>
  <c r="R71" i="20"/>
  <c r="Q71" i="20"/>
  <c r="P71" i="20"/>
  <c r="O71" i="20"/>
  <c r="N71" i="20"/>
  <c r="U64" i="20"/>
  <c r="T64" i="20"/>
  <c r="S64" i="20"/>
  <c r="R64" i="20"/>
  <c r="Q64" i="20"/>
  <c r="P64" i="20"/>
  <c r="O64" i="20"/>
  <c r="N64" i="20"/>
  <c r="U63" i="20"/>
  <c r="T63" i="20"/>
  <c r="S63" i="20"/>
  <c r="R63" i="20"/>
  <c r="Q63" i="20"/>
  <c r="P63" i="20"/>
  <c r="O63" i="20"/>
  <c r="N63" i="20"/>
  <c r="U62" i="20"/>
  <c r="T62" i="20"/>
  <c r="S62" i="20"/>
  <c r="R62" i="20"/>
  <c r="Q62" i="20"/>
  <c r="P62" i="20"/>
  <c r="O62" i="20"/>
  <c r="N62" i="20"/>
  <c r="U59" i="20"/>
  <c r="T59" i="20"/>
  <c r="S59" i="20"/>
  <c r="R59" i="20"/>
  <c r="Q59" i="20"/>
  <c r="P59" i="20"/>
  <c r="O59" i="20"/>
  <c r="N59" i="20"/>
  <c r="Y58" i="20"/>
  <c r="U58" i="20"/>
  <c r="T58" i="20"/>
  <c r="S58" i="20"/>
  <c r="R58" i="20"/>
  <c r="Q58" i="20"/>
  <c r="P58" i="20"/>
  <c r="O58" i="20"/>
  <c r="N58" i="20"/>
  <c r="U56" i="20"/>
  <c r="T56" i="20"/>
  <c r="S56" i="20"/>
  <c r="R56" i="20"/>
  <c r="Q56" i="20"/>
  <c r="P56" i="20"/>
  <c r="O56" i="20"/>
  <c r="N56" i="20"/>
  <c r="U55" i="20"/>
  <c r="T55" i="20"/>
  <c r="S55" i="20"/>
  <c r="R55" i="20"/>
  <c r="Q55" i="20"/>
  <c r="P55" i="20"/>
  <c r="O55" i="20"/>
  <c r="N55" i="20"/>
  <c r="U54" i="20"/>
  <c r="T54" i="20"/>
  <c r="S54" i="20"/>
  <c r="R54" i="20"/>
  <c r="Q54" i="20"/>
  <c r="P54" i="20"/>
  <c r="O54" i="20"/>
  <c r="N54" i="20"/>
  <c r="U51" i="20"/>
  <c r="T51" i="20"/>
  <c r="S51" i="20"/>
  <c r="R51" i="20"/>
  <c r="Q51" i="20"/>
  <c r="P51" i="20"/>
  <c r="O51" i="20"/>
  <c r="N51" i="20"/>
  <c r="Y50" i="20"/>
  <c r="U50" i="20"/>
  <c r="T50" i="20"/>
  <c r="S50" i="20"/>
  <c r="R50" i="20"/>
  <c r="Q50" i="20"/>
  <c r="P50" i="20"/>
  <c r="O50" i="20"/>
  <c r="N50" i="20"/>
  <c r="U48" i="20"/>
  <c r="T48" i="20"/>
  <c r="S48" i="20"/>
  <c r="R48" i="20"/>
  <c r="Q48" i="20"/>
  <c r="P48" i="20"/>
  <c r="O48" i="20"/>
  <c r="N48" i="20"/>
  <c r="U47" i="20"/>
  <c r="T47" i="20"/>
  <c r="S47" i="20"/>
  <c r="R47" i="20"/>
  <c r="Q47" i="20"/>
  <c r="P47" i="20"/>
  <c r="O47" i="20"/>
  <c r="N47" i="20"/>
  <c r="U46" i="20"/>
  <c r="T46" i="20"/>
  <c r="S46" i="20"/>
  <c r="R46" i="20"/>
  <c r="Q46" i="20"/>
  <c r="P46" i="20"/>
  <c r="O46" i="20"/>
  <c r="N46" i="20"/>
  <c r="U43" i="20"/>
  <c r="T43" i="20"/>
  <c r="S43" i="20"/>
  <c r="R43" i="20"/>
  <c r="Q43" i="20"/>
  <c r="P43" i="20"/>
  <c r="O43" i="20"/>
  <c r="N43" i="20"/>
  <c r="Y42" i="20"/>
  <c r="U42" i="20"/>
  <c r="T42" i="20"/>
  <c r="S42" i="20"/>
  <c r="R42" i="20"/>
  <c r="Q42" i="20"/>
  <c r="P42" i="20"/>
  <c r="O42" i="20"/>
  <c r="N42" i="20"/>
  <c r="U40" i="20"/>
  <c r="T40" i="20"/>
  <c r="S40" i="20"/>
  <c r="R40" i="20"/>
  <c r="Q40" i="20"/>
  <c r="P40" i="20"/>
  <c r="O40" i="20"/>
  <c r="N40" i="20"/>
  <c r="U39" i="20"/>
  <c r="T39" i="20"/>
  <c r="S39" i="20"/>
  <c r="R39" i="20"/>
  <c r="Q39" i="20"/>
  <c r="P39" i="20"/>
  <c r="O39" i="20"/>
  <c r="N39" i="20"/>
  <c r="U38" i="20"/>
  <c r="T38" i="20"/>
  <c r="S38" i="20"/>
  <c r="R38" i="20"/>
  <c r="Q38" i="20"/>
  <c r="P38" i="20"/>
  <c r="O38" i="20"/>
  <c r="N38" i="20"/>
  <c r="U35" i="20"/>
  <c r="T35" i="20"/>
  <c r="S35" i="20"/>
  <c r="R35" i="20"/>
  <c r="Q35" i="20"/>
  <c r="P35" i="20"/>
  <c r="O35" i="20"/>
  <c r="N35" i="20"/>
  <c r="Y34" i="20"/>
  <c r="U34" i="20"/>
  <c r="T34" i="20"/>
  <c r="S34" i="20"/>
  <c r="R34" i="20"/>
  <c r="Q34" i="20"/>
  <c r="P34" i="20"/>
  <c r="O34" i="20"/>
  <c r="N34" i="20"/>
  <c r="U32" i="20"/>
  <c r="T32" i="20"/>
  <c r="S32" i="20"/>
  <c r="R32" i="20"/>
  <c r="Q32" i="20"/>
  <c r="P32" i="20"/>
  <c r="O32" i="20"/>
  <c r="N32" i="20"/>
  <c r="U31" i="20"/>
  <c r="T31" i="20"/>
  <c r="S31" i="20"/>
  <c r="R31" i="20"/>
  <c r="Q31" i="20"/>
  <c r="P31" i="20"/>
  <c r="O31" i="20"/>
  <c r="N31" i="20"/>
  <c r="U30" i="20"/>
  <c r="T30" i="20"/>
  <c r="S30" i="20"/>
  <c r="R30" i="20"/>
  <c r="Q30" i="20"/>
  <c r="P30" i="20"/>
  <c r="O30" i="20"/>
  <c r="N30" i="20"/>
  <c r="U27" i="20"/>
  <c r="T27" i="20"/>
  <c r="S27" i="20"/>
  <c r="R27" i="20"/>
  <c r="Q27" i="20"/>
  <c r="P27" i="20"/>
  <c r="O27" i="20"/>
  <c r="N27" i="20"/>
  <c r="Y26" i="20"/>
  <c r="U26" i="20"/>
  <c r="T26" i="20"/>
  <c r="S26" i="20"/>
  <c r="R26" i="20"/>
  <c r="Q26" i="20"/>
  <c r="P26" i="20"/>
  <c r="O26" i="20"/>
  <c r="N26" i="20"/>
  <c r="U24" i="20"/>
  <c r="T24" i="20"/>
  <c r="S24" i="20"/>
  <c r="R24" i="20"/>
  <c r="Q24" i="20"/>
  <c r="P24" i="20"/>
  <c r="O24" i="20"/>
  <c r="N24" i="20"/>
  <c r="U23" i="20"/>
  <c r="T23" i="20"/>
  <c r="S23" i="20"/>
  <c r="R23" i="20"/>
  <c r="Q23" i="20"/>
  <c r="P23" i="20"/>
  <c r="O23" i="20"/>
  <c r="N23" i="20"/>
  <c r="U22" i="20"/>
  <c r="T22" i="20"/>
  <c r="S22" i="20"/>
  <c r="R22" i="20"/>
  <c r="Q22" i="20"/>
  <c r="P22" i="20"/>
  <c r="O22" i="20"/>
  <c r="N22" i="20"/>
  <c r="U19" i="20"/>
  <c r="T19" i="20"/>
  <c r="S19" i="20"/>
  <c r="R19" i="20"/>
  <c r="Q19" i="20"/>
  <c r="P19" i="20"/>
  <c r="O19" i="20"/>
  <c r="N19" i="20"/>
  <c r="Y18" i="20"/>
  <c r="U18" i="20"/>
  <c r="T18" i="20"/>
  <c r="S18" i="20"/>
  <c r="R18" i="20"/>
  <c r="Q18" i="20"/>
  <c r="P18" i="20"/>
  <c r="O18" i="20"/>
  <c r="N18" i="20"/>
  <c r="U16" i="20"/>
  <c r="T16" i="20"/>
  <c r="S16" i="20"/>
  <c r="R16" i="20"/>
  <c r="Q16" i="20"/>
  <c r="P16" i="20"/>
  <c r="O16" i="20"/>
  <c r="N16" i="20"/>
  <c r="U15" i="20"/>
  <c r="T15" i="20"/>
  <c r="S15" i="20"/>
  <c r="R15" i="20"/>
  <c r="Q15" i="20"/>
  <c r="P15" i="20"/>
  <c r="O15" i="20"/>
  <c r="N15" i="20"/>
  <c r="U14" i="20"/>
  <c r="T14" i="20"/>
  <c r="S14" i="20"/>
  <c r="R14" i="20"/>
  <c r="Q14" i="20"/>
  <c r="P14" i="20"/>
  <c r="O14" i="20"/>
  <c r="N14" i="20"/>
  <c r="U11" i="20"/>
  <c r="T11" i="20"/>
  <c r="S11" i="20"/>
  <c r="R11" i="20"/>
  <c r="Q11" i="20"/>
  <c r="P11" i="20"/>
  <c r="O11" i="20"/>
  <c r="N11" i="20"/>
  <c r="Y10" i="20"/>
  <c r="U10" i="20"/>
  <c r="T10" i="20"/>
  <c r="S10" i="20"/>
  <c r="R10" i="20"/>
  <c r="Q10" i="20"/>
  <c r="P10" i="20"/>
  <c r="O10" i="20"/>
  <c r="N10" i="20"/>
  <c r="T55" i="19"/>
  <c r="S55" i="19"/>
  <c r="R55" i="19"/>
  <c r="Q55" i="19"/>
  <c r="P55" i="19"/>
  <c r="O55" i="19"/>
  <c r="M55" i="19"/>
  <c r="L55" i="19"/>
  <c r="T54" i="19"/>
  <c r="S54" i="19"/>
  <c r="R54" i="19"/>
  <c r="Q54" i="19"/>
  <c r="P54" i="19"/>
  <c r="O54" i="19"/>
  <c r="M54" i="19"/>
  <c r="L54" i="19"/>
  <c r="T52" i="19"/>
  <c r="S52" i="19"/>
  <c r="R52" i="19"/>
  <c r="M52" i="19"/>
  <c r="L52" i="19"/>
  <c r="V51" i="19"/>
  <c r="U51" i="19"/>
  <c r="T51" i="19"/>
  <c r="S51" i="19"/>
  <c r="R51" i="19"/>
  <c r="Q51" i="19"/>
  <c r="P51" i="19"/>
  <c r="O51" i="19"/>
  <c r="M51" i="19"/>
  <c r="L51" i="19"/>
  <c r="V50" i="19"/>
  <c r="U50" i="19"/>
  <c r="T50" i="19"/>
  <c r="S50" i="19"/>
  <c r="R50" i="19"/>
  <c r="Q50" i="19"/>
  <c r="P50" i="19"/>
  <c r="O50" i="19"/>
  <c r="M50" i="19"/>
  <c r="L50" i="19"/>
  <c r="T49" i="19"/>
  <c r="S49" i="19"/>
  <c r="R49" i="19"/>
  <c r="M49" i="19"/>
  <c r="L49" i="19"/>
  <c r="V48" i="19"/>
  <c r="U48" i="19"/>
  <c r="T48" i="19"/>
  <c r="S48" i="19"/>
  <c r="R48" i="19"/>
  <c r="Q48" i="19"/>
  <c r="P48" i="19"/>
  <c r="O48" i="19"/>
  <c r="M48" i="19"/>
  <c r="L48" i="19"/>
  <c r="V47" i="19"/>
  <c r="U47" i="19"/>
  <c r="T47" i="19"/>
  <c r="S47" i="19"/>
  <c r="R47" i="19"/>
  <c r="Q47" i="19"/>
  <c r="P47" i="19"/>
  <c r="O47" i="19"/>
  <c r="M47" i="19"/>
  <c r="L47" i="19"/>
  <c r="V46" i="19"/>
  <c r="U46" i="19"/>
  <c r="T46" i="19"/>
  <c r="S46" i="19"/>
  <c r="R46" i="19"/>
  <c r="Q46" i="19"/>
  <c r="P46" i="19"/>
  <c r="O46" i="19"/>
  <c r="M46" i="19"/>
  <c r="L46" i="19"/>
  <c r="T45" i="19"/>
  <c r="S45" i="19"/>
  <c r="R45" i="19"/>
  <c r="Q45" i="19"/>
  <c r="P45" i="19"/>
  <c r="O45" i="19"/>
  <c r="M45" i="19"/>
  <c r="L45" i="19"/>
  <c r="V44" i="19"/>
  <c r="U44" i="19"/>
  <c r="T44" i="19"/>
  <c r="S44" i="19"/>
  <c r="R44" i="19"/>
  <c r="Q44" i="19"/>
  <c r="P44" i="19"/>
  <c r="O44" i="19"/>
  <c r="M44" i="19"/>
  <c r="L44" i="19"/>
  <c r="V43" i="19"/>
  <c r="U43" i="19"/>
  <c r="T43" i="19"/>
  <c r="S43" i="19"/>
  <c r="R43" i="19"/>
  <c r="Q43" i="19"/>
  <c r="P43" i="19"/>
  <c r="O43" i="19"/>
  <c r="M43" i="19"/>
  <c r="L43" i="19"/>
  <c r="M42" i="19"/>
  <c r="L42" i="19"/>
  <c r="M41" i="19"/>
  <c r="L41" i="19"/>
  <c r="V40" i="19"/>
  <c r="U40" i="19"/>
  <c r="T40" i="19"/>
  <c r="S40" i="19"/>
  <c r="R40" i="19"/>
  <c r="Q40" i="19"/>
  <c r="P40" i="19"/>
  <c r="O40" i="19"/>
  <c r="M40" i="19"/>
  <c r="L40" i="19"/>
  <c r="T39" i="19"/>
  <c r="S39" i="19"/>
  <c r="R39" i="19"/>
  <c r="Q39" i="19"/>
  <c r="P39" i="19"/>
  <c r="O39" i="19"/>
  <c r="M39" i="19"/>
  <c r="L39" i="19"/>
  <c r="T38" i="19"/>
  <c r="S38" i="19"/>
  <c r="R38" i="19"/>
  <c r="Q38" i="19"/>
  <c r="P38" i="19"/>
  <c r="O38" i="19"/>
  <c r="M38" i="19"/>
  <c r="L38" i="19"/>
  <c r="T37" i="19"/>
  <c r="S37" i="19"/>
  <c r="R37" i="19"/>
  <c r="Q37" i="19"/>
  <c r="P37" i="19"/>
  <c r="O37" i="19"/>
  <c r="M37" i="19"/>
  <c r="L37" i="19"/>
  <c r="M36" i="19"/>
  <c r="L36" i="19"/>
  <c r="T35" i="19"/>
  <c r="S35" i="19"/>
  <c r="R35" i="19"/>
  <c r="Q35" i="19"/>
  <c r="P35" i="19"/>
  <c r="O35" i="19"/>
  <c r="M35" i="19"/>
  <c r="L35" i="19"/>
  <c r="V34" i="19"/>
  <c r="U34" i="19"/>
  <c r="T34" i="19"/>
  <c r="S34" i="19"/>
  <c r="R34" i="19"/>
  <c r="Q34" i="19"/>
  <c r="P34" i="19"/>
  <c r="O34" i="19"/>
  <c r="M34" i="19"/>
  <c r="L34" i="19"/>
  <c r="V33" i="19"/>
  <c r="U33" i="19"/>
  <c r="T33" i="19"/>
  <c r="S33" i="19"/>
  <c r="R33" i="19"/>
  <c r="Q33" i="19"/>
  <c r="P33" i="19"/>
  <c r="O33" i="19"/>
  <c r="M33" i="19"/>
  <c r="L33" i="19"/>
  <c r="N31" i="19"/>
  <c r="N30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O54" i="18"/>
  <c r="J53" i="18"/>
  <c r="P51" i="18"/>
  <c r="K50" i="18"/>
  <c r="Q48" i="18"/>
  <c r="T47" i="18"/>
  <c r="L47" i="18"/>
  <c r="R45" i="18"/>
  <c r="P43" i="18"/>
  <c r="L43" i="18"/>
  <c r="S42" i="18"/>
  <c r="O42" i="18"/>
  <c r="R41" i="18"/>
  <c r="N41" i="18"/>
  <c r="J41" i="18"/>
  <c r="Q40" i="18"/>
  <c r="M40" i="18"/>
  <c r="P39" i="18"/>
  <c r="L39" i="18"/>
  <c r="S38" i="18"/>
  <c r="O38" i="18"/>
  <c r="N37" i="18"/>
  <c r="Q36" i="18"/>
  <c r="I32" i="18"/>
  <c r="H32" i="18"/>
  <c r="I31" i="18"/>
  <c r="H31" i="18"/>
  <c r="I30" i="18"/>
  <c r="H30" i="18"/>
  <c r="I29" i="18"/>
  <c r="H29" i="18"/>
  <c r="I28" i="18"/>
  <c r="T54" i="18" s="1"/>
  <c r="H28" i="18"/>
  <c r="I27" i="18"/>
  <c r="H27" i="18"/>
  <c r="I26" i="18"/>
  <c r="H26" i="18"/>
  <c r="I25" i="18"/>
  <c r="K51" i="18" s="1"/>
  <c r="H25" i="18"/>
  <c r="I24" i="18"/>
  <c r="T50" i="18" s="1"/>
  <c r="H24" i="18"/>
  <c r="I23" i="18"/>
  <c r="H23" i="18"/>
  <c r="I22" i="18"/>
  <c r="H22" i="18"/>
  <c r="I21" i="18"/>
  <c r="K47" i="18" s="1"/>
  <c r="H21" i="18"/>
  <c r="I20" i="18"/>
  <c r="T46" i="18" s="1"/>
  <c r="H20" i="18"/>
  <c r="I19" i="18"/>
  <c r="H19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T11" i="18"/>
  <c r="S11" i="18"/>
  <c r="R11" i="18"/>
  <c r="Q11" i="18"/>
  <c r="P11" i="18"/>
  <c r="O11" i="18"/>
  <c r="N11" i="18"/>
  <c r="N9" i="18" s="1"/>
  <c r="M11" i="18"/>
  <c r="L11" i="18"/>
  <c r="K11" i="18"/>
  <c r="J11" i="18"/>
  <c r="H11" i="18"/>
  <c r="I10" i="18"/>
  <c r="T36" i="18" s="1"/>
  <c r="H10" i="18"/>
  <c r="S9" i="18"/>
  <c r="Q9" i="18"/>
  <c r="O9" i="18"/>
  <c r="M9" i="18"/>
  <c r="K9" i="18"/>
  <c r="BT84" i="11"/>
  <c r="AM84" i="11"/>
  <c r="F84" i="11"/>
  <c r="BT83" i="11"/>
  <c r="BI83" i="11"/>
  <c r="BG83" i="11"/>
  <c r="BE83" i="11"/>
  <c r="BC83" i="11"/>
  <c r="BA83" i="11"/>
  <c r="AY83" i="11"/>
  <c r="AM83" i="11"/>
  <c r="BJ83" i="11" s="1"/>
  <c r="AC83" i="11"/>
  <c r="U83" i="11"/>
  <c r="F83" i="11"/>
  <c r="CP82" i="11"/>
  <c r="CN82" i="11"/>
  <c r="CL82" i="11"/>
  <c r="CJ82" i="11"/>
  <c r="CH82" i="11"/>
  <c r="CF82" i="11"/>
  <c r="BT82" i="11"/>
  <c r="CQ82" i="11" s="1"/>
  <c r="BF82" i="11"/>
  <c r="AM82" i="11"/>
  <c r="AB82" i="11"/>
  <c r="Z82" i="11"/>
  <c r="X82" i="11"/>
  <c r="V82" i="11"/>
  <c r="T82" i="11"/>
  <c r="R82" i="11"/>
  <c r="F82" i="11"/>
  <c r="AC82" i="11" s="1"/>
  <c r="CQ81" i="11"/>
  <c r="CI81" i="11"/>
  <c r="BT81" i="11"/>
  <c r="BI81" i="11"/>
  <c r="BG81" i="11"/>
  <c r="BE81" i="11"/>
  <c r="BC81" i="11"/>
  <c r="BA81" i="11"/>
  <c r="AY81" i="11"/>
  <c r="AM81" i="11"/>
  <c r="BJ81" i="11" s="1"/>
  <c r="F81" i="11"/>
  <c r="CP80" i="11"/>
  <c r="CN80" i="11"/>
  <c r="CL80" i="11"/>
  <c r="CJ80" i="11"/>
  <c r="CH80" i="11"/>
  <c r="CF80" i="11"/>
  <c r="BT80" i="11"/>
  <c r="CQ80" i="11" s="1"/>
  <c r="BJ80" i="11"/>
  <c r="BB80" i="11"/>
  <c r="AM80" i="11"/>
  <c r="AB80" i="11"/>
  <c r="Z80" i="11"/>
  <c r="X80" i="11"/>
  <c r="V80" i="11"/>
  <c r="T80" i="11"/>
  <c r="R80" i="11"/>
  <c r="F80" i="11"/>
  <c r="AC80" i="11" s="1"/>
  <c r="CM79" i="11"/>
  <c r="BT79" i="11"/>
  <c r="BI79" i="11"/>
  <c r="BG79" i="11"/>
  <c r="BE79" i="11"/>
  <c r="BC79" i="11"/>
  <c r="BA79" i="11"/>
  <c r="AY79" i="11"/>
  <c r="AM79" i="11"/>
  <c r="BJ79" i="11" s="1"/>
  <c r="AC79" i="11"/>
  <c r="U79" i="11"/>
  <c r="F79" i="11"/>
  <c r="CP78" i="11"/>
  <c r="CN78" i="11"/>
  <c r="CL78" i="11"/>
  <c r="CJ78" i="11"/>
  <c r="CH78" i="11"/>
  <c r="CF78" i="11"/>
  <c r="BT78" i="11"/>
  <c r="CQ78" i="11" s="1"/>
  <c r="BJ78" i="11"/>
  <c r="BG78" i="11"/>
  <c r="BE78" i="11"/>
  <c r="BC78" i="11"/>
  <c r="BA78" i="11"/>
  <c r="AY78" i="11"/>
  <c r="AM78" i="11"/>
  <c r="BI78" i="11" s="1"/>
  <c r="AC78" i="11"/>
  <c r="U78" i="11"/>
  <c r="F78" i="11"/>
  <c r="CP77" i="11"/>
  <c r="CN77" i="11"/>
  <c r="CL77" i="11"/>
  <c r="CJ77" i="11"/>
  <c r="CH77" i="11"/>
  <c r="CF77" i="11"/>
  <c r="BT77" i="11"/>
  <c r="CQ77" i="11" s="1"/>
  <c r="AM77" i="11"/>
  <c r="AB77" i="11"/>
  <c r="Z77" i="11"/>
  <c r="X77" i="11"/>
  <c r="V77" i="11"/>
  <c r="T77" i="11"/>
  <c r="R77" i="11"/>
  <c r="F77" i="11"/>
  <c r="AC77" i="11" s="1"/>
  <c r="CQ76" i="11"/>
  <c r="CI76" i="11"/>
  <c r="BT76" i="11"/>
  <c r="AM76" i="11"/>
  <c r="AB76" i="11"/>
  <c r="Z76" i="11"/>
  <c r="X76" i="11"/>
  <c r="V76" i="11"/>
  <c r="T76" i="11"/>
  <c r="R76" i="11"/>
  <c r="F76" i="11"/>
  <c r="AC76" i="11" s="1"/>
  <c r="CQ75" i="11"/>
  <c r="CI75" i="11"/>
  <c r="BT75" i="11"/>
  <c r="BI75" i="11"/>
  <c r="BG75" i="11"/>
  <c r="BE75" i="11"/>
  <c r="BC75" i="11"/>
  <c r="BA75" i="11"/>
  <c r="AY75" i="11"/>
  <c r="AM75" i="11"/>
  <c r="BJ75" i="11" s="1"/>
  <c r="F75" i="11"/>
  <c r="CP74" i="11"/>
  <c r="CN74" i="11"/>
  <c r="CL74" i="11"/>
  <c r="CJ74" i="11"/>
  <c r="CH74" i="11"/>
  <c r="CF74" i="11"/>
  <c r="BT74" i="11"/>
  <c r="CQ74" i="11" s="1"/>
  <c r="BJ74" i="11"/>
  <c r="BH74" i="11"/>
  <c r="BF74" i="11"/>
  <c r="BD74" i="11"/>
  <c r="BB74" i="11"/>
  <c r="AY74" i="11"/>
  <c r="AM74" i="11"/>
  <c r="BI74" i="11" s="1"/>
  <c r="AA74" i="11"/>
  <c r="W74" i="11"/>
  <c r="S74" i="11"/>
  <c r="F74" i="11"/>
  <c r="CP73" i="11"/>
  <c r="CN73" i="11"/>
  <c r="CL73" i="11"/>
  <c r="CJ73" i="11"/>
  <c r="CH73" i="11"/>
  <c r="CF73" i="11"/>
  <c r="BT73" i="11"/>
  <c r="CQ73" i="11" s="1"/>
  <c r="BH73" i="11"/>
  <c r="BD73" i="11"/>
  <c r="AZ73" i="11"/>
  <c r="AM73" i="11"/>
  <c r="AB73" i="11"/>
  <c r="Z73" i="11"/>
  <c r="X73" i="11"/>
  <c r="V73" i="11"/>
  <c r="T73" i="11"/>
  <c r="R73" i="11"/>
  <c r="F73" i="11"/>
  <c r="AC73" i="11" s="1"/>
  <c r="CO72" i="11"/>
  <c r="CK72" i="11"/>
  <c r="CG72" i="11"/>
  <c r="BT72" i="11"/>
  <c r="BI72" i="11"/>
  <c r="BG72" i="11"/>
  <c r="BE72" i="11"/>
  <c r="BC72" i="11"/>
  <c r="BA72" i="11"/>
  <c r="AY72" i="11"/>
  <c r="AM72" i="11"/>
  <c r="BJ72" i="11" s="1"/>
  <c r="AA72" i="11"/>
  <c r="W72" i="11"/>
  <c r="S72" i="11"/>
  <c r="F72" i="11"/>
  <c r="CO71" i="11"/>
  <c r="CK71" i="11"/>
  <c r="CG71" i="11"/>
  <c r="BT71" i="11"/>
  <c r="BI71" i="11"/>
  <c r="BG71" i="11"/>
  <c r="BE71" i="11"/>
  <c r="BC71" i="11"/>
  <c r="BA71" i="11"/>
  <c r="AY71" i="11"/>
  <c r="AM71" i="11"/>
  <c r="BJ71" i="11" s="1"/>
  <c r="AA71" i="11"/>
  <c r="W71" i="11"/>
  <c r="S71" i="11"/>
  <c r="F71" i="11"/>
  <c r="CP70" i="11"/>
  <c r="CN70" i="11"/>
  <c r="CL70" i="11"/>
  <c r="CJ70" i="11"/>
  <c r="CH70" i="11"/>
  <c r="CF70" i="11"/>
  <c r="BT70" i="11"/>
  <c r="CQ70" i="11" s="1"/>
  <c r="BH70" i="11"/>
  <c r="BD70" i="11"/>
  <c r="AZ70" i="11"/>
  <c r="AM70" i="11"/>
  <c r="AB70" i="11"/>
  <c r="Z70" i="11"/>
  <c r="X70" i="11"/>
  <c r="V70" i="11"/>
  <c r="T70" i="11"/>
  <c r="R70" i="11"/>
  <c r="F70" i="11"/>
  <c r="AC70" i="11" s="1"/>
  <c r="CO69" i="11"/>
  <c r="CK69" i="11"/>
  <c r="CG69" i="11"/>
  <c r="BT69" i="11"/>
  <c r="BI69" i="11"/>
  <c r="BG69" i="11"/>
  <c r="BE69" i="11"/>
  <c r="BC69" i="11"/>
  <c r="BA69" i="11"/>
  <c r="AY69" i="11"/>
  <c r="AM69" i="11"/>
  <c r="BJ69" i="11" s="1"/>
  <c r="AA69" i="11"/>
  <c r="W69" i="11"/>
  <c r="S69" i="11"/>
  <c r="F69" i="11"/>
  <c r="CP68" i="11"/>
  <c r="CN68" i="11"/>
  <c r="CL68" i="11"/>
  <c r="CJ68" i="11"/>
  <c r="CH68" i="11"/>
  <c r="CF68" i="11"/>
  <c r="BT68" i="11"/>
  <c r="CQ68" i="11" s="1"/>
  <c r="BH68" i="11"/>
  <c r="BD68" i="11"/>
  <c r="AZ68" i="11"/>
  <c r="AM68" i="11"/>
  <c r="AB68" i="11"/>
  <c r="Z68" i="11"/>
  <c r="X68" i="11"/>
  <c r="V68" i="11"/>
  <c r="T68" i="11"/>
  <c r="R68" i="11"/>
  <c r="F68" i="11"/>
  <c r="AC68" i="11" s="1"/>
  <c r="CO67" i="11"/>
  <c r="CK67" i="11"/>
  <c r="CG67" i="11"/>
  <c r="BT67" i="11"/>
  <c r="BI67" i="11"/>
  <c r="BG67" i="11"/>
  <c r="BE67" i="11"/>
  <c r="BC67" i="11"/>
  <c r="BA67" i="11"/>
  <c r="AY67" i="11"/>
  <c r="AM67" i="11"/>
  <c r="BJ67" i="11" s="1"/>
  <c r="AA67" i="11"/>
  <c r="W67" i="11"/>
  <c r="S67" i="11"/>
  <c r="F67" i="11"/>
  <c r="CF66" i="11"/>
  <c r="BT66" i="11"/>
  <c r="CL66" i="11" s="1"/>
  <c r="BH66" i="11"/>
  <c r="BF66" i="11"/>
  <c r="BC66" i="11"/>
  <c r="AY66" i="11"/>
  <c r="AM66" i="11"/>
  <c r="BG66" i="11" s="1"/>
  <c r="Y66" i="11"/>
  <c r="U66" i="11"/>
  <c r="F66" i="11"/>
  <c r="CP65" i="11"/>
  <c r="CN65" i="11"/>
  <c r="CL65" i="11"/>
  <c r="CJ65" i="11"/>
  <c r="CH65" i="11"/>
  <c r="CF65" i="11"/>
  <c r="BT65" i="11"/>
  <c r="CQ65" i="11" s="1"/>
  <c r="BH65" i="11"/>
  <c r="BD65" i="11"/>
  <c r="AZ65" i="11"/>
  <c r="AM65" i="11"/>
  <c r="AB65" i="11"/>
  <c r="Z65" i="11"/>
  <c r="X65" i="11"/>
  <c r="V65" i="11"/>
  <c r="T65" i="11"/>
  <c r="R65" i="11"/>
  <c r="F65" i="11"/>
  <c r="AC65" i="11" s="1"/>
  <c r="BA64" i="11"/>
  <c r="AM64" i="11"/>
  <c r="X64" i="11"/>
  <c r="R64" i="11"/>
  <c r="F64" i="11"/>
  <c r="Y64" i="11" s="1"/>
  <c r="CO63" i="11"/>
  <c r="CK63" i="11"/>
  <c r="CG63" i="11"/>
  <c r="BT63" i="11"/>
  <c r="BI63" i="11"/>
  <c r="BG63" i="11"/>
  <c r="BE63" i="11"/>
  <c r="BC63" i="11"/>
  <c r="BA63" i="11"/>
  <c r="AY63" i="11"/>
  <c r="AM63" i="11"/>
  <c r="BJ63" i="11" s="1"/>
  <c r="AA63" i="11"/>
  <c r="W63" i="11"/>
  <c r="S63" i="11"/>
  <c r="F63" i="11"/>
  <c r="CP62" i="11"/>
  <c r="CN62" i="11"/>
  <c r="CL62" i="11"/>
  <c r="CJ62" i="11"/>
  <c r="CH62" i="11"/>
  <c r="CF62" i="11"/>
  <c r="BT62" i="11"/>
  <c r="CQ62" i="11" s="1"/>
  <c r="BH62" i="11"/>
  <c r="BD62" i="11"/>
  <c r="AZ62" i="11"/>
  <c r="AM62" i="11"/>
  <c r="AB62" i="11"/>
  <c r="Z62" i="11"/>
  <c r="X62" i="11"/>
  <c r="V62" i="11"/>
  <c r="T62" i="11"/>
  <c r="R62" i="11"/>
  <c r="F62" i="11"/>
  <c r="AC62" i="11" s="1"/>
  <c r="CO61" i="11"/>
  <c r="CK61" i="11"/>
  <c r="CG61" i="11"/>
  <c r="BT61" i="11"/>
  <c r="BI61" i="11"/>
  <c r="BG61" i="11"/>
  <c r="BE61" i="11"/>
  <c r="BC61" i="11"/>
  <c r="BA61" i="11"/>
  <c r="AY61" i="11"/>
  <c r="AM61" i="11"/>
  <c r="BJ61" i="11" s="1"/>
  <c r="AA61" i="11"/>
  <c r="W61" i="11"/>
  <c r="S61" i="11"/>
  <c r="F61" i="11"/>
  <c r="CP60" i="11"/>
  <c r="CN60" i="11"/>
  <c r="CL60" i="11"/>
  <c r="CJ60" i="11"/>
  <c r="CH60" i="11"/>
  <c r="CF60" i="11"/>
  <c r="BT60" i="11"/>
  <c r="CQ60" i="11" s="1"/>
  <c r="BH60" i="11"/>
  <c r="BD60" i="11"/>
  <c r="AZ60" i="11"/>
  <c r="AM60" i="11"/>
  <c r="AB60" i="11"/>
  <c r="Z60" i="11"/>
  <c r="X60" i="11"/>
  <c r="V60" i="11"/>
  <c r="T60" i="11"/>
  <c r="R60" i="11"/>
  <c r="F60" i="11"/>
  <c r="AC60" i="11" s="1"/>
  <c r="BT58" i="11"/>
  <c r="AM58" i="11"/>
  <c r="F58" i="11"/>
  <c r="CP57" i="11"/>
  <c r="CN57" i="11"/>
  <c r="CL57" i="11"/>
  <c r="CJ57" i="11"/>
  <c r="CH57" i="11"/>
  <c r="CF57" i="11"/>
  <c r="BT57" i="11"/>
  <c r="CQ57" i="11" s="1"/>
  <c r="BH57" i="11"/>
  <c r="BD57" i="11"/>
  <c r="AZ57" i="11"/>
  <c r="AM57" i="11"/>
  <c r="AB57" i="11"/>
  <c r="Z57" i="11"/>
  <c r="X57" i="11"/>
  <c r="V57" i="11"/>
  <c r="T57" i="11"/>
  <c r="R57" i="11"/>
  <c r="F57" i="11"/>
  <c r="AC57" i="11" s="1"/>
  <c r="CO56" i="11"/>
  <c r="CK56" i="11"/>
  <c r="CG56" i="11"/>
  <c r="BT56" i="11"/>
  <c r="BI56" i="11"/>
  <c r="BG56" i="11"/>
  <c r="BE56" i="11"/>
  <c r="BC56" i="11"/>
  <c r="BA56" i="11"/>
  <c r="AY56" i="11"/>
  <c r="AM56" i="11"/>
  <c r="BJ56" i="11" s="1"/>
  <c r="AA56" i="11"/>
  <c r="W56" i="11"/>
  <c r="S56" i="11"/>
  <c r="F56" i="11"/>
  <c r="CP55" i="11"/>
  <c r="CN55" i="11"/>
  <c r="CL55" i="11"/>
  <c r="CJ55" i="11"/>
  <c r="CH55" i="11"/>
  <c r="CF55" i="11"/>
  <c r="BT55" i="11"/>
  <c r="CQ55" i="11" s="1"/>
  <c r="BH55" i="11"/>
  <c r="BD55" i="11"/>
  <c r="AZ55" i="11"/>
  <c r="AM55" i="11"/>
  <c r="AB55" i="11"/>
  <c r="Z55" i="11"/>
  <c r="X55" i="11"/>
  <c r="V55" i="11"/>
  <c r="T55" i="11"/>
  <c r="R55" i="11"/>
  <c r="F55" i="11"/>
  <c r="AC55" i="11" s="1"/>
  <c r="CO54" i="11"/>
  <c r="CK54" i="11"/>
  <c r="CG54" i="11"/>
  <c r="BT54" i="11"/>
  <c r="BI54" i="11"/>
  <c r="BG54" i="11"/>
  <c r="BE54" i="11"/>
  <c r="BC54" i="11"/>
  <c r="BA54" i="11"/>
  <c r="AY54" i="11"/>
  <c r="AM54" i="11"/>
  <c r="BJ54" i="11" s="1"/>
  <c r="AA54" i="11"/>
  <c r="W54" i="11"/>
  <c r="S54" i="11"/>
  <c r="F54" i="11"/>
  <c r="CP53" i="11"/>
  <c r="CN53" i="11"/>
  <c r="CL53" i="11"/>
  <c r="CJ53" i="11"/>
  <c r="CH53" i="11"/>
  <c r="CF53" i="11"/>
  <c r="BT53" i="11"/>
  <c r="CQ53" i="11" s="1"/>
  <c r="BH53" i="11"/>
  <c r="BD53" i="11"/>
  <c r="AZ53" i="11"/>
  <c r="AM53" i="11"/>
  <c r="AB53" i="11"/>
  <c r="Z53" i="11"/>
  <c r="X53" i="11"/>
  <c r="V53" i="11"/>
  <c r="T53" i="11"/>
  <c r="R53" i="11"/>
  <c r="F53" i="11"/>
  <c r="AC53" i="11" s="1"/>
  <c r="BT52" i="11"/>
  <c r="CO52" i="11" s="1"/>
  <c r="BI52" i="11"/>
  <c r="BG52" i="11"/>
  <c r="BE52" i="11"/>
  <c r="BC52" i="11"/>
  <c r="BA52" i="11"/>
  <c r="AY52" i="11"/>
  <c r="AM52" i="11"/>
  <c r="BJ52" i="11" s="1"/>
  <c r="F52" i="11"/>
  <c r="AA52" i="11" s="1"/>
  <c r="CP51" i="11"/>
  <c r="CN51" i="11"/>
  <c r="CL51" i="11"/>
  <c r="CJ51" i="11"/>
  <c r="CH51" i="11"/>
  <c r="CF51" i="11"/>
  <c r="BT51" i="11"/>
  <c r="CQ51" i="11" s="1"/>
  <c r="AM51" i="11"/>
  <c r="BH51" i="11" s="1"/>
  <c r="AB51" i="11"/>
  <c r="Z51" i="11"/>
  <c r="X51" i="11"/>
  <c r="V51" i="11"/>
  <c r="T51" i="11"/>
  <c r="R51" i="11"/>
  <c r="F51" i="11"/>
  <c r="AC51" i="11" s="1"/>
  <c r="BT50" i="11"/>
  <c r="CO50" i="11" s="1"/>
  <c r="BI50" i="11"/>
  <c r="BG50" i="11"/>
  <c r="BE50" i="11"/>
  <c r="BC50" i="11"/>
  <c r="BA50" i="11"/>
  <c r="AY50" i="11"/>
  <c r="AM50" i="11"/>
  <c r="BJ50" i="11" s="1"/>
  <c r="F50" i="11"/>
  <c r="AA50" i="11" s="1"/>
  <c r="CP49" i="11"/>
  <c r="CN49" i="11"/>
  <c r="CL49" i="11"/>
  <c r="CJ49" i="11"/>
  <c r="CH49" i="11"/>
  <c r="CF49" i="11"/>
  <c r="BT49" i="11"/>
  <c r="CQ49" i="11" s="1"/>
  <c r="AM49" i="11"/>
  <c r="BH49" i="11" s="1"/>
  <c r="AB49" i="11"/>
  <c r="Z49" i="11"/>
  <c r="X49" i="11"/>
  <c r="V49" i="11"/>
  <c r="T49" i="11"/>
  <c r="R49" i="11"/>
  <c r="F49" i="11"/>
  <c r="AC49" i="11" s="1"/>
  <c r="BT48" i="11"/>
  <c r="CO48" i="11" s="1"/>
  <c r="AM48" i="11"/>
  <c r="BI48" i="11" s="1"/>
  <c r="AB48" i="11"/>
  <c r="Z48" i="11"/>
  <c r="X48" i="11"/>
  <c r="V48" i="11"/>
  <c r="T48" i="11"/>
  <c r="R48" i="11"/>
  <c r="F48" i="11"/>
  <c r="AC48" i="11" s="1"/>
  <c r="BT47" i="11"/>
  <c r="CO47" i="11" s="1"/>
  <c r="BI47" i="11"/>
  <c r="BG47" i="11"/>
  <c r="BE47" i="11"/>
  <c r="BC47" i="11"/>
  <c r="BA47" i="11"/>
  <c r="AY47" i="11"/>
  <c r="AM47" i="11"/>
  <c r="BJ47" i="11" s="1"/>
  <c r="F47" i="11"/>
  <c r="AA47" i="11" s="1"/>
  <c r="CP46" i="11"/>
  <c r="CN46" i="11"/>
  <c r="CL46" i="11"/>
  <c r="CJ46" i="11"/>
  <c r="CH46" i="11"/>
  <c r="CF46" i="11"/>
  <c r="BT46" i="11"/>
  <c r="CQ46" i="11" s="1"/>
  <c r="AM46" i="11"/>
  <c r="BH46" i="11" s="1"/>
  <c r="AB46" i="11"/>
  <c r="Z46" i="11"/>
  <c r="X46" i="11"/>
  <c r="V46" i="11"/>
  <c r="T46" i="11"/>
  <c r="R46" i="11"/>
  <c r="F46" i="11"/>
  <c r="AC46" i="11" s="1"/>
  <c r="CQ45" i="11"/>
  <c r="CO45" i="11"/>
  <c r="CM45" i="11"/>
  <c r="CK45" i="11"/>
  <c r="CI45" i="11"/>
  <c r="CF45" i="11"/>
  <c r="BT45" i="11"/>
  <c r="CP45" i="11" s="1"/>
  <c r="BH45" i="11"/>
  <c r="BD45" i="11"/>
  <c r="AZ45" i="11"/>
  <c r="AM45" i="11"/>
  <c r="AB45" i="11"/>
  <c r="Z45" i="11"/>
  <c r="X45" i="11"/>
  <c r="V45" i="11"/>
  <c r="T45" i="11"/>
  <c r="R45" i="11"/>
  <c r="F45" i="11"/>
  <c r="AC45" i="11" s="1"/>
  <c r="CP44" i="11"/>
  <c r="CN44" i="11"/>
  <c r="CL44" i="11"/>
  <c r="CJ44" i="11"/>
  <c r="CH44" i="11"/>
  <c r="CF44" i="11"/>
  <c r="BT44" i="11"/>
  <c r="CO44" i="11" s="1"/>
  <c r="AM44" i="11"/>
  <c r="BH44" i="11" s="1"/>
  <c r="AB44" i="11"/>
  <c r="Z44" i="11"/>
  <c r="X44" i="11"/>
  <c r="V44" i="11"/>
  <c r="T44" i="11"/>
  <c r="R44" i="11"/>
  <c r="F44" i="11"/>
  <c r="AC44" i="11" s="1"/>
  <c r="BT43" i="11"/>
  <c r="CO43" i="11" s="1"/>
  <c r="BI43" i="11"/>
  <c r="BG43" i="11"/>
  <c r="BE43" i="11"/>
  <c r="BC43" i="11"/>
  <c r="BA43" i="11"/>
  <c r="AY43" i="11"/>
  <c r="AM43" i="11"/>
  <c r="BJ43" i="11" s="1"/>
  <c r="F43" i="11"/>
  <c r="AA43" i="11" s="1"/>
  <c r="CP42" i="11"/>
  <c r="CN42" i="11"/>
  <c r="CL42" i="11"/>
  <c r="CJ42" i="11"/>
  <c r="CH42" i="11"/>
  <c r="CF42" i="11"/>
  <c r="BT42" i="11"/>
  <c r="CQ42" i="11" s="1"/>
  <c r="AM42" i="11"/>
  <c r="BH42" i="11" s="1"/>
  <c r="AB42" i="11"/>
  <c r="Z42" i="11"/>
  <c r="X42" i="11"/>
  <c r="V42" i="11"/>
  <c r="T42" i="11"/>
  <c r="R42" i="11"/>
  <c r="F42" i="11"/>
  <c r="AC42" i="11" s="1"/>
  <c r="BT41" i="11"/>
  <c r="CO41" i="11" s="1"/>
  <c r="BI41" i="11"/>
  <c r="BG41" i="11"/>
  <c r="BE41" i="11"/>
  <c r="BC41" i="11"/>
  <c r="BA41" i="11"/>
  <c r="AY41" i="11"/>
  <c r="AM41" i="11"/>
  <c r="BJ41" i="11" s="1"/>
  <c r="F41" i="11"/>
  <c r="AA41" i="11" s="1"/>
  <c r="BG40" i="11"/>
  <c r="BB40" i="11"/>
  <c r="AM40" i="11"/>
  <c r="F40" i="11"/>
  <c r="Z40" i="11" s="1"/>
  <c r="CP39" i="11"/>
  <c r="CN39" i="11"/>
  <c r="CL39" i="11"/>
  <c r="CJ39" i="11"/>
  <c r="CH39" i="11"/>
  <c r="CF39" i="11"/>
  <c r="BT39" i="11"/>
  <c r="CQ39" i="11" s="1"/>
  <c r="AM39" i="11"/>
  <c r="BH39" i="11" s="1"/>
  <c r="AB39" i="11"/>
  <c r="Z39" i="11"/>
  <c r="X39" i="11"/>
  <c r="V39" i="11"/>
  <c r="T39" i="11"/>
  <c r="R39" i="11"/>
  <c r="F39" i="11"/>
  <c r="AC39" i="11" s="1"/>
  <c r="BT38" i="11"/>
  <c r="BH38" i="11"/>
  <c r="AY38" i="11"/>
  <c r="AM38" i="11"/>
  <c r="BJ38" i="11" s="1"/>
  <c r="F38" i="11"/>
  <c r="U38" i="11" s="1"/>
  <c r="CP37" i="11"/>
  <c r="CN37" i="11"/>
  <c r="CL37" i="11"/>
  <c r="CJ37" i="11"/>
  <c r="CH37" i="11"/>
  <c r="CF37" i="11"/>
  <c r="BT37" i="11"/>
  <c r="CQ37" i="11" s="1"/>
  <c r="BJ37" i="11"/>
  <c r="BG37" i="11"/>
  <c r="BE37" i="11"/>
  <c r="BC37" i="11"/>
  <c r="BA37" i="11"/>
  <c r="AY37" i="11"/>
  <c r="AM37" i="11"/>
  <c r="BI37" i="11" s="1"/>
  <c r="F37" i="11"/>
  <c r="AC37" i="11" s="1"/>
  <c r="CP36" i="11"/>
  <c r="CN36" i="11"/>
  <c r="CL36" i="11"/>
  <c r="CJ36" i="11"/>
  <c r="CH36" i="11"/>
  <c r="CF36" i="11"/>
  <c r="BT36" i="11"/>
  <c r="CQ36" i="11" s="1"/>
  <c r="AM36" i="11"/>
  <c r="BJ36" i="11" s="1"/>
  <c r="AB36" i="11"/>
  <c r="Z36" i="11"/>
  <c r="X36" i="11"/>
  <c r="V36" i="11"/>
  <c r="T36" i="11"/>
  <c r="R36" i="11"/>
  <c r="F36" i="11"/>
  <c r="AC36" i="11" s="1"/>
  <c r="BT35" i="11"/>
  <c r="CQ35" i="11" s="1"/>
  <c r="BI35" i="11"/>
  <c r="BG35" i="11"/>
  <c r="BE35" i="11"/>
  <c r="BC35" i="11"/>
  <c r="BA35" i="11"/>
  <c r="AY35" i="11"/>
  <c r="AM35" i="11"/>
  <c r="BJ35" i="11" s="1"/>
  <c r="F35" i="11"/>
  <c r="AC35" i="11" s="1"/>
  <c r="CP34" i="11"/>
  <c r="CN34" i="11"/>
  <c r="CL34" i="11"/>
  <c r="CJ34" i="11"/>
  <c r="CH34" i="11"/>
  <c r="CF34" i="11"/>
  <c r="BT34" i="11"/>
  <c r="CQ34" i="11" s="1"/>
  <c r="AM34" i="11"/>
  <c r="BJ34" i="11" s="1"/>
  <c r="AB34" i="11"/>
  <c r="Z34" i="11"/>
  <c r="X34" i="11"/>
  <c r="V34" i="11"/>
  <c r="T34" i="11"/>
  <c r="R34" i="11"/>
  <c r="F34" i="11"/>
  <c r="AC34" i="11" s="1"/>
  <c r="BT32" i="11"/>
  <c r="AM32" i="11"/>
  <c r="F32" i="11"/>
  <c r="CP31" i="11"/>
  <c r="CN31" i="11"/>
  <c r="CL31" i="11"/>
  <c r="CJ31" i="11"/>
  <c r="CH31" i="11"/>
  <c r="CF31" i="11"/>
  <c r="BT31" i="11"/>
  <c r="CQ31" i="11" s="1"/>
  <c r="AM31" i="11"/>
  <c r="BJ31" i="11" s="1"/>
  <c r="AB31" i="11"/>
  <c r="Z31" i="11"/>
  <c r="X31" i="11"/>
  <c r="V31" i="11"/>
  <c r="T31" i="11"/>
  <c r="R31" i="11"/>
  <c r="F31" i="11"/>
  <c r="AC31" i="11" s="1"/>
  <c r="BT30" i="11"/>
  <c r="CQ30" i="11" s="1"/>
  <c r="BI30" i="11"/>
  <c r="BG30" i="11"/>
  <c r="BE30" i="11"/>
  <c r="BC30" i="11"/>
  <c r="BA30" i="11"/>
  <c r="AY30" i="11"/>
  <c r="AM30" i="11"/>
  <c r="BJ30" i="11" s="1"/>
  <c r="F30" i="11"/>
  <c r="AC30" i="11" s="1"/>
  <c r="CP29" i="11"/>
  <c r="CN29" i="11"/>
  <c r="CL29" i="11"/>
  <c r="CJ29" i="11"/>
  <c r="CH29" i="11"/>
  <c r="CF29" i="11"/>
  <c r="BT29" i="11"/>
  <c r="CQ29" i="11" s="1"/>
  <c r="AM29" i="11"/>
  <c r="BJ29" i="11" s="1"/>
  <c r="AB29" i="11"/>
  <c r="Z29" i="11"/>
  <c r="X29" i="11"/>
  <c r="V29" i="11"/>
  <c r="T29" i="11"/>
  <c r="R29" i="11"/>
  <c r="F29" i="11"/>
  <c r="AC29" i="11" s="1"/>
  <c r="BT28" i="11"/>
  <c r="CQ28" i="11" s="1"/>
  <c r="BI28" i="11"/>
  <c r="BG28" i="11"/>
  <c r="BE28" i="11"/>
  <c r="BC28" i="11"/>
  <c r="BA28" i="11"/>
  <c r="AY28" i="11"/>
  <c r="AM28" i="11"/>
  <c r="BJ28" i="11" s="1"/>
  <c r="F28" i="11"/>
  <c r="AC28" i="11" s="1"/>
  <c r="CP27" i="11"/>
  <c r="CN27" i="11"/>
  <c r="CL27" i="11"/>
  <c r="CJ27" i="11"/>
  <c r="CH27" i="11"/>
  <c r="CF27" i="11"/>
  <c r="BT27" i="11"/>
  <c r="CQ27" i="11" s="1"/>
  <c r="AM27" i="11"/>
  <c r="BJ27" i="11" s="1"/>
  <c r="AB27" i="11"/>
  <c r="Z27" i="11"/>
  <c r="X27" i="11"/>
  <c r="V27" i="11"/>
  <c r="T27" i="11"/>
  <c r="R27" i="11"/>
  <c r="F27" i="11"/>
  <c r="AC27" i="11" s="1"/>
  <c r="BT26" i="11"/>
  <c r="CQ26" i="11" s="1"/>
  <c r="BI26" i="11"/>
  <c r="BG26" i="11"/>
  <c r="BE26" i="11"/>
  <c r="BC26" i="11"/>
  <c r="BA26" i="11"/>
  <c r="AY26" i="11"/>
  <c r="AM26" i="11"/>
  <c r="BJ26" i="11" s="1"/>
  <c r="F26" i="11"/>
  <c r="AC26" i="11" s="1"/>
  <c r="CP25" i="11"/>
  <c r="CN25" i="11"/>
  <c r="CL25" i="11"/>
  <c r="CJ25" i="11"/>
  <c r="CH25" i="11"/>
  <c r="CF25" i="11"/>
  <c r="BT25" i="11"/>
  <c r="CQ25" i="11" s="1"/>
  <c r="AM25" i="11"/>
  <c r="BJ25" i="11" s="1"/>
  <c r="AB25" i="11"/>
  <c r="Z25" i="11"/>
  <c r="X25" i="11"/>
  <c r="V25" i="11"/>
  <c r="T25" i="11"/>
  <c r="R25" i="11"/>
  <c r="F25" i="11"/>
  <c r="AC25" i="11" s="1"/>
  <c r="BT24" i="11"/>
  <c r="CQ24" i="11" s="1"/>
  <c r="BI24" i="11"/>
  <c r="BG24" i="11"/>
  <c r="BE24" i="11"/>
  <c r="BC24" i="11"/>
  <c r="BA24" i="11"/>
  <c r="AY24" i="11"/>
  <c r="AM24" i="11"/>
  <c r="BJ24" i="11" s="1"/>
  <c r="F24" i="11"/>
  <c r="AC24" i="11" s="1"/>
  <c r="CP23" i="11"/>
  <c r="CN23" i="11"/>
  <c r="CL23" i="11"/>
  <c r="CJ23" i="11"/>
  <c r="CH23" i="11"/>
  <c r="CF23" i="11"/>
  <c r="BT23" i="11"/>
  <c r="CQ23" i="11" s="1"/>
  <c r="BJ23" i="11"/>
  <c r="BH23" i="11"/>
  <c r="BF23" i="11"/>
  <c r="BD23" i="11"/>
  <c r="BB23" i="11"/>
  <c r="AY23" i="11"/>
  <c r="AM23" i="11"/>
  <c r="BI23" i="11" s="1"/>
  <c r="F23" i="11"/>
  <c r="AC23" i="11" s="1"/>
  <c r="CP22" i="11"/>
  <c r="CN22" i="11"/>
  <c r="CL22" i="11"/>
  <c r="CJ22" i="11"/>
  <c r="CH22" i="11"/>
  <c r="CF22" i="11"/>
  <c r="BT22" i="11"/>
  <c r="CQ22" i="11" s="1"/>
  <c r="AM22" i="11"/>
  <c r="BJ22" i="11" s="1"/>
  <c r="AB22" i="11"/>
  <c r="Z22" i="11"/>
  <c r="X22" i="11"/>
  <c r="V22" i="11"/>
  <c r="T22" i="11"/>
  <c r="R22" i="11"/>
  <c r="F22" i="11"/>
  <c r="AC22" i="11" s="1"/>
  <c r="BT21" i="11"/>
  <c r="CQ21" i="11" s="1"/>
  <c r="BI21" i="11"/>
  <c r="BG21" i="11"/>
  <c r="BE21" i="11"/>
  <c r="BC21" i="11"/>
  <c r="BA21" i="11"/>
  <c r="AY21" i="11"/>
  <c r="AM21" i="11"/>
  <c r="BJ21" i="11" s="1"/>
  <c r="F21" i="11"/>
  <c r="AC21" i="11" s="1"/>
  <c r="CP20" i="11"/>
  <c r="CN20" i="11"/>
  <c r="CL20" i="11"/>
  <c r="CJ20" i="11"/>
  <c r="CH20" i="11"/>
  <c r="CF20" i="11"/>
  <c r="BT20" i="11"/>
  <c r="CQ20" i="11" s="1"/>
  <c r="AM20" i="11"/>
  <c r="BJ20" i="11" s="1"/>
  <c r="AB20" i="11"/>
  <c r="Z20" i="11"/>
  <c r="X20" i="11"/>
  <c r="V20" i="11"/>
  <c r="T20" i="11"/>
  <c r="R20" i="11"/>
  <c r="F20" i="11"/>
  <c r="AC20" i="11" s="1"/>
  <c r="BT19" i="11"/>
  <c r="CQ19" i="11" s="1"/>
  <c r="BI19" i="11"/>
  <c r="BG19" i="11"/>
  <c r="BE19" i="11"/>
  <c r="BC19" i="11"/>
  <c r="BA19" i="11"/>
  <c r="AY19" i="11"/>
  <c r="AM19" i="11"/>
  <c r="BJ19" i="11" s="1"/>
  <c r="F19" i="11"/>
  <c r="AC19" i="11" s="1"/>
  <c r="CP18" i="11"/>
  <c r="CN18" i="11"/>
  <c r="CL18" i="11"/>
  <c r="CJ18" i="11"/>
  <c r="CH18" i="11"/>
  <c r="CF18" i="11"/>
  <c r="BT18" i="11"/>
  <c r="CQ18" i="11" s="1"/>
  <c r="BJ18" i="11"/>
  <c r="BH18" i="11"/>
  <c r="BF18" i="11"/>
  <c r="BD18" i="11"/>
  <c r="BB18" i="11"/>
  <c r="AY18" i="11"/>
  <c r="AM18" i="11"/>
  <c r="BI18" i="11" s="1"/>
  <c r="F18" i="11"/>
  <c r="AC18" i="11" s="1"/>
  <c r="CP17" i="11"/>
  <c r="CN17" i="11"/>
  <c r="CL17" i="11"/>
  <c r="CJ17" i="11"/>
  <c r="CH17" i="11"/>
  <c r="CF17" i="11"/>
  <c r="BT17" i="11"/>
  <c r="CQ17" i="11" s="1"/>
  <c r="AM17" i="11"/>
  <c r="BJ17" i="11" s="1"/>
  <c r="AB17" i="11"/>
  <c r="Z17" i="11"/>
  <c r="X17" i="11"/>
  <c r="V17" i="11"/>
  <c r="T17" i="11"/>
  <c r="R17" i="11"/>
  <c r="F17" i="11"/>
  <c r="AC17" i="11" s="1"/>
  <c r="BT16" i="11"/>
  <c r="CQ16" i="11" s="1"/>
  <c r="BI16" i="11"/>
  <c r="BG16" i="11"/>
  <c r="BE16" i="11"/>
  <c r="BC16" i="11"/>
  <c r="BA16" i="11"/>
  <c r="AY16" i="11"/>
  <c r="AM16" i="11"/>
  <c r="BJ16" i="11" s="1"/>
  <c r="F16" i="11"/>
  <c r="AC16" i="11" s="1"/>
  <c r="CP15" i="11"/>
  <c r="CN15" i="11"/>
  <c r="CL15" i="11"/>
  <c r="CJ15" i="11"/>
  <c r="CH15" i="11"/>
  <c r="CF15" i="11"/>
  <c r="BT15" i="11"/>
  <c r="CQ15" i="11" s="1"/>
  <c r="AM15" i="11"/>
  <c r="BJ15" i="11" s="1"/>
  <c r="AB15" i="11"/>
  <c r="Z15" i="11"/>
  <c r="X15" i="11"/>
  <c r="V15" i="11"/>
  <c r="T15" i="11"/>
  <c r="R15" i="11"/>
  <c r="F15" i="11"/>
  <c r="AC15" i="11" s="1"/>
  <c r="CN14" i="11"/>
  <c r="CF14" i="11"/>
  <c r="BT14" i="11"/>
  <c r="CL14" i="11" s="1"/>
  <c r="BJ14" i="11"/>
  <c r="BH14" i="11"/>
  <c r="BE14" i="11"/>
  <c r="AY14" i="11"/>
  <c r="AM14" i="11"/>
  <c r="BI14" i="11" s="1"/>
  <c r="AC14" i="11"/>
  <c r="AA14" i="11"/>
  <c r="X14" i="11"/>
  <c r="R14" i="11"/>
  <c r="F14" i="11"/>
  <c r="AB14" i="11" s="1"/>
  <c r="BT13" i="11"/>
  <c r="CQ13" i="11" s="1"/>
  <c r="BI13" i="11"/>
  <c r="BG13" i="11"/>
  <c r="BE13" i="11"/>
  <c r="BC13" i="11"/>
  <c r="BA13" i="11"/>
  <c r="AY13" i="11"/>
  <c r="AM13" i="11"/>
  <c r="BJ13" i="11" s="1"/>
  <c r="F13" i="11"/>
  <c r="AC13" i="11" s="1"/>
  <c r="CF12" i="11"/>
  <c r="BT12" i="11"/>
  <c r="CM12" i="11" s="1"/>
  <c r="AM12" i="11"/>
  <c r="BI12" i="11" s="1"/>
  <c r="F12" i="11"/>
  <c r="Y12" i="11" s="1"/>
  <c r="CP11" i="11"/>
  <c r="CN11" i="11"/>
  <c r="CL11" i="11"/>
  <c r="CJ11" i="11"/>
  <c r="CH11" i="11"/>
  <c r="CF11" i="11"/>
  <c r="BT11" i="11"/>
  <c r="CQ11" i="11" s="1"/>
  <c r="AM11" i="11"/>
  <c r="BJ11" i="11" s="1"/>
  <c r="AB11" i="11"/>
  <c r="Z11" i="11"/>
  <c r="X11" i="11"/>
  <c r="V11" i="11"/>
  <c r="T11" i="11"/>
  <c r="R11" i="11"/>
  <c r="F11" i="11"/>
  <c r="AC11" i="11" s="1"/>
  <c r="BT10" i="11"/>
  <c r="CQ10" i="11" s="1"/>
  <c r="BI10" i="11"/>
  <c r="BG10" i="11"/>
  <c r="BE10" i="11"/>
  <c r="BC10" i="11"/>
  <c r="BA10" i="11"/>
  <c r="AY10" i="11"/>
  <c r="AM10" i="11"/>
  <c r="BJ10" i="11" s="1"/>
  <c r="F10" i="11"/>
  <c r="AC10" i="11" s="1"/>
  <c r="CP9" i="11"/>
  <c r="CN9" i="11"/>
  <c r="CL9" i="11"/>
  <c r="CJ9" i="11"/>
  <c r="CH9" i="11"/>
  <c r="CF9" i="11"/>
  <c r="BT9" i="11"/>
  <c r="CQ9" i="11" s="1"/>
  <c r="AM9" i="11"/>
  <c r="BJ9" i="11" s="1"/>
  <c r="AB9" i="11"/>
  <c r="Z9" i="11"/>
  <c r="X9" i="11"/>
  <c r="V9" i="11"/>
  <c r="T9" i="11"/>
  <c r="R9" i="11"/>
  <c r="F9" i="11"/>
  <c r="AC9" i="11" s="1"/>
  <c r="BT8" i="11"/>
  <c r="CQ8" i="11" s="1"/>
  <c r="BI8" i="11"/>
  <c r="BG8" i="11"/>
  <c r="BE8" i="11"/>
  <c r="BC8" i="11"/>
  <c r="BA8" i="11"/>
  <c r="AY8" i="11"/>
  <c r="AM8" i="11"/>
  <c r="BJ8" i="11" s="1"/>
  <c r="F8" i="11"/>
  <c r="AC8" i="11" s="1"/>
  <c r="AW84" i="10"/>
  <c r="AI84" i="10"/>
  <c r="U84" i="10"/>
  <c r="G84" i="10"/>
  <c r="AP83" i="10"/>
  <c r="AO83" i="10"/>
  <c r="AN83" i="10"/>
  <c r="AI83" i="10"/>
  <c r="AB83" i="10"/>
  <c r="AA83" i="10"/>
  <c r="Z83" i="10"/>
  <c r="U83" i="10"/>
  <c r="Y83" i="10" s="1"/>
  <c r="N83" i="10"/>
  <c r="M83" i="10"/>
  <c r="L83" i="10"/>
  <c r="G83" i="10"/>
  <c r="AP82" i="10"/>
  <c r="AO82" i="10"/>
  <c r="AN82" i="10"/>
  <c r="AI82" i="10"/>
  <c r="AM82" i="10" s="1"/>
  <c r="AB82" i="10"/>
  <c r="AA82" i="10"/>
  <c r="Z82" i="10"/>
  <c r="U82" i="10"/>
  <c r="N82" i="10"/>
  <c r="M82" i="10"/>
  <c r="L82" i="10"/>
  <c r="G82" i="10"/>
  <c r="K82" i="10" s="1"/>
  <c r="BD81" i="10"/>
  <c r="BC81" i="10"/>
  <c r="BB81" i="10"/>
  <c r="AW81" i="10"/>
  <c r="AP81" i="10"/>
  <c r="AO81" i="10"/>
  <c r="AN81" i="10"/>
  <c r="AI81" i="10"/>
  <c r="AM81" i="10" s="1"/>
  <c r="AB81" i="10"/>
  <c r="AA81" i="10"/>
  <c r="Z81" i="10"/>
  <c r="U81" i="10"/>
  <c r="N81" i="10"/>
  <c r="M81" i="10"/>
  <c r="L81" i="10"/>
  <c r="G81" i="10"/>
  <c r="K81" i="10" s="1"/>
  <c r="BD80" i="10"/>
  <c r="BC80" i="10"/>
  <c r="BB80" i="10"/>
  <c r="AW80" i="10"/>
  <c r="AP80" i="10"/>
  <c r="AO80" i="10"/>
  <c r="AN80" i="10"/>
  <c r="AI80" i="10"/>
  <c r="AM80" i="10" s="1"/>
  <c r="AB80" i="10"/>
  <c r="AA80" i="10"/>
  <c r="Z80" i="10"/>
  <c r="U80" i="10"/>
  <c r="N80" i="10"/>
  <c r="M80" i="10"/>
  <c r="L80" i="10"/>
  <c r="G80" i="10"/>
  <c r="K80" i="10" s="1"/>
  <c r="BD79" i="10"/>
  <c r="BC79" i="10"/>
  <c r="BB79" i="10"/>
  <c r="AW79" i="10"/>
  <c r="AP79" i="10"/>
  <c r="AO79" i="10"/>
  <c r="AN79" i="10"/>
  <c r="AI79" i="10"/>
  <c r="AM79" i="10" s="1"/>
  <c r="AB79" i="10"/>
  <c r="AA79" i="10"/>
  <c r="Z79" i="10"/>
  <c r="U79" i="10"/>
  <c r="N79" i="10"/>
  <c r="M79" i="10"/>
  <c r="L79" i="10"/>
  <c r="G79" i="10"/>
  <c r="K79" i="10" s="1"/>
  <c r="BD78" i="10"/>
  <c r="BC78" i="10"/>
  <c r="BB78" i="10"/>
  <c r="AW78" i="10"/>
  <c r="AP78" i="10"/>
  <c r="AO78" i="10"/>
  <c r="AN78" i="10"/>
  <c r="AI78" i="10"/>
  <c r="AM78" i="10" s="1"/>
  <c r="AB78" i="10"/>
  <c r="AA78" i="10"/>
  <c r="Z78" i="10"/>
  <c r="U78" i="10"/>
  <c r="N78" i="10"/>
  <c r="M78" i="10"/>
  <c r="L78" i="10"/>
  <c r="G78" i="10"/>
  <c r="K78" i="10" s="1"/>
  <c r="BD77" i="10"/>
  <c r="BC77" i="10"/>
  <c r="BB77" i="10"/>
  <c r="AW77" i="10"/>
  <c r="AP77" i="10"/>
  <c r="AO77" i="10"/>
  <c r="AN77" i="10"/>
  <c r="AI77" i="10"/>
  <c r="AM77" i="10" s="1"/>
  <c r="AB77" i="10"/>
  <c r="AA77" i="10"/>
  <c r="Z77" i="10"/>
  <c r="U77" i="10"/>
  <c r="N77" i="10"/>
  <c r="M77" i="10"/>
  <c r="L77" i="10"/>
  <c r="G77" i="10"/>
  <c r="K77" i="10" s="1"/>
  <c r="BD76" i="10"/>
  <c r="BC76" i="10"/>
  <c r="BB76" i="10"/>
  <c r="AW76" i="10"/>
  <c r="AP76" i="10"/>
  <c r="AO76" i="10"/>
  <c r="AN76" i="10"/>
  <c r="AI76" i="10"/>
  <c r="AM76" i="10" s="1"/>
  <c r="AB76" i="10"/>
  <c r="AA76" i="10"/>
  <c r="Z76" i="10"/>
  <c r="U76" i="10"/>
  <c r="N76" i="10"/>
  <c r="M76" i="10"/>
  <c r="L76" i="10"/>
  <c r="G76" i="10"/>
  <c r="K76" i="10" s="1"/>
  <c r="BC75" i="10"/>
  <c r="BB75" i="10"/>
  <c r="AW75" i="10"/>
  <c r="BA75" i="10" s="1"/>
  <c r="AP75" i="10"/>
  <c r="AO75" i="10"/>
  <c r="AN75" i="10"/>
  <c r="AI75" i="10"/>
  <c r="AB75" i="10"/>
  <c r="AA75" i="10"/>
  <c r="Z75" i="10"/>
  <c r="U75" i="10"/>
  <c r="Y75" i="10" s="1"/>
  <c r="N75" i="10"/>
  <c r="M75" i="10"/>
  <c r="L75" i="10"/>
  <c r="G75" i="10"/>
  <c r="BD74" i="10"/>
  <c r="BC74" i="10"/>
  <c r="BB74" i="10"/>
  <c r="AW74" i="10"/>
  <c r="BA74" i="10" s="1"/>
  <c r="AP74" i="10"/>
  <c r="AO74" i="10"/>
  <c r="AN74" i="10"/>
  <c r="AI74" i="10"/>
  <c r="AB74" i="10"/>
  <c r="AA74" i="10"/>
  <c r="Z74" i="10"/>
  <c r="U74" i="10"/>
  <c r="Y74" i="10" s="1"/>
  <c r="N74" i="10"/>
  <c r="M74" i="10"/>
  <c r="L74" i="10"/>
  <c r="G74" i="10"/>
  <c r="BD73" i="10"/>
  <c r="BC73" i="10"/>
  <c r="BB73" i="10"/>
  <c r="AW73" i="10"/>
  <c r="BA73" i="10" s="1"/>
  <c r="AP73" i="10"/>
  <c r="AO73" i="10"/>
  <c r="AN73" i="10"/>
  <c r="AI73" i="10"/>
  <c r="AB73" i="10"/>
  <c r="AA73" i="10"/>
  <c r="Z73" i="10"/>
  <c r="U73" i="10"/>
  <c r="Y73" i="10" s="1"/>
  <c r="N73" i="10"/>
  <c r="M73" i="10"/>
  <c r="L73" i="10"/>
  <c r="G73" i="10"/>
  <c r="BD72" i="10"/>
  <c r="BC72" i="10"/>
  <c r="BB72" i="10"/>
  <c r="AW72" i="10"/>
  <c r="BA72" i="10" s="1"/>
  <c r="AP72" i="10"/>
  <c r="AO72" i="10"/>
  <c r="AN72" i="10"/>
  <c r="AI72" i="10"/>
  <c r="AB72" i="10"/>
  <c r="AA72" i="10"/>
  <c r="Z72" i="10"/>
  <c r="U72" i="10"/>
  <c r="Y72" i="10" s="1"/>
  <c r="N72" i="10"/>
  <c r="M72" i="10"/>
  <c r="L72" i="10"/>
  <c r="G72" i="10"/>
  <c r="BD71" i="10"/>
  <c r="BC71" i="10"/>
  <c r="BB71" i="10"/>
  <c r="AW71" i="10"/>
  <c r="BA71" i="10" s="1"/>
  <c r="AP71" i="10"/>
  <c r="AO71" i="10"/>
  <c r="AN71" i="10"/>
  <c r="AI71" i="10"/>
  <c r="AB71" i="10"/>
  <c r="AA71" i="10"/>
  <c r="Z71" i="10"/>
  <c r="U71" i="10"/>
  <c r="Y71" i="10" s="1"/>
  <c r="N71" i="10"/>
  <c r="M71" i="10"/>
  <c r="L71" i="10"/>
  <c r="G71" i="10"/>
  <c r="BD70" i="10"/>
  <c r="BC70" i="10"/>
  <c r="BB70" i="10"/>
  <c r="AW70" i="10"/>
  <c r="BA70" i="10" s="1"/>
  <c r="AO70" i="10"/>
  <c r="AN70" i="10"/>
  <c r="AI70" i="10"/>
  <c r="AM70" i="10" s="1"/>
  <c r="AB70" i="10"/>
  <c r="AA70" i="10"/>
  <c r="Z70" i="10"/>
  <c r="U70" i="10"/>
  <c r="N70" i="10"/>
  <c r="M70" i="10"/>
  <c r="L70" i="10"/>
  <c r="G70" i="10"/>
  <c r="K70" i="10" s="1"/>
  <c r="BD69" i="10"/>
  <c r="BC69" i="10"/>
  <c r="BB69" i="10"/>
  <c r="AW69" i="10"/>
  <c r="AP69" i="10"/>
  <c r="AO69" i="10"/>
  <c r="AN69" i="10"/>
  <c r="AI69" i="10"/>
  <c r="AM83" i="10" s="1"/>
  <c r="AB69" i="10"/>
  <c r="AA69" i="10"/>
  <c r="Z69" i="10"/>
  <c r="U69" i="10"/>
  <c r="N69" i="10"/>
  <c r="M69" i="10"/>
  <c r="L69" i="10"/>
  <c r="G69" i="10"/>
  <c r="K83" i="10" s="1"/>
  <c r="BD68" i="10"/>
  <c r="BC68" i="10"/>
  <c r="BB68" i="10"/>
  <c r="AW68" i="10"/>
  <c r="AP68" i="10"/>
  <c r="AO68" i="10"/>
  <c r="AN68" i="10"/>
  <c r="AI68" i="10"/>
  <c r="AM68" i="10" s="1"/>
  <c r="AB68" i="10"/>
  <c r="AA68" i="10"/>
  <c r="Z68" i="10"/>
  <c r="U68" i="10"/>
  <c r="N68" i="10"/>
  <c r="M68" i="10"/>
  <c r="L68" i="10"/>
  <c r="G68" i="10"/>
  <c r="K68" i="10" s="1"/>
  <c r="BD67" i="10"/>
  <c r="BC67" i="10"/>
  <c r="BB67" i="10"/>
  <c r="AW67" i="10"/>
  <c r="AP67" i="10"/>
  <c r="AO67" i="10"/>
  <c r="AN67" i="10"/>
  <c r="AI67" i="10"/>
  <c r="AM67" i="10" s="1"/>
  <c r="AB67" i="10"/>
  <c r="AA67" i="10"/>
  <c r="Z67" i="10"/>
  <c r="U67" i="10"/>
  <c r="N67" i="10"/>
  <c r="M67" i="10"/>
  <c r="L67" i="10"/>
  <c r="G67" i="10"/>
  <c r="K67" i="10" s="1"/>
  <c r="BB66" i="10"/>
  <c r="AW66" i="10"/>
  <c r="AN66" i="10"/>
  <c r="AI66" i="10"/>
  <c r="AM66" i="10" s="1"/>
  <c r="L66" i="10"/>
  <c r="K66" i="10"/>
  <c r="G66" i="10"/>
  <c r="BD65" i="10"/>
  <c r="BC65" i="10"/>
  <c r="BB65" i="10"/>
  <c r="AW65" i="10"/>
  <c r="BA65" i="10" s="1"/>
  <c r="AP65" i="10"/>
  <c r="AO65" i="10"/>
  <c r="AN65" i="10"/>
  <c r="AM65" i="10"/>
  <c r="AI65" i="10"/>
  <c r="AB65" i="10"/>
  <c r="AA65" i="10"/>
  <c r="Z65" i="10"/>
  <c r="U65" i="10"/>
  <c r="Y65" i="10" s="1"/>
  <c r="N65" i="10"/>
  <c r="M65" i="10"/>
  <c r="L65" i="10"/>
  <c r="K65" i="10"/>
  <c r="G65" i="10"/>
  <c r="Z64" i="10"/>
  <c r="U64" i="10"/>
  <c r="Y64" i="10" s="1"/>
  <c r="L64" i="10"/>
  <c r="K64" i="10"/>
  <c r="G64" i="10"/>
  <c r="BD63" i="10"/>
  <c r="BC63" i="10"/>
  <c r="BB63" i="10"/>
  <c r="AW63" i="10"/>
  <c r="BA63" i="10" s="1"/>
  <c r="AP63" i="10"/>
  <c r="AO63" i="10"/>
  <c r="AN63" i="10"/>
  <c r="AM63" i="10"/>
  <c r="AI63" i="10"/>
  <c r="AB63" i="10"/>
  <c r="AA63" i="10"/>
  <c r="Z63" i="10"/>
  <c r="U63" i="10"/>
  <c r="Y63" i="10" s="1"/>
  <c r="N63" i="10"/>
  <c r="M63" i="10"/>
  <c r="L63" i="10"/>
  <c r="K63" i="10"/>
  <c r="G63" i="10"/>
  <c r="BD62" i="10"/>
  <c r="BC62" i="10"/>
  <c r="BB62" i="10"/>
  <c r="AW62" i="10"/>
  <c r="BA62" i="10" s="1"/>
  <c r="AP62" i="10"/>
  <c r="AO62" i="10"/>
  <c r="AN62" i="10"/>
  <c r="AM62" i="10"/>
  <c r="AI62" i="10"/>
  <c r="AB62" i="10"/>
  <c r="AA62" i="10"/>
  <c r="Z62" i="10"/>
  <c r="U62" i="10"/>
  <c r="Y62" i="10" s="1"/>
  <c r="N62" i="10"/>
  <c r="M62" i="10"/>
  <c r="L62" i="10"/>
  <c r="K62" i="10"/>
  <c r="G62" i="10"/>
  <c r="BD61" i="10"/>
  <c r="BC61" i="10"/>
  <c r="BB61" i="10"/>
  <c r="AW61" i="10"/>
  <c r="BA81" i="10" s="1"/>
  <c r="AP61" i="10"/>
  <c r="AO61" i="10"/>
  <c r="AN61" i="10"/>
  <c r="AM61" i="10"/>
  <c r="AI61" i="10"/>
  <c r="AB61" i="10"/>
  <c r="AA61" i="10"/>
  <c r="Z61" i="10"/>
  <c r="U61" i="10"/>
  <c r="Y82" i="10" s="1"/>
  <c r="N61" i="10"/>
  <c r="M61" i="10"/>
  <c r="L61" i="10"/>
  <c r="K61" i="10"/>
  <c r="G61" i="10"/>
  <c r="AW60" i="10"/>
  <c r="AL60" i="10"/>
  <c r="AK60" i="10"/>
  <c r="AJ60" i="10"/>
  <c r="AI60" i="10"/>
  <c r="X60" i="10"/>
  <c r="W60" i="10"/>
  <c r="V60" i="10"/>
  <c r="U60" i="10"/>
  <c r="J60" i="10"/>
  <c r="I60" i="10"/>
  <c r="H60" i="10"/>
  <c r="G60" i="10"/>
  <c r="AW58" i="10"/>
  <c r="AI58" i="10"/>
  <c r="U58" i="10"/>
  <c r="G58" i="10"/>
  <c r="AP57" i="10"/>
  <c r="AO57" i="10"/>
  <c r="AN57" i="10"/>
  <c r="AI57" i="10"/>
  <c r="AB57" i="10"/>
  <c r="AA57" i="10"/>
  <c r="Z57" i="10"/>
  <c r="U57" i="10"/>
  <c r="Y57" i="10" s="1"/>
  <c r="N57" i="10"/>
  <c r="M57" i="10"/>
  <c r="L57" i="10"/>
  <c r="G57" i="10"/>
  <c r="AP56" i="10"/>
  <c r="AO56" i="10"/>
  <c r="AN56" i="10"/>
  <c r="AI56" i="10"/>
  <c r="AM56" i="10" s="1"/>
  <c r="AB56" i="10"/>
  <c r="AA56" i="10"/>
  <c r="Z56" i="10"/>
  <c r="U56" i="10"/>
  <c r="N56" i="10"/>
  <c r="M56" i="10"/>
  <c r="L56" i="10"/>
  <c r="G56" i="10"/>
  <c r="K56" i="10" s="1"/>
  <c r="BD55" i="10"/>
  <c r="BC55" i="10"/>
  <c r="BB55" i="10"/>
  <c r="AW55" i="10"/>
  <c r="AP55" i="10"/>
  <c r="AO55" i="10"/>
  <c r="AN55" i="10"/>
  <c r="AI55" i="10"/>
  <c r="AM55" i="10" s="1"/>
  <c r="AB55" i="10"/>
  <c r="AA55" i="10"/>
  <c r="Z55" i="10"/>
  <c r="U55" i="10"/>
  <c r="N55" i="10"/>
  <c r="M55" i="10"/>
  <c r="L55" i="10"/>
  <c r="G55" i="10"/>
  <c r="K55" i="10" s="1"/>
  <c r="BD54" i="10"/>
  <c r="BC54" i="10"/>
  <c r="BB54" i="10"/>
  <c r="AW54" i="10"/>
  <c r="AP54" i="10"/>
  <c r="AO54" i="10"/>
  <c r="AN54" i="10"/>
  <c r="AI54" i="10"/>
  <c r="AM54" i="10" s="1"/>
  <c r="AB54" i="10"/>
  <c r="AA54" i="10"/>
  <c r="Z54" i="10"/>
  <c r="U54" i="10"/>
  <c r="N54" i="10"/>
  <c r="M54" i="10"/>
  <c r="L54" i="10"/>
  <c r="G54" i="10"/>
  <c r="K54" i="10" s="1"/>
  <c r="BD53" i="10"/>
  <c r="BC53" i="10"/>
  <c r="BB53" i="10"/>
  <c r="AW53" i="10"/>
  <c r="AP53" i="10"/>
  <c r="AO53" i="10"/>
  <c r="AN53" i="10"/>
  <c r="AI53" i="10"/>
  <c r="AM53" i="10" s="1"/>
  <c r="AB53" i="10"/>
  <c r="AA53" i="10"/>
  <c r="Z53" i="10"/>
  <c r="U53" i="10"/>
  <c r="N53" i="10"/>
  <c r="M53" i="10"/>
  <c r="L53" i="10"/>
  <c r="G53" i="10"/>
  <c r="K53" i="10" s="1"/>
  <c r="BD52" i="10"/>
  <c r="BC52" i="10"/>
  <c r="BB52" i="10"/>
  <c r="AW52" i="10"/>
  <c r="AP52" i="10"/>
  <c r="AO52" i="10"/>
  <c r="AN52" i="10"/>
  <c r="AI52" i="10"/>
  <c r="AM52" i="10" s="1"/>
  <c r="AB52" i="10"/>
  <c r="AA52" i="10"/>
  <c r="Z52" i="10"/>
  <c r="U52" i="10"/>
  <c r="N52" i="10"/>
  <c r="M52" i="10"/>
  <c r="L52" i="10"/>
  <c r="G52" i="10"/>
  <c r="K52" i="10" s="1"/>
  <c r="BD51" i="10"/>
  <c r="BC51" i="10"/>
  <c r="BB51" i="10"/>
  <c r="AW51" i="10"/>
  <c r="AP51" i="10"/>
  <c r="AO51" i="10"/>
  <c r="AN51" i="10"/>
  <c r="AI51" i="10"/>
  <c r="AM51" i="10" s="1"/>
  <c r="AB51" i="10"/>
  <c r="AA51" i="10"/>
  <c r="Z51" i="10"/>
  <c r="U51" i="10"/>
  <c r="N51" i="10"/>
  <c r="M51" i="10"/>
  <c r="L51" i="10"/>
  <c r="G51" i="10"/>
  <c r="K51" i="10" s="1"/>
  <c r="BD50" i="10"/>
  <c r="BC50" i="10"/>
  <c r="BB50" i="10"/>
  <c r="AW50" i="10"/>
  <c r="AP50" i="10"/>
  <c r="AO50" i="10"/>
  <c r="AN50" i="10"/>
  <c r="AI50" i="10"/>
  <c r="AM50" i="10" s="1"/>
  <c r="AB50" i="10"/>
  <c r="AA50" i="10"/>
  <c r="Z50" i="10"/>
  <c r="U50" i="10"/>
  <c r="N50" i="10"/>
  <c r="M50" i="10"/>
  <c r="L50" i="10"/>
  <c r="G50" i="10"/>
  <c r="K50" i="10" s="1"/>
  <c r="BC49" i="10"/>
  <c r="BB49" i="10"/>
  <c r="AW49" i="10"/>
  <c r="BA49" i="10" s="1"/>
  <c r="AP49" i="10"/>
  <c r="AO49" i="10"/>
  <c r="AN49" i="10"/>
  <c r="AI49" i="10"/>
  <c r="AB49" i="10"/>
  <c r="AA49" i="10"/>
  <c r="Z49" i="10"/>
  <c r="U49" i="10"/>
  <c r="Y49" i="10" s="1"/>
  <c r="N49" i="10"/>
  <c r="M49" i="10"/>
  <c r="L49" i="10"/>
  <c r="G49" i="10"/>
  <c r="BD48" i="10"/>
  <c r="BC48" i="10"/>
  <c r="BB48" i="10"/>
  <c r="AW48" i="10"/>
  <c r="BA48" i="10" s="1"/>
  <c r="AP48" i="10"/>
  <c r="AO48" i="10"/>
  <c r="AN48" i="10"/>
  <c r="AI48" i="10"/>
  <c r="AB48" i="10"/>
  <c r="AA48" i="10"/>
  <c r="Z48" i="10"/>
  <c r="U48" i="10"/>
  <c r="Y48" i="10" s="1"/>
  <c r="N48" i="10"/>
  <c r="M48" i="10"/>
  <c r="L48" i="10"/>
  <c r="G48" i="10"/>
  <c r="BD47" i="10"/>
  <c r="BC47" i="10"/>
  <c r="BB47" i="10"/>
  <c r="AW47" i="10"/>
  <c r="BA47" i="10" s="1"/>
  <c r="AP47" i="10"/>
  <c r="AO47" i="10"/>
  <c r="AN47" i="10"/>
  <c r="AI47" i="10"/>
  <c r="AB47" i="10"/>
  <c r="AA47" i="10"/>
  <c r="Z47" i="10"/>
  <c r="U47" i="10"/>
  <c r="Y47" i="10" s="1"/>
  <c r="N47" i="10"/>
  <c r="M47" i="10"/>
  <c r="L47" i="10"/>
  <c r="G47" i="10"/>
  <c r="BD46" i="10"/>
  <c r="BC46" i="10"/>
  <c r="BB46" i="10"/>
  <c r="AW46" i="10"/>
  <c r="BA46" i="10" s="1"/>
  <c r="AP46" i="10"/>
  <c r="AO46" i="10"/>
  <c r="AN46" i="10"/>
  <c r="AI46" i="10"/>
  <c r="AB46" i="10"/>
  <c r="AA46" i="10"/>
  <c r="Z46" i="10"/>
  <c r="U46" i="10"/>
  <c r="Y46" i="10" s="1"/>
  <c r="N46" i="10"/>
  <c r="M46" i="10"/>
  <c r="L46" i="10"/>
  <c r="G46" i="10"/>
  <c r="BD45" i="10"/>
  <c r="BC45" i="10"/>
  <c r="BB45" i="10"/>
  <c r="AW45" i="10"/>
  <c r="BA45" i="10" s="1"/>
  <c r="AP45" i="10"/>
  <c r="AO45" i="10"/>
  <c r="AN45" i="10"/>
  <c r="AI45" i="10"/>
  <c r="AB45" i="10"/>
  <c r="AA45" i="10"/>
  <c r="Z45" i="10"/>
  <c r="U45" i="10"/>
  <c r="Y45" i="10" s="1"/>
  <c r="N45" i="10"/>
  <c r="M45" i="10"/>
  <c r="L45" i="10"/>
  <c r="G45" i="10"/>
  <c r="BD44" i="10"/>
  <c r="BC44" i="10"/>
  <c r="BB44" i="10"/>
  <c r="AW44" i="10"/>
  <c r="BA44" i="10" s="1"/>
  <c r="AP44" i="10"/>
  <c r="AO44" i="10"/>
  <c r="AN44" i="10"/>
  <c r="AI44" i="10"/>
  <c r="AB44" i="10"/>
  <c r="AA44" i="10"/>
  <c r="Z44" i="10"/>
  <c r="U44" i="10"/>
  <c r="Y44" i="10" s="1"/>
  <c r="N44" i="10"/>
  <c r="M44" i="10"/>
  <c r="L44" i="10"/>
  <c r="G44" i="10"/>
  <c r="BD43" i="10"/>
  <c r="BC43" i="10"/>
  <c r="BB43" i="10"/>
  <c r="AW43" i="10"/>
  <c r="BA55" i="10" s="1"/>
  <c r="AP43" i="10"/>
  <c r="AO43" i="10"/>
  <c r="AN43" i="10"/>
  <c r="AI43" i="10"/>
  <c r="AB43" i="10"/>
  <c r="AA43" i="10"/>
  <c r="Z43" i="10"/>
  <c r="U43" i="10"/>
  <c r="Y56" i="10" s="1"/>
  <c r="N43" i="10"/>
  <c r="M43" i="10"/>
  <c r="L43" i="10"/>
  <c r="G43" i="10"/>
  <c r="BD42" i="10"/>
  <c r="BC42" i="10"/>
  <c r="BB42" i="10"/>
  <c r="AW42" i="10"/>
  <c r="BA42" i="10" s="1"/>
  <c r="AP42" i="10"/>
  <c r="AO42" i="10"/>
  <c r="AN42" i="10"/>
  <c r="AI42" i="10"/>
  <c r="AB42" i="10"/>
  <c r="AA42" i="10"/>
  <c r="Z42" i="10"/>
  <c r="U42" i="10"/>
  <c r="Y42" i="10" s="1"/>
  <c r="N42" i="10"/>
  <c r="M42" i="10"/>
  <c r="L42" i="10"/>
  <c r="G42" i="10"/>
  <c r="BD41" i="10"/>
  <c r="BC41" i="10"/>
  <c r="BB41" i="10"/>
  <c r="AW41" i="10"/>
  <c r="BA41" i="10" s="1"/>
  <c r="AP41" i="10"/>
  <c r="AO41" i="10"/>
  <c r="AN41" i="10"/>
  <c r="AI41" i="10"/>
  <c r="AB41" i="10"/>
  <c r="AA41" i="10"/>
  <c r="Z41" i="10"/>
  <c r="U41" i="10"/>
  <c r="Y41" i="10" s="1"/>
  <c r="N41" i="10"/>
  <c r="M41" i="10"/>
  <c r="L41" i="10"/>
  <c r="G41" i="10"/>
  <c r="BD40" i="10"/>
  <c r="BC40" i="10"/>
  <c r="BB40" i="10"/>
  <c r="AW40" i="10"/>
  <c r="BA40" i="10" s="1"/>
  <c r="AP40" i="10"/>
  <c r="AO40" i="10"/>
  <c r="AN40" i="10"/>
  <c r="AI40" i="10"/>
  <c r="AB40" i="10"/>
  <c r="AA40" i="10"/>
  <c r="Z40" i="10"/>
  <c r="U40" i="10"/>
  <c r="Y40" i="10" s="1"/>
  <c r="M40" i="10"/>
  <c r="L40" i="10"/>
  <c r="G40" i="10"/>
  <c r="K40" i="10" s="1"/>
  <c r="BD39" i="10"/>
  <c r="BC39" i="10"/>
  <c r="BB39" i="10"/>
  <c r="BA39" i="10"/>
  <c r="AW39" i="10"/>
  <c r="AP39" i="10"/>
  <c r="AO39" i="10"/>
  <c r="AN39" i="10"/>
  <c r="AI39" i="10"/>
  <c r="AM39" i="10" s="1"/>
  <c r="AB39" i="10"/>
  <c r="AA39" i="10"/>
  <c r="Z39" i="10"/>
  <c r="Y39" i="10"/>
  <c r="U39" i="10"/>
  <c r="N39" i="10"/>
  <c r="M39" i="10"/>
  <c r="L39" i="10"/>
  <c r="G39" i="10"/>
  <c r="K39" i="10" s="1"/>
  <c r="BB38" i="10"/>
  <c r="BA38" i="10"/>
  <c r="AW38" i="10"/>
  <c r="AN38" i="10"/>
  <c r="AI38" i="10"/>
  <c r="AM38" i="10" s="1"/>
  <c r="Z38" i="10"/>
  <c r="Y38" i="10"/>
  <c r="U38" i="10"/>
  <c r="L38" i="10"/>
  <c r="G38" i="10"/>
  <c r="K38" i="10" s="1"/>
  <c r="BD37" i="10"/>
  <c r="BC37" i="10"/>
  <c r="BB37" i="10"/>
  <c r="BA37" i="10"/>
  <c r="AW37" i="10"/>
  <c r="AP37" i="10"/>
  <c r="AO37" i="10"/>
  <c r="AN37" i="10"/>
  <c r="AI37" i="10"/>
  <c r="AM37" i="10" s="1"/>
  <c r="AB37" i="10"/>
  <c r="AA37" i="10"/>
  <c r="Z37" i="10"/>
  <c r="Y37" i="10"/>
  <c r="U37" i="10"/>
  <c r="N37" i="10"/>
  <c r="M37" i="10"/>
  <c r="L37" i="10"/>
  <c r="G37" i="10"/>
  <c r="K37" i="10" s="1"/>
  <c r="BD36" i="10"/>
  <c r="BC36" i="10"/>
  <c r="BB36" i="10"/>
  <c r="BA36" i="10"/>
  <c r="AW36" i="10"/>
  <c r="AP36" i="10"/>
  <c r="AO36" i="10"/>
  <c r="AN36" i="10"/>
  <c r="AI36" i="10"/>
  <c r="AM36" i="10" s="1"/>
  <c r="AB36" i="10"/>
  <c r="AA36" i="10"/>
  <c r="Z36" i="10"/>
  <c r="Y36" i="10"/>
  <c r="U36" i="10"/>
  <c r="N36" i="10"/>
  <c r="M36" i="10"/>
  <c r="L36" i="10"/>
  <c r="G36" i="10"/>
  <c r="K36" i="10" s="1"/>
  <c r="BD35" i="10"/>
  <c r="BC35" i="10"/>
  <c r="BB35" i="10"/>
  <c r="BA35" i="10"/>
  <c r="AW35" i="10"/>
  <c r="AP35" i="10"/>
  <c r="AO35" i="10"/>
  <c r="AN35" i="10"/>
  <c r="AI35" i="10"/>
  <c r="AM57" i="10" s="1"/>
  <c r="AB35" i="10"/>
  <c r="AA35" i="10"/>
  <c r="Z35" i="10"/>
  <c r="Y35" i="10"/>
  <c r="U35" i="10"/>
  <c r="N35" i="10"/>
  <c r="M35" i="10"/>
  <c r="L35" i="10"/>
  <c r="G35" i="10"/>
  <c r="K57" i="10" s="1"/>
  <c r="AW34" i="10"/>
  <c r="AL34" i="10"/>
  <c r="AK34" i="10"/>
  <c r="AJ34" i="10"/>
  <c r="X34" i="10"/>
  <c r="W34" i="10"/>
  <c r="V34" i="10"/>
  <c r="J34" i="10"/>
  <c r="I34" i="10"/>
  <c r="H34" i="10"/>
  <c r="AW32" i="10"/>
  <c r="AI32" i="10"/>
  <c r="U32" i="10"/>
  <c r="G32" i="10"/>
  <c r="AP31" i="10"/>
  <c r="AO31" i="10"/>
  <c r="AN31" i="10"/>
  <c r="AI31" i="10"/>
  <c r="AM31" i="10" s="1"/>
  <c r="AB31" i="10"/>
  <c r="AA31" i="10"/>
  <c r="Z31" i="10"/>
  <c r="U31" i="10"/>
  <c r="N31" i="10"/>
  <c r="M31" i="10"/>
  <c r="L31" i="10"/>
  <c r="G31" i="10"/>
  <c r="K31" i="10" s="1"/>
  <c r="AP30" i="10"/>
  <c r="AO30" i="10"/>
  <c r="AN30" i="10"/>
  <c r="AI30" i="10"/>
  <c r="AB30" i="10"/>
  <c r="AA30" i="10"/>
  <c r="Z30" i="10"/>
  <c r="U30" i="10"/>
  <c r="N30" i="10"/>
  <c r="M30" i="10"/>
  <c r="L30" i="10"/>
  <c r="G30" i="10"/>
  <c r="BD29" i="10"/>
  <c r="BC29" i="10"/>
  <c r="BB29" i="10"/>
  <c r="AW29" i="10"/>
  <c r="AP29" i="10"/>
  <c r="AO29" i="10"/>
  <c r="AN29" i="10"/>
  <c r="AI29" i="10"/>
  <c r="AB29" i="10"/>
  <c r="AA29" i="10"/>
  <c r="Z29" i="10"/>
  <c r="U29" i="10"/>
  <c r="N29" i="10"/>
  <c r="M29" i="10"/>
  <c r="L29" i="10"/>
  <c r="G29" i="10"/>
  <c r="BD28" i="10"/>
  <c r="BC28" i="10"/>
  <c r="BB28" i="10"/>
  <c r="AW28" i="10"/>
  <c r="AP28" i="10"/>
  <c r="AO28" i="10"/>
  <c r="AN28" i="10"/>
  <c r="AI28" i="10"/>
  <c r="AB28" i="10"/>
  <c r="AA28" i="10"/>
  <c r="Z28" i="10"/>
  <c r="U28" i="10"/>
  <c r="N28" i="10"/>
  <c r="M28" i="10"/>
  <c r="L28" i="10"/>
  <c r="G28" i="10"/>
  <c r="BD27" i="10"/>
  <c r="BC27" i="10"/>
  <c r="BB27" i="10"/>
  <c r="AW27" i="10"/>
  <c r="AP27" i="10"/>
  <c r="AO27" i="10"/>
  <c r="AN27" i="10"/>
  <c r="AI27" i="10"/>
  <c r="AB27" i="10"/>
  <c r="AA27" i="10"/>
  <c r="Z27" i="10"/>
  <c r="U27" i="10"/>
  <c r="N27" i="10"/>
  <c r="M27" i="10"/>
  <c r="L27" i="10"/>
  <c r="G27" i="10"/>
  <c r="BD26" i="10"/>
  <c r="BC26" i="10"/>
  <c r="BB26" i="10"/>
  <c r="AW26" i="10"/>
  <c r="AP26" i="10"/>
  <c r="AO26" i="10"/>
  <c r="AN26" i="10"/>
  <c r="AI26" i="10"/>
  <c r="AB26" i="10"/>
  <c r="AA26" i="10"/>
  <c r="Z26" i="10"/>
  <c r="U26" i="10"/>
  <c r="N26" i="10"/>
  <c r="M26" i="10"/>
  <c r="L26" i="10"/>
  <c r="G26" i="10"/>
  <c r="BD25" i="10"/>
  <c r="BC25" i="10"/>
  <c r="BB25" i="10"/>
  <c r="AW25" i="10"/>
  <c r="AP25" i="10"/>
  <c r="AO25" i="10"/>
  <c r="AN25" i="10"/>
  <c r="AI25" i="10"/>
  <c r="AB25" i="10"/>
  <c r="AA25" i="10"/>
  <c r="Z25" i="10"/>
  <c r="U25" i="10"/>
  <c r="N25" i="10"/>
  <c r="M25" i="10"/>
  <c r="L25" i="10"/>
  <c r="G25" i="10"/>
  <c r="BD24" i="10"/>
  <c r="BC24" i="10"/>
  <c r="BB24" i="10"/>
  <c r="AW24" i="10"/>
  <c r="AP24" i="10"/>
  <c r="AO24" i="10"/>
  <c r="AN24" i="10"/>
  <c r="AI24" i="10"/>
  <c r="AB24" i="10"/>
  <c r="AA24" i="10"/>
  <c r="Z24" i="10"/>
  <c r="U24" i="10"/>
  <c r="N24" i="10"/>
  <c r="M24" i="10"/>
  <c r="L24" i="10"/>
  <c r="G24" i="10"/>
  <c r="BC23" i="10"/>
  <c r="BB23" i="10"/>
  <c r="AW23" i="10"/>
  <c r="AP23" i="10"/>
  <c r="AO23" i="10"/>
  <c r="AN23" i="10"/>
  <c r="AI23" i="10"/>
  <c r="AM23" i="10" s="1"/>
  <c r="AB23" i="10"/>
  <c r="AA23" i="10"/>
  <c r="Z23" i="10"/>
  <c r="U23" i="10"/>
  <c r="N23" i="10"/>
  <c r="M23" i="10"/>
  <c r="L23" i="10"/>
  <c r="G23" i="10"/>
  <c r="K23" i="10" s="1"/>
  <c r="BD22" i="10"/>
  <c r="BC22" i="10"/>
  <c r="BB22" i="10"/>
  <c r="AW22" i="10"/>
  <c r="AP22" i="10"/>
  <c r="AO22" i="10"/>
  <c r="AN22" i="10"/>
  <c r="AI22" i="10"/>
  <c r="AM22" i="10" s="1"/>
  <c r="AB22" i="10"/>
  <c r="AA22" i="10"/>
  <c r="Z22" i="10"/>
  <c r="U22" i="10"/>
  <c r="N22" i="10"/>
  <c r="M22" i="10"/>
  <c r="L22" i="10"/>
  <c r="G22" i="10"/>
  <c r="K22" i="10" s="1"/>
  <c r="BD21" i="10"/>
  <c r="BC21" i="10"/>
  <c r="BB21" i="10"/>
  <c r="AW21" i="10"/>
  <c r="AP21" i="10"/>
  <c r="AO21" i="10"/>
  <c r="AN21" i="10"/>
  <c r="AI21" i="10"/>
  <c r="AM21" i="10" s="1"/>
  <c r="AB21" i="10"/>
  <c r="AA21" i="10"/>
  <c r="Z21" i="10"/>
  <c r="U21" i="10"/>
  <c r="N21" i="10"/>
  <c r="M21" i="10"/>
  <c r="L21" i="10"/>
  <c r="G21" i="10"/>
  <c r="K21" i="10" s="1"/>
  <c r="BD20" i="10"/>
  <c r="BC20" i="10"/>
  <c r="BB20" i="10"/>
  <c r="AW20" i="10"/>
  <c r="AP20" i="10"/>
  <c r="AO20" i="10"/>
  <c r="AN20" i="10"/>
  <c r="AI20" i="10"/>
  <c r="AM20" i="10" s="1"/>
  <c r="AB20" i="10"/>
  <c r="AA20" i="10"/>
  <c r="Z20" i="10"/>
  <c r="U20" i="10"/>
  <c r="N20" i="10"/>
  <c r="M20" i="10"/>
  <c r="L20" i="10"/>
  <c r="G20" i="10"/>
  <c r="K20" i="10" s="1"/>
  <c r="BD19" i="10"/>
  <c r="BC19" i="10"/>
  <c r="BB19" i="10"/>
  <c r="AW19" i="10"/>
  <c r="AP19" i="10"/>
  <c r="AO19" i="10"/>
  <c r="AN19" i="10"/>
  <c r="AI19" i="10"/>
  <c r="AM19" i="10" s="1"/>
  <c r="AB19" i="10"/>
  <c r="AA19" i="10"/>
  <c r="Z19" i="10"/>
  <c r="U19" i="10"/>
  <c r="N19" i="10"/>
  <c r="M19" i="10"/>
  <c r="L19" i="10"/>
  <c r="G19" i="10"/>
  <c r="K19" i="10" s="1"/>
  <c r="BD18" i="10"/>
  <c r="BC18" i="10"/>
  <c r="BB18" i="10"/>
  <c r="AW18" i="10"/>
  <c r="AP18" i="10"/>
  <c r="AO18" i="10"/>
  <c r="AN18" i="10"/>
  <c r="AI18" i="10"/>
  <c r="AM18" i="10" s="1"/>
  <c r="AB18" i="10"/>
  <c r="AA18" i="10"/>
  <c r="Z18" i="10"/>
  <c r="U18" i="10"/>
  <c r="N18" i="10"/>
  <c r="M18" i="10"/>
  <c r="L18" i="10"/>
  <c r="G18" i="10"/>
  <c r="K18" i="10" s="1"/>
  <c r="BD17" i="10"/>
  <c r="BC17" i="10"/>
  <c r="BB17" i="10"/>
  <c r="AW17" i="10"/>
  <c r="AP17" i="10"/>
  <c r="AO17" i="10"/>
  <c r="AN17" i="10"/>
  <c r="AI17" i="10"/>
  <c r="AM30" i="10" s="1"/>
  <c r="AB17" i="10"/>
  <c r="AA17" i="10"/>
  <c r="Z17" i="10"/>
  <c r="U17" i="10"/>
  <c r="N17" i="10"/>
  <c r="M17" i="10"/>
  <c r="L17" i="10"/>
  <c r="G17" i="10"/>
  <c r="K30" i="10" s="1"/>
  <c r="BD16" i="10"/>
  <c r="BC16" i="10"/>
  <c r="BB16" i="10"/>
  <c r="AW16" i="10"/>
  <c r="AP16" i="10"/>
  <c r="AO16" i="10"/>
  <c r="AN16" i="10"/>
  <c r="AI16" i="10"/>
  <c r="AM16" i="10" s="1"/>
  <c r="AB16" i="10"/>
  <c r="AA16" i="10"/>
  <c r="Z16" i="10"/>
  <c r="U16" i="10"/>
  <c r="N16" i="10"/>
  <c r="M16" i="10"/>
  <c r="L16" i="10"/>
  <c r="G16" i="10"/>
  <c r="K16" i="10" s="1"/>
  <c r="BD15" i="10"/>
  <c r="BC15" i="10"/>
  <c r="BB15" i="10"/>
  <c r="AW15" i="10"/>
  <c r="AP15" i="10"/>
  <c r="AO15" i="10"/>
  <c r="AN15" i="10"/>
  <c r="AI15" i="10"/>
  <c r="AM15" i="10" s="1"/>
  <c r="AB15" i="10"/>
  <c r="AA15" i="10"/>
  <c r="Z15" i="10"/>
  <c r="U15" i="10"/>
  <c r="N15" i="10"/>
  <c r="M15" i="10"/>
  <c r="L15" i="10"/>
  <c r="G15" i="10"/>
  <c r="K15" i="10" s="1"/>
  <c r="BD14" i="10"/>
  <c r="BC14" i="10"/>
  <c r="BB14" i="10"/>
  <c r="AW14" i="10"/>
  <c r="AP14" i="10"/>
  <c r="AO14" i="10"/>
  <c r="AN14" i="10"/>
  <c r="AI14" i="10"/>
  <c r="AM14" i="10" s="1"/>
  <c r="AB14" i="10"/>
  <c r="AA14" i="10"/>
  <c r="Z14" i="10"/>
  <c r="U14" i="10"/>
  <c r="M14" i="10"/>
  <c r="L14" i="10"/>
  <c r="K14" i="10"/>
  <c r="G14" i="10"/>
  <c r="BD13" i="10"/>
  <c r="BC13" i="10"/>
  <c r="BB13" i="10"/>
  <c r="AW13" i="10"/>
  <c r="AP13" i="10"/>
  <c r="AO13" i="10"/>
  <c r="AN13" i="10"/>
  <c r="AM13" i="10"/>
  <c r="AI13" i="10"/>
  <c r="AB13" i="10"/>
  <c r="AA13" i="10"/>
  <c r="Z13" i="10"/>
  <c r="U13" i="10"/>
  <c r="N13" i="10"/>
  <c r="M13" i="10"/>
  <c r="L13" i="10"/>
  <c r="K13" i="10"/>
  <c r="G13" i="10"/>
  <c r="BB12" i="10"/>
  <c r="AW12" i="10"/>
  <c r="AN12" i="10"/>
  <c r="AM12" i="10"/>
  <c r="AI12" i="10"/>
  <c r="Z12" i="10"/>
  <c r="U12" i="10"/>
  <c r="L12" i="10"/>
  <c r="K12" i="10"/>
  <c r="G12" i="10"/>
  <c r="BD11" i="10"/>
  <c r="BC11" i="10"/>
  <c r="BB11" i="10"/>
  <c r="AW11" i="10"/>
  <c r="AP11" i="10"/>
  <c r="AO11" i="10"/>
  <c r="AN11" i="10"/>
  <c r="AM11" i="10"/>
  <c r="AI11" i="10"/>
  <c r="AB11" i="10"/>
  <c r="AA11" i="10"/>
  <c r="Z11" i="10"/>
  <c r="U11" i="10"/>
  <c r="N11" i="10"/>
  <c r="M11" i="10"/>
  <c r="L11" i="10"/>
  <c r="K11" i="10"/>
  <c r="G11" i="10"/>
  <c r="BD10" i="10"/>
  <c r="BC10" i="10"/>
  <c r="BB10" i="10"/>
  <c r="AW10" i="10"/>
  <c r="AP10" i="10"/>
  <c r="AO10" i="10"/>
  <c r="AN10" i="10"/>
  <c r="AM10" i="10"/>
  <c r="AI10" i="10"/>
  <c r="AB10" i="10"/>
  <c r="AA10" i="10"/>
  <c r="Z10" i="10"/>
  <c r="U10" i="10"/>
  <c r="N10" i="10"/>
  <c r="M10" i="10"/>
  <c r="L10" i="10"/>
  <c r="K10" i="10"/>
  <c r="G10" i="10"/>
  <c r="BD9" i="10"/>
  <c r="BC9" i="10"/>
  <c r="BB9" i="10"/>
  <c r="AW9" i="10"/>
  <c r="AP9" i="10"/>
  <c r="AO9" i="10"/>
  <c r="AN9" i="10"/>
  <c r="AM9" i="10"/>
  <c r="AI9" i="10"/>
  <c r="AB9" i="10"/>
  <c r="AA9" i="10"/>
  <c r="Z9" i="10"/>
  <c r="U9" i="10"/>
  <c r="N9" i="10"/>
  <c r="M9" i="10"/>
  <c r="L9" i="10"/>
  <c r="K9" i="10"/>
  <c r="G9" i="10"/>
  <c r="AW8" i="10"/>
  <c r="AL8" i="10"/>
  <c r="AK8" i="10"/>
  <c r="AJ8" i="10"/>
  <c r="AI8" i="10"/>
  <c r="X8" i="10"/>
  <c r="W8" i="10"/>
  <c r="V8" i="10"/>
  <c r="U8" i="10"/>
  <c r="J8" i="10"/>
  <c r="I8" i="10"/>
  <c r="H8" i="10"/>
  <c r="G8" i="10"/>
  <c r="U58" i="8"/>
  <c r="T58" i="8"/>
  <c r="Q58" i="8"/>
  <c r="N58" i="8"/>
  <c r="K58" i="8"/>
  <c r="J58" i="8"/>
  <c r="U57" i="8"/>
  <c r="T57" i="8"/>
  <c r="Q57" i="8"/>
  <c r="N57" i="8"/>
  <c r="K57" i="8"/>
  <c r="J57" i="8"/>
  <c r="U56" i="8"/>
  <c r="T56" i="8"/>
  <c r="Q56" i="8"/>
  <c r="N56" i="8"/>
  <c r="K56" i="8"/>
  <c r="J56" i="8"/>
  <c r="U55" i="8"/>
  <c r="T55" i="8"/>
  <c r="Q55" i="8"/>
  <c r="N55" i="8"/>
  <c r="K55" i="8"/>
  <c r="J55" i="8"/>
  <c r="U54" i="8"/>
  <c r="T54" i="8"/>
  <c r="Q54" i="8"/>
  <c r="N54" i="8"/>
  <c r="K54" i="8"/>
  <c r="J54" i="8"/>
  <c r="U53" i="8"/>
  <c r="T53" i="8"/>
  <c r="Q53" i="8"/>
  <c r="N53" i="8"/>
  <c r="K53" i="8"/>
  <c r="J53" i="8"/>
  <c r="U52" i="8"/>
  <c r="T52" i="8"/>
  <c r="Q52" i="8"/>
  <c r="N52" i="8"/>
  <c r="K52" i="8"/>
  <c r="J52" i="8"/>
  <c r="U51" i="8"/>
  <c r="T51" i="8"/>
  <c r="Q51" i="8"/>
  <c r="N51" i="8"/>
  <c r="K51" i="8"/>
  <c r="J51" i="8"/>
  <c r="U50" i="8"/>
  <c r="T50" i="8"/>
  <c r="Q50" i="8"/>
  <c r="N50" i="8"/>
  <c r="K50" i="8"/>
  <c r="J50" i="8"/>
  <c r="U49" i="8"/>
  <c r="T49" i="8"/>
  <c r="Q49" i="8"/>
  <c r="N49" i="8"/>
  <c r="K49" i="8"/>
  <c r="J49" i="8"/>
  <c r="U48" i="8"/>
  <c r="T48" i="8"/>
  <c r="Q48" i="8"/>
  <c r="N48" i="8"/>
  <c r="K48" i="8"/>
  <c r="J48" i="8"/>
  <c r="U47" i="8"/>
  <c r="T47" i="8"/>
  <c r="Q47" i="8"/>
  <c r="N47" i="8"/>
  <c r="K47" i="8"/>
  <c r="J47" i="8"/>
  <c r="U46" i="8"/>
  <c r="T46" i="8"/>
  <c r="Q46" i="8"/>
  <c r="N46" i="8"/>
  <c r="K46" i="8"/>
  <c r="J46" i="8"/>
  <c r="U45" i="8"/>
  <c r="T45" i="8"/>
  <c r="Q45" i="8"/>
  <c r="N45" i="8"/>
  <c r="K45" i="8"/>
  <c r="J45" i="8"/>
  <c r="U44" i="8"/>
  <c r="T44" i="8"/>
  <c r="Q44" i="8"/>
  <c r="N44" i="8"/>
  <c r="K44" i="8"/>
  <c r="J44" i="8"/>
  <c r="U43" i="8"/>
  <c r="T43" i="8"/>
  <c r="Q43" i="8"/>
  <c r="N43" i="8"/>
  <c r="K43" i="8"/>
  <c r="J43" i="8"/>
  <c r="U42" i="8"/>
  <c r="T42" i="8"/>
  <c r="Q42" i="8"/>
  <c r="N42" i="8"/>
  <c r="K42" i="8"/>
  <c r="J42" i="8"/>
  <c r="U41" i="8"/>
  <c r="T41" i="8"/>
  <c r="Q41" i="8"/>
  <c r="N41" i="8"/>
  <c r="K41" i="8"/>
  <c r="J41" i="8"/>
  <c r="U40" i="8"/>
  <c r="T40" i="8"/>
  <c r="Q40" i="8"/>
  <c r="N40" i="8"/>
  <c r="K40" i="8"/>
  <c r="J40" i="8"/>
  <c r="U39" i="8"/>
  <c r="T39" i="8"/>
  <c r="Q39" i="8"/>
  <c r="N39" i="8"/>
  <c r="K39" i="8"/>
  <c r="J39" i="8"/>
  <c r="U38" i="8"/>
  <c r="T38" i="8"/>
  <c r="Q38" i="8"/>
  <c r="N38" i="8"/>
  <c r="K38" i="8"/>
  <c r="J38" i="8"/>
  <c r="U37" i="8"/>
  <c r="T37" i="8"/>
  <c r="Q37" i="8"/>
  <c r="N37" i="8"/>
  <c r="K37" i="8"/>
  <c r="J37" i="8"/>
  <c r="U36" i="8"/>
  <c r="T36" i="8"/>
  <c r="Q36" i="8"/>
  <c r="N36" i="8"/>
  <c r="K36" i="8"/>
  <c r="J36" i="8"/>
  <c r="U35" i="8"/>
  <c r="T35" i="8"/>
  <c r="Q35" i="8"/>
  <c r="N35" i="8"/>
  <c r="K35" i="8"/>
  <c r="J35" i="8"/>
  <c r="U34" i="8"/>
  <c r="T34" i="8"/>
  <c r="Q34" i="8"/>
  <c r="N34" i="8"/>
  <c r="K34" i="8"/>
  <c r="J34" i="8"/>
  <c r="Z62" i="7"/>
  <c r="Y62" i="7"/>
  <c r="X62" i="7"/>
  <c r="W62" i="7"/>
  <c r="V62" i="7"/>
  <c r="T62" i="7"/>
  <c r="S62" i="7"/>
  <c r="P62" i="7"/>
  <c r="O62" i="7"/>
  <c r="N62" i="7"/>
  <c r="L62" i="7"/>
  <c r="K62" i="7"/>
  <c r="J62" i="7"/>
  <c r="I62" i="7"/>
  <c r="H62" i="7"/>
  <c r="Z61" i="7"/>
  <c r="Y61" i="7"/>
  <c r="X61" i="7"/>
  <c r="W61" i="7"/>
  <c r="V61" i="7"/>
  <c r="T61" i="7"/>
  <c r="S61" i="7"/>
  <c r="P61" i="7"/>
  <c r="O61" i="7"/>
  <c r="N61" i="7"/>
  <c r="L61" i="7"/>
  <c r="K61" i="7"/>
  <c r="J61" i="7"/>
  <c r="I61" i="7"/>
  <c r="H61" i="7"/>
  <c r="Z60" i="7"/>
  <c r="Y60" i="7"/>
  <c r="X60" i="7"/>
  <c r="W60" i="7"/>
  <c r="V60" i="7"/>
  <c r="T60" i="7"/>
  <c r="S60" i="7"/>
  <c r="P60" i="7"/>
  <c r="O60" i="7"/>
  <c r="N60" i="7"/>
  <c r="L60" i="7"/>
  <c r="K60" i="7"/>
  <c r="J60" i="7"/>
  <c r="I60" i="7"/>
  <c r="H60" i="7"/>
  <c r="Z59" i="7"/>
  <c r="Y59" i="7"/>
  <c r="X59" i="7"/>
  <c r="W59" i="7"/>
  <c r="V59" i="7"/>
  <c r="T59" i="7"/>
  <c r="S59" i="7"/>
  <c r="P59" i="7"/>
  <c r="O59" i="7"/>
  <c r="N59" i="7"/>
  <c r="L59" i="7"/>
  <c r="K59" i="7"/>
  <c r="J59" i="7"/>
  <c r="I59" i="7"/>
  <c r="H59" i="7"/>
  <c r="CL56" i="6"/>
  <c r="CK56" i="6"/>
  <c r="CJ56" i="6"/>
  <c r="CI56" i="6"/>
  <c r="CH56" i="6"/>
  <c r="CG56" i="6"/>
  <c r="CF56" i="6"/>
  <c r="CE56" i="6"/>
  <c r="CD56" i="6"/>
  <c r="CC56" i="6"/>
  <c r="CB56" i="6"/>
  <c r="CA56" i="6"/>
  <c r="BZ56" i="6"/>
  <c r="BY56" i="6"/>
  <c r="BX56" i="6"/>
  <c r="BW56" i="6"/>
  <c r="BV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CL54" i="6"/>
  <c r="CK54" i="6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CL47" i="6"/>
  <c r="CK47" i="6"/>
  <c r="CJ47" i="6"/>
  <c r="CI47" i="6"/>
  <c r="CH47" i="6"/>
  <c r="CG47" i="6"/>
  <c r="CF47" i="6"/>
  <c r="CE47" i="6"/>
  <c r="CD47" i="6"/>
  <c r="CC47" i="6"/>
  <c r="CB47" i="6"/>
  <c r="CA47" i="6"/>
  <c r="BZ47" i="6"/>
  <c r="BY47" i="6"/>
  <c r="BX47" i="6"/>
  <c r="BW47" i="6"/>
  <c r="BV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CL46" i="6"/>
  <c r="CK46" i="6"/>
  <c r="CJ46" i="6"/>
  <c r="CI46" i="6"/>
  <c r="CH46" i="6"/>
  <c r="CG46" i="6"/>
  <c r="CF46" i="6"/>
  <c r="CE46" i="6"/>
  <c r="CD46" i="6"/>
  <c r="CC46" i="6"/>
  <c r="CB46" i="6"/>
  <c r="CA46" i="6"/>
  <c r="BZ46" i="6"/>
  <c r="BY46" i="6"/>
  <c r="BX46" i="6"/>
  <c r="BW46" i="6"/>
  <c r="BV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CL45" i="6"/>
  <c r="CK45" i="6"/>
  <c r="CJ45" i="6"/>
  <c r="CI45" i="6"/>
  <c r="CH45" i="6"/>
  <c r="CG45" i="6"/>
  <c r="CF45" i="6"/>
  <c r="CE45" i="6"/>
  <c r="CD45" i="6"/>
  <c r="CC45" i="6"/>
  <c r="CB45" i="6"/>
  <c r="CA45" i="6"/>
  <c r="BZ45" i="6"/>
  <c r="BY45" i="6"/>
  <c r="BX45" i="6"/>
  <c r="BW45" i="6"/>
  <c r="BV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CL44" i="6"/>
  <c r="CK44" i="6"/>
  <c r="CJ44" i="6"/>
  <c r="CI44" i="6"/>
  <c r="CH44" i="6"/>
  <c r="CG44" i="6"/>
  <c r="CF44" i="6"/>
  <c r="CE44" i="6"/>
  <c r="CD44" i="6"/>
  <c r="CC44" i="6"/>
  <c r="CB44" i="6"/>
  <c r="CA44" i="6"/>
  <c r="BZ44" i="6"/>
  <c r="BY44" i="6"/>
  <c r="BX44" i="6"/>
  <c r="BW44" i="6"/>
  <c r="BV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CL43" i="6"/>
  <c r="CK43" i="6"/>
  <c r="CJ43" i="6"/>
  <c r="CI43" i="6"/>
  <c r="CH43" i="6"/>
  <c r="CG43" i="6"/>
  <c r="CF43" i="6"/>
  <c r="CE43" i="6"/>
  <c r="CD43" i="6"/>
  <c r="CC43" i="6"/>
  <c r="CB43" i="6"/>
  <c r="CA43" i="6"/>
  <c r="BZ43" i="6"/>
  <c r="BY43" i="6"/>
  <c r="BX43" i="6"/>
  <c r="BW43" i="6"/>
  <c r="BV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P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CL42" i="6"/>
  <c r="CK42" i="6"/>
  <c r="CJ42" i="6"/>
  <c r="CI42" i="6"/>
  <c r="CH42" i="6"/>
  <c r="CG42" i="6"/>
  <c r="CF42" i="6"/>
  <c r="CE42" i="6"/>
  <c r="CD42" i="6"/>
  <c r="CC42" i="6"/>
  <c r="CB42" i="6"/>
  <c r="CA42" i="6"/>
  <c r="BZ42" i="6"/>
  <c r="BY42" i="6"/>
  <c r="BX42" i="6"/>
  <c r="BW42" i="6"/>
  <c r="BV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CL41" i="6"/>
  <c r="CK41" i="6"/>
  <c r="CJ41" i="6"/>
  <c r="CI41" i="6"/>
  <c r="CH41" i="6"/>
  <c r="CG41" i="6"/>
  <c r="CF41" i="6"/>
  <c r="CE41" i="6"/>
  <c r="CD41" i="6"/>
  <c r="CC41" i="6"/>
  <c r="CB41" i="6"/>
  <c r="CA41" i="6"/>
  <c r="BZ41" i="6"/>
  <c r="BY41" i="6"/>
  <c r="BX41" i="6"/>
  <c r="BW41" i="6"/>
  <c r="BV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CL40" i="6"/>
  <c r="CK40" i="6"/>
  <c r="CJ40" i="6"/>
  <c r="CI40" i="6"/>
  <c r="CH40" i="6"/>
  <c r="CG40" i="6"/>
  <c r="CF40" i="6"/>
  <c r="CE40" i="6"/>
  <c r="CD40" i="6"/>
  <c r="CC40" i="6"/>
  <c r="CB40" i="6"/>
  <c r="CA40" i="6"/>
  <c r="BZ40" i="6"/>
  <c r="BY40" i="6"/>
  <c r="BX40" i="6"/>
  <c r="BW40" i="6"/>
  <c r="BV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CL39" i="6"/>
  <c r="CK39" i="6"/>
  <c r="CJ39" i="6"/>
  <c r="CI39" i="6"/>
  <c r="CH39" i="6"/>
  <c r="CG39" i="6"/>
  <c r="CF39" i="6"/>
  <c r="CE39" i="6"/>
  <c r="CD39" i="6"/>
  <c r="CC39" i="6"/>
  <c r="CB39" i="6"/>
  <c r="CA39" i="6"/>
  <c r="BZ39" i="6"/>
  <c r="BY39" i="6"/>
  <c r="BX39" i="6"/>
  <c r="BW39" i="6"/>
  <c r="BV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P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CL38" i="6"/>
  <c r="CK38" i="6"/>
  <c r="CJ38" i="6"/>
  <c r="CI38" i="6"/>
  <c r="CH38" i="6"/>
  <c r="CG38" i="6"/>
  <c r="CF38" i="6"/>
  <c r="CE38" i="6"/>
  <c r="CD38" i="6"/>
  <c r="CC38" i="6"/>
  <c r="CB38" i="6"/>
  <c r="CA38" i="6"/>
  <c r="BZ38" i="6"/>
  <c r="BY38" i="6"/>
  <c r="BX38" i="6"/>
  <c r="BW38" i="6"/>
  <c r="BV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CL37" i="6"/>
  <c r="CK37" i="6"/>
  <c r="CJ37" i="6"/>
  <c r="CI37" i="6"/>
  <c r="CH37" i="6"/>
  <c r="CG37" i="6"/>
  <c r="CF37" i="6"/>
  <c r="CE37" i="6"/>
  <c r="CD37" i="6"/>
  <c r="CC37" i="6"/>
  <c r="CB37" i="6"/>
  <c r="CA37" i="6"/>
  <c r="BZ37" i="6"/>
  <c r="BY37" i="6"/>
  <c r="BX37" i="6"/>
  <c r="BW37" i="6"/>
  <c r="BV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P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CL36" i="6"/>
  <c r="CK36" i="6"/>
  <c r="CJ36" i="6"/>
  <c r="CI36" i="6"/>
  <c r="CH36" i="6"/>
  <c r="CG36" i="6"/>
  <c r="CF36" i="6"/>
  <c r="CE36" i="6"/>
  <c r="CD36" i="6"/>
  <c r="CC36" i="6"/>
  <c r="CB36" i="6"/>
  <c r="CA36" i="6"/>
  <c r="BZ36" i="6"/>
  <c r="BY36" i="6"/>
  <c r="BX36" i="6"/>
  <c r="BW36" i="6"/>
  <c r="BV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CL34" i="6"/>
  <c r="CK34" i="6"/>
  <c r="CJ34" i="6"/>
  <c r="CI34" i="6"/>
  <c r="CH34" i="6"/>
  <c r="CG34" i="6"/>
  <c r="CF34" i="6"/>
  <c r="CE34" i="6"/>
  <c r="CD34" i="6"/>
  <c r="CC34" i="6"/>
  <c r="CB34" i="6"/>
  <c r="CA34" i="6"/>
  <c r="BZ34" i="6"/>
  <c r="BY34" i="6"/>
  <c r="BX34" i="6"/>
  <c r="BW34" i="6"/>
  <c r="BV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CL33" i="6"/>
  <c r="CK33" i="6"/>
  <c r="CJ33" i="6"/>
  <c r="CI33" i="6"/>
  <c r="CH33" i="6"/>
  <c r="CG33" i="6"/>
  <c r="CF33" i="6"/>
  <c r="CE33" i="6"/>
  <c r="CD33" i="6"/>
  <c r="CC33" i="6"/>
  <c r="CB33" i="6"/>
  <c r="CA33" i="6"/>
  <c r="BZ33" i="6"/>
  <c r="BY33" i="6"/>
  <c r="BX33" i="6"/>
  <c r="BW33" i="6"/>
  <c r="BV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P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CL32" i="6"/>
  <c r="CK32" i="6"/>
  <c r="CJ32" i="6"/>
  <c r="CI32" i="6"/>
  <c r="CH32" i="6"/>
  <c r="CG32" i="6"/>
  <c r="CF32" i="6"/>
  <c r="CE32" i="6"/>
  <c r="CD32" i="6"/>
  <c r="CC32" i="6"/>
  <c r="CB32" i="6"/>
  <c r="CA32" i="6"/>
  <c r="BZ32" i="6"/>
  <c r="BY32" i="6"/>
  <c r="BX32" i="6"/>
  <c r="BW32" i="6"/>
  <c r="BV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AQ77" i="4"/>
  <c r="AB77" i="4"/>
  <c r="L77" i="4"/>
  <c r="BG76" i="4"/>
  <c r="AQ76" i="4"/>
  <c r="AB76" i="4"/>
  <c r="L76" i="4"/>
  <c r="BG75" i="4"/>
  <c r="AQ75" i="4"/>
  <c r="AB75" i="4"/>
  <c r="L75" i="4"/>
  <c r="BG74" i="4"/>
  <c r="AQ74" i="4"/>
  <c r="AB74" i="4"/>
  <c r="L74" i="4"/>
  <c r="BG73" i="4"/>
  <c r="AQ73" i="4"/>
  <c r="AB73" i="4"/>
  <c r="L73" i="4"/>
  <c r="BG72" i="4"/>
  <c r="AQ72" i="4"/>
  <c r="AB72" i="4"/>
  <c r="L72" i="4"/>
  <c r="BG71" i="4"/>
  <c r="AQ71" i="4"/>
  <c r="AB71" i="4"/>
  <c r="L71" i="4"/>
  <c r="BG70" i="4"/>
  <c r="AQ70" i="4"/>
  <c r="AB70" i="4"/>
  <c r="L70" i="4"/>
  <c r="BG69" i="4"/>
  <c r="AQ69" i="4"/>
  <c r="AB69" i="4"/>
  <c r="L69" i="4"/>
  <c r="BG68" i="4"/>
  <c r="AQ68" i="4"/>
  <c r="AB68" i="4"/>
  <c r="L68" i="4"/>
  <c r="BG67" i="4"/>
  <c r="AQ67" i="4"/>
  <c r="AB67" i="4"/>
  <c r="L67" i="4"/>
  <c r="BG66" i="4"/>
  <c r="AQ66" i="4"/>
  <c r="AB66" i="4"/>
  <c r="L66" i="4"/>
  <c r="BG65" i="4"/>
  <c r="AQ65" i="4"/>
  <c r="AB65" i="4"/>
  <c r="L65" i="4"/>
  <c r="BG64" i="4"/>
  <c r="AQ64" i="4"/>
  <c r="AB64" i="4"/>
  <c r="L64" i="4"/>
  <c r="BG63" i="4"/>
  <c r="AQ63" i="4"/>
  <c r="AB63" i="4"/>
  <c r="L63" i="4"/>
  <c r="BG62" i="4"/>
  <c r="AQ62" i="4"/>
  <c r="AB62" i="4"/>
  <c r="L62" i="4"/>
  <c r="BG61" i="4"/>
  <c r="AQ61" i="4"/>
  <c r="AB61" i="4"/>
  <c r="L61" i="4"/>
  <c r="BG60" i="4"/>
  <c r="AQ60" i="4"/>
  <c r="AB60" i="4"/>
  <c r="L60" i="4"/>
  <c r="BG59" i="4"/>
  <c r="AQ59" i="4"/>
  <c r="AB59" i="4"/>
  <c r="L59" i="4"/>
  <c r="BG58" i="4"/>
  <c r="AQ58" i="4"/>
  <c r="AB58" i="4"/>
  <c r="L58" i="4"/>
  <c r="BG57" i="4"/>
  <c r="AQ57" i="4"/>
  <c r="AB57" i="4"/>
  <c r="L57" i="4"/>
  <c r="BG56" i="4"/>
  <c r="AQ56" i="4"/>
  <c r="AB56" i="4"/>
  <c r="L56" i="4"/>
  <c r="BG55" i="4"/>
  <c r="AQ55" i="4"/>
  <c r="AB55" i="4"/>
  <c r="L55" i="4"/>
  <c r="AR53" i="4"/>
  <c r="AQ53" i="4"/>
  <c r="AB53" i="4"/>
  <c r="L53" i="4"/>
  <c r="AQ52" i="4"/>
  <c r="AB52" i="4"/>
  <c r="L52" i="4"/>
  <c r="BG51" i="4"/>
  <c r="AQ51" i="4"/>
  <c r="AB51" i="4"/>
  <c r="L51" i="4"/>
  <c r="BG50" i="4"/>
  <c r="AQ50" i="4"/>
  <c r="AB50" i="4"/>
  <c r="L50" i="4"/>
  <c r="BG49" i="4"/>
  <c r="AQ49" i="4"/>
  <c r="AB49" i="4"/>
  <c r="L49" i="4"/>
  <c r="BG48" i="4"/>
  <c r="AQ48" i="4"/>
  <c r="AB48" i="4"/>
  <c r="L48" i="4"/>
  <c r="BG47" i="4"/>
  <c r="AQ47" i="4"/>
  <c r="AB47" i="4"/>
  <c r="L47" i="4"/>
  <c r="BG46" i="4"/>
  <c r="AQ46" i="4"/>
  <c r="AB46" i="4"/>
  <c r="L46" i="4"/>
  <c r="BG45" i="4"/>
  <c r="AQ45" i="4"/>
  <c r="AB45" i="4"/>
  <c r="L45" i="4"/>
  <c r="BG44" i="4"/>
  <c r="AQ44" i="4"/>
  <c r="AB44" i="4"/>
  <c r="L44" i="4"/>
  <c r="BG43" i="4"/>
  <c r="AQ43" i="4"/>
  <c r="AB43" i="4"/>
  <c r="L43" i="4"/>
  <c r="BG42" i="4"/>
  <c r="AQ42" i="4"/>
  <c r="AB42" i="4"/>
  <c r="L42" i="4"/>
  <c r="BG41" i="4"/>
  <c r="AQ41" i="4"/>
  <c r="AB41" i="4"/>
  <c r="L41" i="4"/>
  <c r="BG40" i="4"/>
  <c r="AQ40" i="4"/>
  <c r="AB40" i="4"/>
  <c r="L40" i="4"/>
  <c r="BG39" i="4"/>
  <c r="AQ39" i="4"/>
  <c r="AB39" i="4"/>
  <c r="L39" i="4"/>
  <c r="BG38" i="4"/>
  <c r="AQ38" i="4"/>
  <c r="AB38" i="4"/>
  <c r="L38" i="4"/>
  <c r="BG37" i="4"/>
  <c r="AQ37" i="4"/>
  <c r="AB37" i="4"/>
  <c r="L37" i="4"/>
  <c r="BG36" i="4"/>
  <c r="AQ36" i="4"/>
  <c r="AB36" i="4"/>
  <c r="L36" i="4"/>
  <c r="BG35" i="4"/>
  <c r="AQ35" i="4"/>
  <c r="AB35" i="4"/>
  <c r="L35" i="4"/>
  <c r="BG34" i="4"/>
  <c r="AQ34" i="4"/>
  <c r="AB34" i="4"/>
  <c r="L34" i="4"/>
  <c r="BG33" i="4"/>
  <c r="AQ33" i="4"/>
  <c r="AB33" i="4"/>
  <c r="L33" i="4"/>
  <c r="BG32" i="4"/>
  <c r="AQ32" i="4"/>
  <c r="AB32" i="4"/>
  <c r="L32" i="4"/>
  <c r="BG31" i="4"/>
  <c r="AQ31" i="4"/>
  <c r="AB31" i="4"/>
  <c r="L31" i="4"/>
  <c r="AQ29" i="4"/>
  <c r="AB29" i="4"/>
  <c r="L29" i="4"/>
  <c r="BG28" i="4"/>
  <c r="AQ28" i="4"/>
  <c r="AB28" i="4"/>
  <c r="L28" i="4"/>
  <c r="BG27" i="4"/>
  <c r="AQ27" i="4"/>
  <c r="AB27" i="4"/>
  <c r="L27" i="4"/>
  <c r="BG26" i="4"/>
  <c r="AQ26" i="4"/>
  <c r="AB26" i="4"/>
  <c r="L26" i="4"/>
  <c r="BG25" i="4"/>
  <c r="AQ25" i="4"/>
  <c r="AB25" i="4"/>
  <c r="L25" i="4"/>
  <c r="BG24" i="4"/>
  <c r="AQ24" i="4"/>
  <c r="AB24" i="4"/>
  <c r="L24" i="4"/>
  <c r="BG23" i="4"/>
  <c r="AQ23" i="4"/>
  <c r="AB23" i="4"/>
  <c r="L23" i="4"/>
  <c r="BG22" i="4"/>
  <c r="AQ22" i="4"/>
  <c r="AB22" i="4"/>
  <c r="L22" i="4"/>
  <c r="BG21" i="4"/>
  <c r="AQ21" i="4"/>
  <c r="AB21" i="4"/>
  <c r="L21" i="4"/>
  <c r="BG20" i="4"/>
  <c r="AQ20" i="4"/>
  <c r="AB20" i="4"/>
  <c r="L20" i="4"/>
  <c r="BG19" i="4"/>
  <c r="AQ19" i="4"/>
  <c r="AB19" i="4"/>
  <c r="L19" i="4"/>
  <c r="BG18" i="4"/>
  <c r="AQ18" i="4"/>
  <c r="AB18" i="4"/>
  <c r="L18" i="4"/>
  <c r="BG17" i="4"/>
  <c r="AQ17" i="4"/>
  <c r="AB17" i="4"/>
  <c r="L17" i="4"/>
  <c r="BG16" i="4"/>
  <c r="AQ16" i="4"/>
  <c r="AB16" i="4"/>
  <c r="L16" i="4"/>
  <c r="BG15" i="4"/>
  <c r="AQ15" i="4"/>
  <c r="AB15" i="4"/>
  <c r="L15" i="4"/>
  <c r="BG14" i="4"/>
  <c r="AQ14" i="4"/>
  <c r="AB14" i="4"/>
  <c r="L14" i="4"/>
  <c r="BG13" i="4"/>
  <c r="AQ13" i="4"/>
  <c r="AB13" i="4"/>
  <c r="L13" i="4"/>
  <c r="BG12" i="4"/>
  <c r="AQ12" i="4"/>
  <c r="AB12" i="4"/>
  <c r="L12" i="4"/>
  <c r="BG11" i="4"/>
  <c r="AQ11" i="4"/>
  <c r="AB11" i="4"/>
  <c r="L11" i="4"/>
  <c r="BG10" i="4"/>
  <c r="AQ10" i="4"/>
  <c r="AB10" i="4"/>
  <c r="L10" i="4"/>
  <c r="BG9" i="4"/>
  <c r="AQ9" i="4"/>
  <c r="AB9" i="4"/>
  <c r="L9" i="4"/>
  <c r="BG8" i="4"/>
  <c r="AQ8" i="4"/>
  <c r="AB8" i="4"/>
  <c r="L8" i="4"/>
  <c r="BG7" i="4"/>
  <c r="AQ7" i="4"/>
  <c r="AB7" i="4"/>
  <c r="L7" i="4"/>
  <c r="R60" i="3"/>
  <c r="Q60" i="3"/>
  <c r="P60" i="3"/>
  <c r="O60" i="3"/>
  <c r="R58" i="3"/>
  <c r="Q58" i="3"/>
  <c r="P58" i="3"/>
  <c r="O58" i="3"/>
  <c r="R56" i="3"/>
  <c r="Q56" i="3"/>
  <c r="P56" i="3"/>
  <c r="O56" i="3"/>
  <c r="R55" i="3"/>
  <c r="Q55" i="3"/>
  <c r="P55" i="3"/>
  <c r="O55" i="3"/>
  <c r="R54" i="3"/>
  <c r="Q54" i="3"/>
  <c r="P54" i="3"/>
  <c r="O54" i="3"/>
  <c r="R53" i="3"/>
  <c r="Q53" i="3"/>
  <c r="P53" i="3"/>
  <c r="O53" i="3"/>
  <c r="R52" i="3"/>
  <c r="Q52" i="3"/>
  <c r="P52" i="3"/>
  <c r="O52" i="3"/>
  <c r="R51" i="3"/>
  <c r="Q51" i="3"/>
  <c r="P51" i="3"/>
  <c r="O51" i="3"/>
  <c r="R50" i="3"/>
  <c r="Q50" i="3"/>
  <c r="P50" i="3"/>
  <c r="O50" i="3"/>
  <c r="R49" i="3"/>
  <c r="Q49" i="3"/>
  <c r="P49" i="3"/>
  <c r="O49" i="3"/>
  <c r="R48" i="3"/>
  <c r="Q48" i="3"/>
  <c r="P48" i="3"/>
  <c r="O48" i="3"/>
  <c r="R47" i="3"/>
  <c r="Q47" i="3"/>
  <c r="P47" i="3"/>
  <c r="O47" i="3"/>
  <c r="R46" i="3"/>
  <c r="Q46" i="3"/>
  <c r="P46" i="3"/>
  <c r="O46" i="3"/>
  <c r="R45" i="3"/>
  <c r="Q45" i="3"/>
  <c r="P45" i="3"/>
  <c r="O45" i="3"/>
  <c r="N44" i="3"/>
  <c r="R44" i="3" s="1"/>
  <c r="M44" i="3"/>
  <c r="Q44" i="3" s="1"/>
  <c r="L44" i="3"/>
  <c r="K44" i="3"/>
  <c r="R42" i="3"/>
  <c r="Q42" i="3"/>
  <c r="P42" i="3"/>
  <c r="O42" i="3"/>
  <c r="R41" i="3"/>
  <c r="Q41" i="3"/>
  <c r="P41" i="3"/>
  <c r="O41" i="3"/>
  <c r="R40" i="3"/>
  <c r="Q40" i="3"/>
  <c r="P40" i="3"/>
  <c r="O40" i="3"/>
  <c r="R39" i="3"/>
  <c r="Q39" i="3"/>
  <c r="P39" i="3"/>
  <c r="O39" i="3"/>
  <c r="R38" i="3"/>
  <c r="Q38" i="3"/>
  <c r="P38" i="3"/>
  <c r="O38" i="3"/>
  <c r="R37" i="3"/>
  <c r="Q37" i="3"/>
  <c r="P37" i="3"/>
  <c r="O37" i="3"/>
  <c r="N36" i="3"/>
  <c r="R36" i="3" s="1"/>
  <c r="M36" i="3"/>
  <c r="Q36" i="3" s="1"/>
  <c r="L36" i="3"/>
  <c r="K36" i="3"/>
  <c r="R34" i="3"/>
  <c r="Q34" i="3"/>
  <c r="P34" i="3"/>
  <c r="O34" i="3"/>
  <c r="N32" i="3"/>
  <c r="R32" i="3" s="1"/>
  <c r="M32" i="3"/>
  <c r="Q32" i="3" s="1"/>
  <c r="L32" i="3"/>
  <c r="K32" i="3"/>
  <c r="R30" i="3"/>
  <c r="Q30" i="3"/>
  <c r="P30" i="3"/>
  <c r="O30" i="3"/>
  <c r="R29" i="3"/>
  <c r="Q29" i="3"/>
  <c r="P29" i="3"/>
  <c r="O29" i="3"/>
  <c r="N28" i="3"/>
  <c r="R28" i="3" s="1"/>
  <c r="M28" i="3"/>
  <c r="Q28" i="3" s="1"/>
  <c r="L28" i="3"/>
  <c r="K28" i="3"/>
  <c r="M30" i="30"/>
  <c r="N30" i="30" s="1"/>
  <c r="K30" i="30"/>
  <c r="L30" i="30" s="1"/>
  <c r="M29" i="30"/>
  <c r="N29" i="30" s="1"/>
  <c r="K29" i="30"/>
  <c r="L29" i="30" s="1"/>
  <c r="M28" i="30"/>
  <c r="N28" i="30" s="1"/>
  <c r="K28" i="30"/>
  <c r="L28" i="30" s="1"/>
  <c r="M27" i="30"/>
  <c r="N27" i="30" s="1"/>
  <c r="K27" i="30"/>
  <c r="L27" i="30" s="1"/>
  <c r="M26" i="30"/>
  <c r="N26" i="30" s="1"/>
  <c r="K26" i="30"/>
  <c r="L26" i="30" s="1"/>
  <c r="M25" i="30"/>
  <c r="N25" i="30" s="1"/>
  <c r="K25" i="30"/>
  <c r="L25" i="30" s="1"/>
  <c r="M24" i="30"/>
  <c r="N24" i="30" s="1"/>
  <c r="K24" i="30"/>
  <c r="L24" i="30" s="1"/>
  <c r="M23" i="30"/>
  <c r="N23" i="30" s="1"/>
  <c r="K23" i="30"/>
  <c r="L23" i="30" s="1"/>
  <c r="M22" i="30"/>
  <c r="N22" i="30" s="1"/>
  <c r="K22" i="30"/>
  <c r="L22" i="30" s="1"/>
  <c r="M21" i="30"/>
  <c r="N21" i="30" s="1"/>
  <c r="K21" i="30"/>
  <c r="L21" i="30" s="1"/>
  <c r="M20" i="30"/>
  <c r="N20" i="30" s="1"/>
  <c r="K20" i="30"/>
  <c r="L20" i="30" s="1"/>
  <c r="M19" i="30"/>
  <c r="N19" i="30" s="1"/>
  <c r="K19" i="30"/>
  <c r="L19" i="30" s="1"/>
  <c r="M18" i="30"/>
  <c r="N18" i="30" s="1"/>
  <c r="K18" i="30"/>
  <c r="L18" i="30" s="1"/>
  <c r="M17" i="30"/>
  <c r="N17" i="30" s="1"/>
  <c r="K17" i="30"/>
  <c r="L17" i="30" s="1"/>
  <c r="M16" i="30"/>
  <c r="N16" i="30" s="1"/>
  <c r="K16" i="30"/>
  <c r="L16" i="30" s="1"/>
  <c r="M15" i="30"/>
  <c r="N15" i="30" s="1"/>
  <c r="K15" i="30"/>
  <c r="L15" i="30" s="1"/>
  <c r="M14" i="30"/>
  <c r="N14" i="30" s="1"/>
  <c r="K14" i="30"/>
  <c r="L14" i="30" s="1"/>
  <c r="M13" i="30"/>
  <c r="N13" i="30" s="1"/>
  <c r="K13" i="30"/>
  <c r="L13" i="30" s="1"/>
  <c r="M12" i="30"/>
  <c r="N12" i="30" s="1"/>
  <c r="K12" i="30"/>
  <c r="L12" i="30" s="1"/>
  <c r="M11" i="30"/>
  <c r="N11" i="30" s="1"/>
  <c r="K11" i="30"/>
  <c r="L11" i="30" s="1"/>
  <c r="M10" i="30"/>
  <c r="N10" i="30" s="1"/>
  <c r="K10" i="30"/>
  <c r="L10" i="30" s="1"/>
  <c r="M9" i="30"/>
  <c r="N9" i="30" s="1"/>
  <c r="K9" i="30"/>
  <c r="L9" i="30" s="1"/>
  <c r="M8" i="30"/>
  <c r="N8" i="30" s="1"/>
  <c r="K8" i="30"/>
  <c r="L8" i="30" s="1"/>
  <c r="M7" i="30"/>
  <c r="N7" i="30" s="1"/>
  <c r="K7" i="30"/>
  <c r="L7" i="30" s="1"/>
  <c r="M6" i="30"/>
  <c r="N6" i="30" s="1"/>
  <c r="K6" i="30"/>
  <c r="L6" i="30" s="1"/>
  <c r="L16" i="2"/>
  <c r="J16" i="2"/>
  <c r="H16" i="2"/>
  <c r="G16" i="2"/>
  <c r="L9" i="2"/>
  <c r="J9" i="2"/>
  <c r="H9" i="2"/>
  <c r="G9" i="2"/>
  <c r="L7" i="2"/>
  <c r="J7" i="2"/>
  <c r="H7" i="2"/>
  <c r="G7" i="2"/>
  <c r="L6" i="2"/>
  <c r="J6" i="2"/>
  <c r="H6" i="2"/>
  <c r="G6" i="2"/>
  <c r="O28" i="3" l="1"/>
  <c r="O32" i="3"/>
  <c r="O36" i="3"/>
  <c r="O44" i="3"/>
  <c r="BA23" i="10"/>
  <c r="BA22" i="10"/>
  <c r="BA21" i="10"/>
  <c r="BA20" i="10"/>
  <c r="BA19" i="10"/>
  <c r="BA18" i="10"/>
  <c r="BA17" i="10"/>
  <c r="BA16" i="10"/>
  <c r="BA15" i="10"/>
  <c r="BA14" i="10"/>
  <c r="BA9" i="10"/>
  <c r="BA10" i="10"/>
  <c r="BA11" i="10"/>
  <c r="BA12" i="10"/>
  <c r="BA13" i="10"/>
  <c r="Y31" i="10"/>
  <c r="Y23" i="10"/>
  <c r="Y22" i="10"/>
  <c r="Y21" i="10"/>
  <c r="Y20" i="10"/>
  <c r="Y19" i="10"/>
  <c r="Y18" i="10"/>
  <c r="Y17" i="10"/>
  <c r="Y16" i="10"/>
  <c r="Y15" i="10"/>
  <c r="Y14" i="10"/>
  <c r="Y9" i="10"/>
  <c r="Y10" i="10"/>
  <c r="Y11" i="10"/>
  <c r="Y12" i="10"/>
  <c r="Y13" i="10"/>
  <c r="Y24" i="10"/>
  <c r="BA24" i="10"/>
  <c r="Y25" i="10"/>
  <c r="BA25" i="10"/>
  <c r="Y26" i="10"/>
  <c r="BA26" i="10"/>
  <c r="Y27" i="10"/>
  <c r="BA27" i="10"/>
  <c r="Y28" i="10"/>
  <c r="BA28" i="10"/>
  <c r="Y29" i="10"/>
  <c r="BA29" i="10"/>
  <c r="Y30" i="10"/>
  <c r="P28" i="3"/>
  <c r="P32" i="3"/>
  <c r="P36" i="3"/>
  <c r="P44" i="3"/>
  <c r="K17" i="10"/>
  <c r="AM17" i="10"/>
  <c r="G34" i="10"/>
  <c r="U34" i="10"/>
  <c r="AI34" i="10"/>
  <c r="K35" i="10"/>
  <c r="AM35" i="10"/>
  <c r="Y43" i="10"/>
  <c r="BA43" i="10"/>
  <c r="Y61" i="10"/>
  <c r="BA61" i="10"/>
  <c r="K69" i="10"/>
  <c r="AM69" i="10"/>
  <c r="R8" i="11"/>
  <c r="T8" i="11"/>
  <c r="V8" i="11"/>
  <c r="X8" i="11"/>
  <c r="Z8" i="11"/>
  <c r="AB8" i="11"/>
  <c r="AZ8" i="11"/>
  <c r="BB8" i="11"/>
  <c r="BD8" i="11"/>
  <c r="BF8" i="11"/>
  <c r="BH8" i="11"/>
  <c r="CF8" i="11"/>
  <c r="CH8" i="11"/>
  <c r="CJ8" i="11"/>
  <c r="CL8" i="11"/>
  <c r="CN8" i="11"/>
  <c r="CP8" i="11"/>
  <c r="S9" i="11"/>
  <c r="U9" i="11"/>
  <c r="W9" i="11"/>
  <c r="Y9" i="11"/>
  <c r="AA9" i="11"/>
  <c r="AY9" i="11"/>
  <c r="BA9" i="11"/>
  <c r="BC9" i="11"/>
  <c r="BE9" i="11"/>
  <c r="BG9" i="11"/>
  <c r="BI9" i="11"/>
  <c r="CG9" i="11"/>
  <c r="CI9" i="11"/>
  <c r="CK9" i="11"/>
  <c r="CM9" i="11"/>
  <c r="CO9" i="11"/>
  <c r="R10" i="11"/>
  <c r="T10" i="11"/>
  <c r="V10" i="11"/>
  <c r="X10" i="11"/>
  <c r="Z10" i="11"/>
  <c r="AB10" i="11"/>
  <c r="AZ10" i="11"/>
  <c r="BB10" i="11"/>
  <c r="BD10" i="11"/>
  <c r="BF10" i="11"/>
  <c r="BH10" i="11"/>
  <c r="CF10" i="11"/>
  <c r="CH10" i="11"/>
  <c r="CJ10" i="11"/>
  <c r="CL10" i="11"/>
  <c r="CN10" i="11"/>
  <c r="CP10" i="11"/>
  <c r="S11" i="11"/>
  <c r="U11" i="11"/>
  <c r="W11" i="11"/>
  <c r="Y11" i="11"/>
  <c r="AA11" i="11"/>
  <c r="AY11" i="11"/>
  <c r="BA11" i="11"/>
  <c r="BC11" i="11"/>
  <c r="BE11" i="11"/>
  <c r="BG11" i="11"/>
  <c r="BI11" i="11"/>
  <c r="CG11" i="11"/>
  <c r="CI11" i="11"/>
  <c r="CK11" i="11"/>
  <c r="CM11" i="11"/>
  <c r="CO11" i="11"/>
  <c r="R12" i="11"/>
  <c r="AB12" i="11"/>
  <c r="AY12" i="11"/>
  <c r="R13" i="11"/>
  <c r="T13" i="11"/>
  <c r="V13" i="11"/>
  <c r="X13" i="11"/>
  <c r="Z13" i="11"/>
  <c r="AB13" i="11"/>
  <c r="AZ13" i="11"/>
  <c r="BB13" i="11"/>
  <c r="BD13" i="11"/>
  <c r="BF13" i="11"/>
  <c r="BH13" i="11"/>
  <c r="CF13" i="11"/>
  <c r="CH13" i="11"/>
  <c r="CJ13" i="11"/>
  <c r="CL13" i="11"/>
  <c r="CN13" i="11"/>
  <c r="CP13" i="11"/>
  <c r="W14" i="11"/>
  <c r="Z14" i="11"/>
  <c r="BD14" i="11"/>
  <c r="BG14" i="11"/>
  <c r="S15" i="11"/>
  <c r="U15" i="11"/>
  <c r="W15" i="11"/>
  <c r="Y15" i="11"/>
  <c r="AA15" i="11"/>
  <c r="AY15" i="11"/>
  <c r="BA15" i="11"/>
  <c r="BC15" i="11"/>
  <c r="BE15" i="11"/>
  <c r="BG15" i="11"/>
  <c r="BI15" i="11"/>
  <c r="CG15" i="11"/>
  <c r="CI15" i="11"/>
  <c r="CK15" i="11"/>
  <c r="CM15" i="11"/>
  <c r="CO15" i="11"/>
  <c r="R16" i="11"/>
  <c r="T16" i="11"/>
  <c r="V16" i="11"/>
  <c r="X16" i="11"/>
  <c r="Z16" i="11"/>
  <c r="AB16" i="11"/>
  <c r="AZ16" i="11"/>
  <c r="BB16" i="11"/>
  <c r="BD16" i="11"/>
  <c r="BF16" i="11"/>
  <c r="BH16" i="11"/>
  <c r="CF16" i="11"/>
  <c r="CH16" i="11"/>
  <c r="CJ16" i="11"/>
  <c r="CL16" i="11"/>
  <c r="CN16" i="11"/>
  <c r="CP16" i="11"/>
  <c r="S17" i="11"/>
  <c r="U17" i="11"/>
  <c r="W17" i="11"/>
  <c r="Y17" i="11"/>
  <c r="AA17" i="11"/>
  <c r="AY17" i="11"/>
  <c r="BA17" i="11"/>
  <c r="BC17" i="11"/>
  <c r="BE17" i="11"/>
  <c r="BG17" i="11"/>
  <c r="BI17" i="11"/>
  <c r="CG17" i="11"/>
  <c r="CI17" i="11"/>
  <c r="CK17" i="11"/>
  <c r="CM17" i="11"/>
  <c r="CO17" i="11"/>
  <c r="R18" i="11"/>
  <c r="T18" i="11"/>
  <c r="V18" i="11"/>
  <c r="X18" i="11"/>
  <c r="Z18" i="11"/>
  <c r="AB18" i="11"/>
  <c r="BA18" i="11"/>
  <c r="BC18" i="11"/>
  <c r="BE18" i="11"/>
  <c r="BG18" i="11"/>
  <c r="CG18" i="11"/>
  <c r="CI18" i="11"/>
  <c r="CK18" i="11"/>
  <c r="CM18" i="11"/>
  <c r="CO18" i="11"/>
  <c r="R19" i="11"/>
  <c r="T19" i="11"/>
  <c r="V19" i="11"/>
  <c r="X19" i="11"/>
  <c r="Z19" i="11"/>
  <c r="AB19" i="11"/>
  <c r="AZ19" i="11"/>
  <c r="BB19" i="11"/>
  <c r="BD19" i="11"/>
  <c r="BF19" i="11"/>
  <c r="BH19" i="11"/>
  <c r="CF19" i="11"/>
  <c r="CH19" i="11"/>
  <c r="CJ19" i="11"/>
  <c r="CL19" i="11"/>
  <c r="CN19" i="11"/>
  <c r="CP19" i="11"/>
  <c r="S20" i="11"/>
  <c r="U20" i="11"/>
  <c r="W20" i="11"/>
  <c r="Y20" i="11"/>
  <c r="AA20" i="11"/>
  <c r="AY20" i="11"/>
  <c r="BA20" i="11"/>
  <c r="BC20" i="11"/>
  <c r="BE20" i="11"/>
  <c r="BG20" i="11"/>
  <c r="BI20" i="11"/>
  <c r="CG20" i="11"/>
  <c r="CI20" i="11"/>
  <c r="CK20" i="11"/>
  <c r="CM20" i="11"/>
  <c r="CO20" i="11"/>
  <c r="R21" i="11"/>
  <c r="T21" i="11"/>
  <c r="V21" i="11"/>
  <c r="X21" i="11"/>
  <c r="Z21" i="11"/>
  <c r="AB21" i="11"/>
  <c r="AZ21" i="11"/>
  <c r="BB21" i="11"/>
  <c r="BD21" i="11"/>
  <c r="BF21" i="11"/>
  <c r="BH21" i="11"/>
  <c r="CF21" i="11"/>
  <c r="CH21" i="11"/>
  <c r="CJ21" i="11"/>
  <c r="CL21" i="11"/>
  <c r="CN21" i="11"/>
  <c r="CP21" i="11"/>
  <c r="S22" i="11"/>
  <c r="U22" i="11"/>
  <c r="W22" i="11"/>
  <c r="Y22" i="11"/>
  <c r="AA22" i="11"/>
  <c r="AY22" i="11"/>
  <c r="BA22" i="11"/>
  <c r="BC22" i="11"/>
  <c r="BE22" i="11"/>
  <c r="BG22" i="11"/>
  <c r="BI22" i="11"/>
  <c r="CG22" i="11"/>
  <c r="CI22" i="11"/>
  <c r="CK22" i="11"/>
  <c r="CM22" i="11"/>
  <c r="CO22" i="11"/>
  <c r="R23" i="11"/>
  <c r="T23" i="11"/>
  <c r="V23" i="11"/>
  <c r="X23" i="11"/>
  <c r="Z23" i="11"/>
  <c r="AB23" i="11"/>
  <c r="BA23" i="11"/>
  <c r="BC23" i="11"/>
  <c r="BE23" i="11"/>
  <c r="BG23" i="11"/>
  <c r="CG23" i="11"/>
  <c r="CI23" i="11"/>
  <c r="CK23" i="11"/>
  <c r="CM23" i="11"/>
  <c r="CO23" i="11"/>
  <c r="R24" i="11"/>
  <c r="T24" i="11"/>
  <c r="V24" i="11"/>
  <c r="X24" i="11"/>
  <c r="Z24" i="11"/>
  <c r="AB24" i="11"/>
  <c r="AZ24" i="11"/>
  <c r="BB24" i="11"/>
  <c r="BD24" i="11"/>
  <c r="BF24" i="11"/>
  <c r="BH24" i="11"/>
  <c r="CF24" i="11"/>
  <c r="CH24" i="11"/>
  <c r="CJ24" i="11"/>
  <c r="CL24" i="11"/>
  <c r="CN24" i="11"/>
  <c r="CP24" i="11"/>
  <c r="S25" i="11"/>
  <c r="U25" i="11"/>
  <c r="W25" i="11"/>
  <c r="Y25" i="11"/>
  <c r="AA25" i="11"/>
  <c r="AY25" i="11"/>
  <c r="BA25" i="11"/>
  <c r="BC25" i="11"/>
  <c r="BE25" i="11"/>
  <c r="BG25" i="11"/>
  <c r="BI25" i="11"/>
  <c r="CG25" i="11"/>
  <c r="CI25" i="11"/>
  <c r="CK25" i="11"/>
  <c r="CM25" i="11"/>
  <c r="CO25" i="11"/>
  <c r="R26" i="11"/>
  <c r="T26" i="11"/>
  <c r="V26" i="11"/>
  <c r="X26" i="11"/>
  <c r="Z26" i="11"/>
  <c r="AB26" i="11"/>
  <c r="AZ26" i="11"/>
  <c r="BB26" i="11"/>
  <c r="BD26" i="11"/>
  <c r="BF26" i="11"/>
  <c r="BH26" i="11"/>
  <c r="CF26" i="11"/>
  <c r="CH26" i="11"/>
  <c r="CJ26" i="11"/>
  <c r="CL26" i="11"/>
  <c r="CN26" i="11"/>
  <c r="CP26" i="11"/>
  <c r="S27" i="11"/>
  <c r="U27" i="11"/>
  <c r="W27" i="11"/>
  <c r="Y27" i="11"/>
  <c r="AA27" i="11"/>
  <c r="AY27" i="11"/>
  <c r="BA27" i="11"/>
  <c r="BC27" i="11"/>
  <c r="BE27" i="11"/>
  <c r="BG27" i="11"/>
  <c r="BI27" i="11"/>
  <c r="CG27" i="11"/>
  <c r="CI27" i="11"/>
  <c r="CK27" i="11"/>
  <c r="CM27" i="11"/>
  <c r="CO27" i="11"/>
  <c r="R28" i="11"/>
  <c r="T28" i="11"/>
  <c r="V28" i="11"/>
  <c r="X28" i="11"/>
  <c r="Z28" i="11"/>
  <c r="AB28" i="11"/>
  <c r="AZ28" i="11"/>
  <c r="BB28" i="11"/>
  <c r="BD28" i="11"/>
  <c r="BF28" i="11"/>
  <c r="BH28" i="11"/>
  <c r="CF28" i="11"/>
  <c r="CH28" i="11"/>
  <c r="CJ28" i="11"/>
  <c r="CL28" i="11"/>
  <c r="CN28" i="11"/>
  <c r="CP28" i="11"/>
  <c r="S29" i="11"/>
  <c r="U29" i="11"/>
  <c r="W29" i="11"/>
  <c r="Y29" i="11"/>
  <c r="AA29" i="11"/>
  <c r="AY29" i="11"/>
  <c r="BA29" i="11"/>
  <c r="BC29" i="11"/>
  <c r="BE29" i="11"/>
  <c r="BG29" i="11"/>
  <c r="BI29" i="11"/>
  <c r="CG29" i="11"/>
  <c r="CI29" i="11"/>
  <c r="CK29" i="11"/>
  <c r="CM29" i="11"/>
  <c r="CO29" i="11"/>
  <c r="R30" i="11"/>
  <c r="T30" i="11"/>
  <c r="V30" i="11"/>
  <c r="X30" i="11"/>
  <c r="Z30" i="11"/>
  <c r="AB30" i="11"/>
  <c r="AZ30" i="11"/>
  <c r="BB30" i="11"/>
  <c r="BD30" i="11"/>
  <c r="BF30" i="11"/>
  <c r="BH30" i="11"/>
  <c r="CF30" i="11"/>
  <c r="CH30" i="11"/>
  <c r="CJ30" i="11"/>
  <c r="CL30" i="11"/>
  <c r="CN30" i="11"/>
  <c r="CP30" i="11"/>
  <c r="S31" i="11"/>
  <c r="U31" i="11"/>
  <c r="W31" i="11"/>
  <c r="Y31" i="11"/>
  <c r="AA31" i="11"/>
  <c r="AY31" i="11"/>
  <c r="BA31" i="11"/>
  <c r="BC31" i="11"/>
  <c r="BE31" i="11"/>
  <c r="BG31" i="11"/>
  <c r="BI31" i="11"/>
  <c r="CG31" i="11"/>
  <c r="CI31" i="11"/>
  <c r="CK31" i="11"/>
  <c r="CM31" i="11"/>
  <c r="CO31" i="11"/>
  <c r="S34" i="11"/>
  <c r="U34" i="11"/>
  <c r="W34" i="11"/>
  <c r="Y34" i="11"/>
  <c r="AA34" i="11"/>
  <c r="AY34" i="11"/>
  <c r="BA34" i="11"/>
  <c r="BC34" i="11"/>
  <c r="BE34" i="11"/>
  <c r="BG34" i="11"/>
  <c r="BI34" i="11"/>
  <c r="CG34" i="11"/>
  <c r="CI34" i="11"/>
  <c r="CK34" i="11"/>
  <c r="CM34" i="11"/>
  <c r="CO34" i="11"/>
  <c r="R35" i="11"/>
  <c r="T35" i="11"/>
  <c r="V35" i="11"/>
  <c r="X35" i="11"/>
  <c r="Z35" i="11"/>
  <c r="AB35" i="11"/>
  <c r="AZ35" i="11"/>
  <c r="BB35" i="11"/>
  <c r="BD35" i="11"/>
  <c r="BF35" i="11"/>
  <c r="BH35" i="11"/>
  <c r="CF35" i="11"/>
  <c r="CH35" i="11"/>
  <c r="CJ35" i="11"/>
  <c r="CL35" i="11"/>
  <c r="CN35" i="11"/>
  <c r="CP35" i="11"/>
  <c r="S36" i="11"/>
  <c r="U36" i="11"/>
  <c r="W36" i="11"/>
  <c r="Y36" i="11"/>
  <c r="AA36" i="11"/>
  <c r="AY36" i="11"/>
  <c r="BA36" i="11"/>
  <c r="BC36" i="11"/>
  <c r="BE36" i="11"/>
  <c r="BG36" i="11"/>
  <c r="BI36" i="11"/>
  <c r="CG36" i="11"/>
  <c r="CI36" i="11"/>
  <c r="CK36" i="11"/>
  <c r="CM36" i="11"/>
  <c r="CO36" i="11"/>
  <c r="R37" i="11"/>
  <c r="T37" i="11"/>
  <c r="V37" i="11"/>
  <c r="X37" i="11"/>
  <c r="Z37" i="11"/>
  <c r="AB37" i="11"/>
  <c r="AZ37" i="11"/>
  <c r="BB37" i="11"/>
  <c r="BD37" i="11"/>
  <c r="BF37" i="11"/>
  <c r="BH37" i="11"/>
  <c r="AZ39" i="11"/>
  <c r="BD39" i="11"/>
  <c r="U40" i="11"/>
  <c r="BJ40" i="11"/>
  <c r="BH40" i="11"/>
  <c r="BF40" i="11"/>
  <c r="BC40" i="11"/>
  <c r="AY40" i="11"/>
  <c r="BE40" i="11"/>
  <c r="BI40" i="11"/>
  <c r="S41" i="11"/>
  <c r="W41" i="11"/>
  <c r="CG41" i="11"/>
  <c r="CK41" i="11"/>
  <c r="AZ42" i="11"/>
  <c r="BD42" i="11"/>
  <c r="S43" i="11"/>
  <c r="W43" i="11"/>
  <c r="CG43" i="11"/>
  <c r="CK43" i="11"/>
  <c r="AZ44" i="11"/>
  <c r="BD44" i="11"/>
  <c r="BI45" i="11"/>
  <c r="BG45" i="11"/>
  <c r="BE45" i="11"/>
  <c r="BC45" i="11"/>
  <c r="BA45" i="11"/>
  <c r="AY45" i="11"/>
  <c r="BB45" i="11"/>
  <c r="BF45" i="11"/>
  <c r="BJ45" i="11"/>
  <c r="AZ46" i="11"/>
  <c r="BD46" i="11"/>
  <c r="S47" i="11"/>
  <c r="W47" i="11"/>
  <c r="CG47" i="11"/>
  <c r="CK47" i="11"/>
  <c r="BA48" i="11"/>
  <c r="BE48" i="11"/>
  <c r="CG48" i="11"/>
  <c r="CK48" i="11"/>
  <c r="AZ49" i="11"/>
  <c r="BD49" i="11"/>
  <c r="S50" i="11"/>
  <c r="W50" i="11"/>
  <c r="CG50" i="11"/>
  <c r="CK50" i="11"/>
  <c r="AZ51" i="11"/>
  <c r="BD51" i="11"/>
  <c r="S52" i="11"/>
  <c r="W52" i="11"/>
  <c r="CG52" i="11"/>
  <c r="K24" i="10"/>
  <c r="AM24" i="10"/>
  <c r="K25" i="10"/>
  <c r="AM25" i="10"/>
  <c r="K26" i="10"/>
  <c r="AM26" i="10"/>
  <c r="K27" i="10"/>
  <c r="AM27" i="10"/>
  <c r="K28" i="10"/>
  <c r="AM28" i="10"/>
  <c r="K29" i="10"/>
  <c r="AM29" i="10"/>
  <c r="AM40" i="10"/>
  <c r="K41" i="10"/>
  <c r="AM41" i="10"/>
  <c r="K42" i="10"/>
  <c r="AM42" i="10"/>
  <c r="K43" i="10"/>
  <c r="AM43" i="10"/>
  <c r="K44" i="10"/>
  <c r="AM44" i="10"/>
  <c r="K45" i="10"/>
  <c r="AM45" i="10"/>
  <c r="K46" i="10"/>
  <c r="AM46" i="10"/>
  <c r="K47" i="10"/>
  <c r="AM47" i="10"/>
  <c r="K48" i="10"/>
  <c r="AM48" i="10"/>
  <c r="K49" i="10"/>
  <c r="AM49" i="10"/>
  <c r="Y50" i="10"/>
  <c r="BA50" i="10"/>
  <c r="Y51" i="10"/>
  <c r="BA51" i="10"/>
  <c r="Y52" i="10"/>
  <c r="BA52" i="10"/>
  <c r="Y53" i="10"/>
  <c r="BA53" i="10"/>
  <c r="Y54" i="10"/>
  <c r="BA54" i="10"/>
  <c r="Y55" i="10"/>
  <c r="BA66" i="10"/>
  <c r="Y67" i="10"/>
  <c r="BA67" i="10"/>
  <c r="Y68" i="10"/>
  <c r="BA68" i="10"/>
  <c r="Y69" i="10"/>
  <c r="BA69" i="10"/>
  <c r="Y70" i="10"/>
  <c r="K71" i="10"/>
  <c r="AM71" i="10"/>
  <c r="K72" i="10"/>
  <c r="AM72" i="10"/>
  <c r="K73" i="10"/>
  <c r="AM73" i="10"/>
  <c r="K74" i="10"/>
  <c r="AM74" i="10"/>
  <c r="K75" i="10"/>
  <c r="AM75" i="10"/>
  <c r="Y76" i="10"/>
  <c r="BA76" i="10"/>
  <c r="Y77" i="10"/>
  <c r="BA77" i="10"/>
  <c r="Y78" i="10"/>
  <c r="BA78" i="10"/>
  <c r="Y79" i="10"/>
  <c r="BA79" i="10"/>
  <c r="Y80" i="10"/>
  <c r="BA80" i="10"/>
  <c r="Y81" i="10"/>
  <c r="S8" i="11"/>
  <c r="U8" i="11"/>
  <c r="W8" i="11"/>
  <c r="Y8" i="11"/>
  <c r="AA8" i="11"/>
  <c r="CG8" i="11"/>
  <c r="CI8" i="11"/>
  <c r="CK8" i="11"/>
  <c r="CM8" i="11"/>
  <c r="CO8" i="11"/>
  <c r="AZ9" i="11"/>
  <c r="BB9" i="11"/>
  <c r="BD9" i="11"/>
  <c r="BF9" i="11"/>
  <c r="BH9" i="11"/>
  <c r="S10" i="11"/>
  <c r="U10" i="11"/>
  <c r="W10" i="11"/>
  <c r="Y10" i="11"/>
  <c r="AA10" i="11"/>
  <c r="CG10" i="11"/>
  <c r="CI10" i="11"/>
  <c r="CK10" i="11"/>
  <c r="CM10" i="11"/>
  <c r="CO10" i="11"/>
  <c r="AZ11" i="11"/>
  <c r="BB11" i="11"/>
  <c r="BD11" i="11"/>
  <c r="BF11" i="11"/>
  <c r="BH11" i="11"/>
  <c r="S13" i="11"/>
  <c r="U13" i="11"/>
  <c r="W13" i="11"/>
  <c r="Y13" i="11"/>
  <c r="AA13" i="11"/>
  <c r="CG13" i="11"/>
  <c r="CI13" i="11"/>
  <c r="CK13" i="11"/>
  <c r="CM13" i="11"/>
  <c r="CO13" i="11"/>
  <c r="AZ15" i="11"/>
  <c r="BB15" i="11"/>
  <c r="BD15" i="11"/>
  <c r="BF15" i="11"/>
  <c r="BH15" i="11"/>
  <c r="S16" i="11"/>
  <c r="U16" i="11"/>
  <c r="W16" i="11"/>
  <c r="Y16" i="11"/>
  <c r="AA16" i="11"/>
  <c r="CG16" i="11"/>
  <c r="CI16" i="11"/>
  <c r="CK16" i="11"/>
  <c r="CM16" i="11"/>
  <c r="CO16" i="11"/>
  <c r="AZ17" i="11"/>
  <c r="BB17" i="11"/>
  <c r="BD17" i="11"/>
  <c r="BF17" i="11"/>
  <c r="BH17" i="11"/>
  <c r="S18" i="11"/>
  <c r="U18" i="11"/>
  <c r="W18" i="11"/>
  <c r="Y18" i="11"/>
  <c r="AA18" i="11"/>
  <c r="S19" i="11"/>
  <c r="U19" i="11"/>
  <c r="W19" i="11"/>
  <c r="Y19" i="11"/>
  <c r="AA19" i="11"/>
  <c r="CG19" i="11"/>
  <c r="CI19" i="11"/>
  <c r="CK19" i="11"/>
  <c r="CM19" i="11"/>
  <c r="CO19" i="11"/>
  <c r="AZ20" i="11"/>
  <c r="BB20" i="11"/>
  <c r="BD20" i="11"/>
  <c r="BF20" i="11"/>
  <c r="BH20" i="11"/>
  <c r="S21" i="11"/>
  <c r="U21" i="11"/>
  <c r="W21" i="11"/>
  <c r="Y21" i="11"/>
  <c r="AA21" i="11"/>
  <c r="CG21" i="11"/>
  <c r="CI21" i="11"/>
  <c r="CK21" i="11"/>
  <c r="CM21" i="11"/>
  <c r="CO21" i="11"/>
  <c r="AZ22" i="11"/>
  <c r="BB22" i="11"/>
  <c r="BD22" i="11"/>
  <c r="BF22" i="11"/>
  <c r="BH22" i="11"/>
  <c r="S23" i="11"/>
  <c r="U23" i="11"/>
  <c r="W23" i="11"/>
  <c r="Y23" i="11"/>
  <c r="AA23" i="11"/>
  <c r="S24" i="11"/>
  <c r="U24" i="11"/>
  <c r="W24" i="11"/>
  <c r="Y24" i="11"/>
  <c r="AA24" i="11"/>
  <c r="CG24" i="11"/>
  <c r="CI24" i="11"/>
  <c r="CK24" i="11"/>
  <c r="CM24" i="11"/>
  <c r="CO24" i="11"/>
  <c r="AZ25" i="11"/>
  <c r="BB25" i="11"/>
  <c r="BD25" i="11"/>
  <c r="BF25" i="11"/>
  <c r="BH25" i="11"/>
  <c r="S26" i="11"/>
  <c r="U26" i="11"/>
  <c r="W26" i="11"/>
  <c r="Y26" i="11"/>
  <c r="AA26" i="11"/>
  <c r="CG26" i="11"/>
  <c r="CI26" i="11"/>
  <c r="CK26" i="11"/>
  <c r="CM26" i="11"/>
  <c r="CO26" i="11"/>
  <c r="AZ27" i="11"/>
  <c r="BB27" i="11"/>
  <c r="BD27" i="11"/>
  <c r="BF27" i="11"/>
  <c r="BH27" i="11"/>
  <c r="S28" i="11"/>
  <c r="U28" i="11"/>
  <c r="W28" i="11"/>
  <c r="Y28" i="11"/>
  <c r="AA28" i="11"/>
  <c r="CG28" i="11"/>
  <c r="CI28" i="11"/>
  <c r="CK28" i="11"/>
  <c r="CM28" i="11"/>
  <c r="CO28" i="11"/>
  <c r="AZ29" i="11"/>
  <c r="BB29" i="11"/>
  <c r="BD29" i="11"/>
  <c r="BF29" i="11"/>
  <c r="BH29" i="11"/>
  <c r="S30" i="11"/>
  <c r="U30" i="11"/>
  <c r="W30" i="11"/>
  <c r="Y30" i="11"/>
  <c r="AA30" i="11"/>
  <c r="CG30" i="11"/>
  <c r="CI30" i="11"/>
  <c r="CK30" i="11"/>
  <c r="CM30" i="11"/>
  <c r="CO30" i="11"/>
  <c r="AZ31" i="11"/>
  <c r="BB31" i="11"/>
  <c r="BD31" i="11"/>
  <c r="BF31" i="11"/>
  <c r="BH31" i="11"/>
  <c r="AZ34" i="11"/>
  <c r="BB34" i="11"/>
  <c r="BD34" i="11"/>
  <c r="BF34" i="11"/>
  <c r="BH34" i="11"/>
  <c r="S35" i="11"/>
  <c r="U35" i="11"/>
  <c r="W35" i="11"/>
  <c r="Y35" i="11"/>
  <c r="AA35" i="11"/>
  <c r="CG35" i="11"/>
  <c r="CI35" i="11"/>
  <c r="CK35" i="11"/>
  <c r="CM35" i="11"/>
  <c r="CO35" i="11"/>
  <c r="AZ36" i="11"/>
  <c r="BB36" i="11"/>
  <c r="BD36" i="11"/>
  <c r="BF36" i="11"/>
  <c r="BH36" i="11"/>
  <c r="S37" i="11"/>
  <c r="U37" i="11"/>
  <c r="W37" i="11"/>
  <c r="Y37" i="11"/>
  <c r="AA37" i="11"/>
  <c r="AA38" i="11"/>
  <c r="R38" i="11"/>
  <c r="AC38" i="11"/>
  <c r="BI39" i="11"/>
  <c r="BG39" i="11"/>
  <c r="BE39" i="11"/>
  <c r="BC39" i="11"/>
  <c r="BA39" i="11"/>
  <c r="AY39" i="11"/>
  <c r="BB39" i="11"/>
  <c r="BF39" i="11"/>
  <c r="BJ39" i="11"/>
  <c r="AC40" i="11"/>
  <c r="AA40" i="11"/>
  <c r="Y40" i="11"/>
  <c r="V40" i="11"/>
  <c r="R40" i="11"/>
  <c r="X40" i="11"/>
  <c r="AB40" i="11"/>
  <c r="AB41" i="11"/>
  <c r="Z41" i="11"/>
  <c r="X41" i="11"/>
  <c r="V41" i="11"/>
  <c r="T41" i="11"/>
  <c r="R41" i="11"/>
  <c r="U41" i="11"/>
  <c r="Y41" i="11"/>
  <c r="AC41" i="11"/>
  <c r="CP41" i="11"/>
  <c r="CN41" i="11"/>
  <c r="CL41" i="11"/>
  <c r="CJ41" i="11"/>
  <c r="CH41" i="11"/>
  <c r="CF41" i="11"/>
  <c r="CI41" i="11"/>
  <c r="CM41" i="11"/>
  <c r="CQ41" i="11"/>
  <c r="BI42" i="11"/>
  <c r="BG42" i="11"/>
  <c r="BE42" i="11"/>
  <c r="BC42" i="11"/>
  <c r="BA42" i="11"/>
  <c r="AY42" i="11"/>
  <c r="BB42" i="11"/>
  <c r="BF42" i="11"/>
  <c r="BJ42" i="11"/>
  <c r="AB43" i="11"/>
  <c r="Z43" i="11"/>
  <c r="X43" i="11"/>
  <c r="V43" i="11"/>
  <c r="T43" i="11"/>
  <c r="R43" i="11"/>
  <c r="U43" i="11"/>
  <c r="Y43" i="11"/>
  <c r="AC43" i="11"/>
  <c r="CP43" i="11"/>
  <c r="CN43" i="11"/>
  <c r="CL43" i="11"/>
  <c r="CJ43" i="11"/>
  <c r="CH43" i="11"/>
  <c r="CF43" i="11"/>
  <c r="CI43" i="11"/>
  <c r="CM43" i="11"/>
  <c r="CQ43" i="11"/>
  <c r="BI44" i="11"/>
  <c r="BG44" i="11"/>
  <c r="BE44" i="11"/>
  <c r="BC44" i="11"/>
  <c r="BA44" i="11"/>
  <c r="AY44" i="11"/>
  <c r="BB44" i="11"/>
  <c r="BF44" i="11"/>
  <c r="BJ44" i="11"/>
  <c r="BI46" i="11"/>
  <c r="BG46" i="11"/>
  <c r="BE46" i="11"/>
  <c r="BC46" i="11"/>
  <c r="BA46" i="11"/>
  <c r="AY46" i="11"/>
  <c r="BB46" i="11"/>
  <c r="BF46" i="11"/>
  <c r="BJ46" i="11"/>
  <c r="AB47" i="11"/>
  <c r="Z47" i="11"/>
  <c r="X47" i="11"/>
  <c r="V47" i="11"/>
  <c r="T47" i="11"/>
  <c r="R47" i="11"/>
  <c r="U47" i="11"/>
  <c r="Y47" i="11"/>
  <c r="AC47" i="11"/>
  <c r="CP47" i="11"/>
  <c r="CN47" i="11"/>
  <c r="CL47" i="11"/>
  <c r="CJ47" i="11"/>
  <c r="CH47" i="11"/>
  <c r="CF47" i="11"/>
  <c r="CI47" i="11"/>
  <c r="CM47" i="11"/>
  <c r="CQ47" i="11"/>
  <c r="BJ48" i="11"/>
  <c r="BH48" i="11"/>
  <c r="BF48" i="11"/>
  <c r="BD48" i="11"/>
  <c r="BB48" i="11"/>
  <c r="AY48" i="11"/>
  <c r="BC48" i="11"/>
  <c r="BG48" i="11"/>
  <c r="CP48" i="11"/>
  <c r="CN48" i="11"/>
  <c r="CL48" i="11"/>
  <c r="CJ48" i="11"/>
  <c r="CH48" i="11"/>
  <c r="CF48" i="11"/>
  <c r="CI48" i="11"/>
  <c r="CM48" i="11"/>
  <c r="CQ48" i="11"/>
  <c r="BI49" i="11"/>
  <c r="BG49" i="11"/>
  <c r="BE49" i="11"/>
  <c r="BC49" i="11"/>
  <c r="BA49" i="11"/>
  <c r="AY49" i="11"/>
  <c r="BB49" i="11"/>
  <c r="BF49" i="11"/>
  <c r="BJ49" i="11"/>
  <c r="AB50" i="11"/>
  <c r="Z50" i="11"/>
  <c r="X50" i="11"/>
  <c r="V50" i="11"/>
  <c r="T50" i="11"/>
  <c r="R50" i="11"/>
  <c r="U50" i="11"/>
  <c r="Y50" i="11"/>
  <c r="AC50" i="11"/>
  <c r="CP50" i="11"/>
  <c r="CN50" i="11"/>
  <c r="CL50" i="11"/>
  <c r="CJ50" i="11"/>
  <c r="CH50" i="11"/>
  <c r="CF50" i="11"/>
  <c r="CI50" i="11"/>
  <c r="CM50" i="11"/>
  <c r="CQ50" i="11"/>
  <c r="BI51" i="11"/>
  <c r="BG51" i="11"/>
  <c r="BE51" i="11"/>
  <c r="BC51" i="11"/>
  <c r="BA51" i="11"/>
  <c r="AY51" i="11"/>
  <c r="BB51" i="11"/>
  <c r="BF51" i="11"/>
  <c r="BJ51" i="11"/>
  <c r="AB52" i="11"/>
  <c r="Z52" i="11"/>
  <c r="X52" i="11"/>
  <c r="V52" i="11"/>
  <c r="T52" i="11"/>
  <c r="R52" i="11"/>
  <c r="U52" i="11"/>
  <c r="Y52" i="11"/>
  <c r="AC52" i="11"/>
  <c r="CP52" i="11"/>
  <c r="CN52" i="11"/>
  <c r="CL52" i="11"/>
  <c r="CJ52" i="11"/>
  <c r="CH52" i="11"/>
  <c r="CQ52" i="11"/>
  <c r="CM52" i="11"/>
  <c r="CI52" i="11"/>
  <c r="CF52" i="11"/>
  <c r="CK52" i="11"/>
  <c r="AB75" i="11"/>
  <c r="Z75" i="11"/>
  <c r="X75" i="11"/>
  <c r="V75" i="11"/>
  <c r="T75" i="11"/>
  <c r="R75" i="11"/>
  <c r="AA75" i="11"/>
  <c r="W75" i="11"/>
  <c r="S75" i="11"/>
  <c r="Y75" i="11"/>
  <c r="BJ76" i="11"/>
  <c r="BH76" i="11"/>
  <c r="BF76" i="11"/>
  <c r="BD76" i="11"/>
  <c r="BB76" i="11"/>
  <c r="AY76" i="11"/>
  <c r="BI76" i="11"/>
  <c r="BE76" i="11"/>
  <c r="BA76" i="11"/>
  <c r="BG76" i="11"/>
  <c r="BI77" i="11"/>
  <c r="BG77" i="11"/>
  <c r="BE77" i="11"/>
  <c r="BC77" i="11"/>
  <c r="BA77" i="11"/>
  <c r="AY77" i="11"/>
  <c r="BH77" i="11"/>
  <c r="BD77" i="11"/>
  <c r="AZ77" i="11"/>
  <c r="BF77" i="11"/>
  <c r="AB81" i="11"/>
  <c r="Z81" i="11"/>
  <c r="X81" i="11"/>
  <c r="V81" i="11"/>
  <c r="T81" i="11"/>
  <c r="R81" i="11"/>
  <c r="AA81" i="11"/>
  <c r="W81" i="11"/>
  <c r="S81" i="11"/>
  <c r="AC81" i="11"/>
  <c r="U81" i="11"/>
  <c r="CP83" i="11"/>
  <c r="CN83" i="11"/>
  <c r="CL83" i="11"/>
  <c r="CJ83" i="11"/>
  <c r="CH83" i="11"/>
  <c r="CF83" i="11"/>
  <c r="CO83" i="11"/>
  <c r="CK83" i="11"/>
  <c r="CG83" i="11"/>
  <c r="CQ83" i="11"/>
  <c r="CI83" i="11"/>
  <c r="CG37" i="11"/>
  <c r="CI37" i="11"/>
  <c r="CK37" i="11"/>
  <c r="CM37" i="11"/>
  <c r="CO37" i="11"/>
  <c r="BB38" i="11"/>
  <c r="S39" i="11"/>
  <c r="U39" i="11"/>
  <c r="W39" i="11"/>
  <c r="Y39" i="11"/>
  <c r="AA39" i="11"/>
  <c r="CG39" i="11"/>
  <c r="CI39" i="11"/>
  <c r="CK39" i="11"/>
  <c r="CM39" i="11"/>
  <c r="CO39" i="11"/>
  <c r="AZ41" i="11"/>
  <c r="BB41" i="11"/>
  <c r="BD41" i="11"/>
  <c r="BF41" i="11"/>
  <c r="BH41" i="11"/>
  <c r="S42" i="11"/>
  <c r="U42" i="11"/>
  <c r="W42" i="11"/>
  <c r="Y42" i="11"/>
  <c r="AA42" i="11"/>
  <c r="CG42" i="11"/>
  <c r="CI42" i="11"/>
  <c r="CK42" i="11"/>
  <c r="CM42" i="11"/>
  <c r="CO42" i="11"/>
  <c r="AZ43" i="11"/>
  <c r="BB43" i="11"/>
  <c r="BD43" i="11"/>
  <c r="BF43" i="11"/>
  <c r="BH43" i="11"/>
  <c r="S44" i="11"/>
  <c r="U44" i="11"/>
  <c r="W44" i="11"/>
  <c r="Y44" i="11"/>
  <c r="AA44" i="11"/>
  <c r="CG44" i="11"/>
  <c r="CI44" i="11"/>
  <c r="CK44" i="11"/>
  <c r="CM44" i="11"/>
  <c r="S45" i="11"/>
  <c r="U45" i="11"/>
  <c r="W45" i="11"/>
  <c r="Y45" i="11"/>
  <c r="AA45" i="11"/>
  <c r="CH45" i="11"/>
  <c r="CJ45" i="11"/>
  <c r="CL45" i="11"/>
  <c r="CN45" i="11"/>
  <c r="S46" i="11"/>
  <c r="U46" i="11"/>
  <c r="W46" i="11"/>
  <c r="Y46" i="11"/>
  <c r="AA46" i="11"/>
  <c r="CG46" i="11"/>
  <c r="CI46" i="11"/>
  <c r="CK46" i="11"/>
  <c r="CM46" i="11"/>
  <c r="CO46" i="11"/>
  <c r="AZ47" i="11"/>
  <c r="BB47" i="11"/>
  <c r="BD47" i="11"/>
  <c r="BF47" i="11"/>
  <c r="BH47" i="11"/>
  <c r="S48" i="11"/>
  <c r="U48" i="11"/>
  <c r="W48" i="11"/>
  <c r="Y48" i="11"/>
  <c r="AA48" i="11"/>
  <c r="S49" i="11"/>
  <c r="U49" i="11"/>
  <c r="W49" i="11"/>
  <c r="Y49" i="11"/>
  <c r="AA49" i="11"/>
  <c r="CG49" i="11"/>
  <c r="CI49" i="11"/>
  <c r="CK49" i="11"/>
  <c r="CM49" i="11"/>
  <c r="CO49" i="11"/>
  <c r="AZ50" i="11"/>
  <c r="BB50" i="11"/>
  <c r="BD50" i="11"/>
  <c r="BF50" i="11"/>
  <c r="BH50" i="11"/>
  <c r="S51" i="11"/>
  <c r="U51" i="11"/>
  <c r="W51" i="11"/>
  <c r="Y51" i="11"/>
  <c r="AA51" i="11"/>
  <c r="CG51" i="11"/>
  <c r="CI51" i="11"/>
  <c r="CK51" i="11"/>
  <c r="CM51" i="11"/>
  <c r="CO51" i="11"/>
  <c r="AZ52" i="11"/>
  <c r="BB52" i="11"/>
  <c r="BD52" i="11"/>
  <c r="BF52" i="11"/>
  <c r="BH52" i="11"/>
  <c r="BI53" i="11"/>
  <c r="BG53" i="11"/>
  <c r="BE53" i="11"/>
  <c r="BC53" i="11"/>
  <c r="BA53" i="11"/>
  <c r="AY53" i="11"/>
  <c r="BB53" i="11"/>
  <c r="BF53" i="11"/>
  <c r="BJ53" i="11"/>
  <c r="AB54" i="11"/>
  <c r="Z54" i="11"/>
  <c r="X54" i="11"/>
  <c r="V54" i="11"/>
  <c r="T54" i="11"/>
  <c r="R54" i="11"/>
  <c r="U54" i="11"/>
  <c r="Y54" i="11"/>
  <c r="AC54" i="11"/>
  <c r="CP54" i="11"/>
  <c r="CN54" i="11"/>
  <c r="CL54" i="11"/>
  <c r="CJ54" i="11"/>
  <c r="CH54" i="11"/>
  <c r="CF54" i="11"/>
  <c r="CI54" i="11"/>
  <c r="CM54" i="11"/>
  <c r="CQ54" i="11"/>
  <c r="BI55" i="11"/>
  <c r="BG55" i="11"/>
  <c r="BE55" i="11"/>
  <c r="BC55" i="11"/>
  <c r="BA55" i="11"/>
  <c r="AY55" i="11"/>
  <c r="BB55" i="11"/>
  <c r="BF55" i="11"/>
  <c r="BJ55" i="11"/>
  <c r="AB56" i="11"/>
  <c r="Z56" i="11"/>
  <c r="X56" i="11"/>
  <c r="V56" i="11"/>
  <c r="T56" i="11"/>
  <c r="R56" i="11"/>
  <c r="U56" i="11"/>
  <c r="Y56" i="11"/>
  <c r="AC56" i="11"/>
  <c r="CP56" i="11"/>
  <c r="CN56" i="11"/>
  <c r="CL56" i="11"/>
  <c r="CJ56" i="11"/>
  <c r="CH56" i="11"/>
  <c r="CF56" i="11"/>
  <c r="CI56" i="11"/>
  <c r="CM56" i="11"/>
  <c r="CQ56" i="11"/>
  <c r="BI57" i="11"/>
  <c r="BG57" i="11"/>
  <c r="BE57" i="11"/>
  <c r="BC57" i="11"/>
  <c r="BA57" i="11"/>
  <c r="AY57" i="11"/>
  <c r="BB57" i="11"/>
  <c r="BF57" i="11"/>
  <c r="BJ57" i="11"/>
  <c r="BI60" i="11"/>
  <c r="BG60" i="11"/>
  <c r="BE60" i="11"/>
  <c r="BC60" i="11"/>
  <c r="BA60" i="11"/>
  <c r="AY60" i="11"/>
  <c r="BB60" i="11"/>
  <c r="BF60" i="11"/>
  <c r="BJ60" i="11"/>
  <c r="AB61" i="11"/>
  <c r="Z61" i="11"/>
  <c r="X61" i="11"/>
  <c r="V61" i="11"/>
  <c r="T61" i="11"/>
  <c r="R61" i="11"/>
  <c r="U61" i="11"/>
  <c r="Y61" i="11"/>
  <c r="AC61" i="11"/>
  <c r="CP61" i="11"/>
  <c r="CN61" i="11"/>
  <c r="CL61" i="11"/>
  <c r="CJ61" i="11"/>
  <c r="CH61" i="11"/>
  <c r="CF61" i="11"/>
  <c r="CI61" i="11"/>
  <c r="CM61" i="11"/>
  <c r="CQ61" i="11"/>
  <c r="BI62" i="11"/>
  <c r="BG62" i="11"/>
  <c r="BE62" i="11"/>
  <c r="BC62" i="11"/>
  <c r="BA62" i="11"/>
  <c r="AY62" i="11"/>
  <c r="BB62" i="11"/>
  <c r="BF62" i="11"/>
  <c r="BJ62" i="11"/>
  <c r="AB63" i="11"/>
  <c r="Z63" i="11"/>
  <c r="X63" i="11"/>
  <c r="V63" i="11"/>
  <c r="T63" i="11"/>
  <c r="R63" i="11"/>
  <c r="U63" i="11"/>
  <c r="Y63" i="11"/>
  <c r="AC63" i="11"/>
  <c r="CP63" i="11"/>
  <c r="CN63" i="11"/>
  <c r="CL63" i="11"/>
  <c r="CJ63" i="11"/>
  <c r="CH63" i="11"/>
  <c r="CF63" i="11"/>
  <c r="CI63" i="11"/>
  <c r="CM63" i="11"/>
  <c r="CQ63" i="11"/>
  <c r="BE64" i="11"/>
  <c r="AY64" i="11"/>
  <c r="BF64" i="11"/>
  <c r="BI65" i="11"/>
  <c r="BG65" i="11"/>
  <c r="BE65" i="11"/>
  <c r="BC65" i="11"/>
  <c r="BA65" i="11"/>
  <c r="AY65" i="11"/>
  <c r="BB65" i="11"/>
  <c r="BF65" i="11"/>
  <c r="BJ65" i="11"/>
  <c r="Z66" i="11"/>
  <c r="X66" i="11"/>
  <c r="V66" i="11"/>
  <c r="R66" i="11"/>
  <c r="W66" i="11"/>
  <c r="AA66" i="11"/>
  <c r="AB67" i="11"/>
  <c r="Z67" i="11"/>
  <c r="X67" i="11"/>
  <c r="V67" i="11"/>
  <c r="T67" i="11"/>
  <c r="R67" i="11"/>
  <c r="U67" i="11"/>
  <c r="Y67" i="11"/>
  <c r="AC67" i="11"/>
  <c r="CP67" i="11"/>
  <c r="CN67" i="11"/>
  <c r="CL67" i="11"/>
  <c r="CJ67" i="11"/>
  <c r="CH67" i="11"/>
  <c r="CF67" i="11"/>
  <c r="CI67" i="11"/>
  <c r="CM67" i="11"/>
  <c r="CQ67" i="11"/>
  <c r="BI68" i="11"/>
  <c r="BG68" i="11"/>
  <c r="BE68" i="11"/>
  <c r="BC68" i="11"/>
  <c r="BA68" i="11"/>
  <c r="AY68" i="11"/>
  <c r="BB68" i="11"/>
  <c r="BF68" i="11"/>
  <c r="BJ68" i="11"/>
  <c r="AB69" i="11"/>
  <c r="Z69" i="11"/>
  <c r="X69" i="11"/>
  <c r="V69" i="11"/>
  <c r="T69" i="11"/>
  <c r="R69" i="11"/>
  <c r="U69" i="11"/>
  <c r="Y69" i="11"/>
  <c r="AC69" i="11"/>
  <c r="CP69" i="11"/>
  <c r="CN69" i="11"/>
  <c r="CL69" i="11"/>
  <c r="CJ69" i="11"/>
  <c r="CH69" i="11"/>
  <c r="CF69" i="11"/>
  <c r="CI69" i="11"/>
  <c r="CM69" i="11"/>
  <c r="CQ69" i="11"/>
  <c r="BI70" i="11"/>
  <c r="BG70" i="11"/>
  <c r="BE70" i="11"/>
  <c r="BC70" i="11"/>
  <c r="BA70" i="11"/>
  <c r="AY70" i="11"/>
  <c r="BB70" i="11"/>
  <c r="BF70" i="11"/>
  <c r="BJ70" i="11"/>
  <c r="AB71" i="11"/>
  <c r="Z71" i="11"/>
  <c r="X71" i="11"/>
  <c r="V71" i="11"/>
  <c r="T71" i="11"/>
  <c r="R71" i="11"/>
  <c r="U71" i="11"/>
  <c r="Y71" i="11"/>
  <c r="AC71" i="11"/>
  <c r="CP71" i="11"/>
  <c r="CN71" i="11"/>
  <c r="CL71" i="11"/>
  <c r="CJ71" i="11"/>
  <c r="CH71" i="11"/>
  <c r="CF71" i="11"/>
  <c r="CI71" i="11"/>
  <c r="CM71" i="11"/>
  <c r="U75" i="11"/>
  <c r="AC75" i="11"/>
  <c r="CP75" i="11"/>
  <c r="CN75" i="11"/>
  <c r="CL75" i="11"/>
  <c r="CJ75" i="11"/>
  <c r="CH75" i="11"/>
  <c r="CF75" i="11"/>
  <c r="CO75" i="11"/>
  <c r="CK75" i="11"/>
  <c r="CG75" i="11"/>
  <c r="CM75" i="11"/>
  <c r="BC76" i="11"/>
  <c r="CP76" i="11"/>
  <c r="CN76" i="11"/>
  <c r="CL76" i="11"/>
  <c r="CJ76" i="11"/>
  <c r="CH76" i="11"/>
  <c r="CF76" i="11"/>
  <c r="CO76" i="11"/>
  <c r="CK76" i="11"/>
  <c r="CG76" i="11"/>
  <c r="CM76" i="11"/>
  <c r="BB77" i="11"/>
  <c r="BJ77" i="11"/>
  <c r="AB78" i="11"/>
  <c r="Z78" i="11"/>
  <c r="X78" i="11"/>
  <c r="V78" i="11"/>
  <c r="T78" i="11"/>
  <c r="R78" i="11"/>
  <c r="AA78" i="11"/>
  <c r="W78" i="11"/>
  <c r="S78" i="11"/>
  <c r="Y78" i="11"/>
  <c r="CP79" i="11"/>
  <c r="CN79" i="11"/>
  <c r="CL79" i="11"/>
  <c r="CJ79" i="11"/>
  <c r="CH79" i="11"/>
  <c r="CF79" i="11"/>
  <c r="CO79" i="11"/>
  <c r="CK79" i="11"/>
  <c r="CG79" i="11"/>
  <c r="CQ79" i="11"/>
  <c r="CI79" i="11"/>
  <c r="Y81" i="11"/>
  <c r="BI82" i="11"/>
  <c r="BG82" i="11"/>
  <c r="BE82" i="11"/>
  <c r="BC82" i="11"/>
  <c r="BA82" i="11"/>
  <c r="AY82" i="11"/>
  <c r="BH82" i="11"/>
  <c r="BD82" i="11"/>
  <c r="AZ82" i="11"/>
  <c r="BJ82" i="11"/>
  <c r="BB82" i="11"/>
  <c r="CM83" i="11"/>
  <c r="S53" i="11"/>
  <c r="U53" i="11"/>
  <c r="W53" i="11"/>
  <c r="Y53" i="11"/>
  <c r="AA53" i="11"/>
  <c r="CG53" i="11"/>
  <c r="CI53" i="11"/>
  <c r="CK53" i="11"/>
  <c r="CM53" i="11"/>
  <c r="CO53" i="11"/>
  <c r="AZ54" i="11"/>
  <c r="BB54" i="11"/>
  <c r="BD54" i="11"/>
  <c r="BF54" i="11"/>
  <c r="BH54" i="11"/>
  <c r="S55" i="11"/>
  <c r="U55" i="11"/>
  <c r="W55" i="11"/>
  <c r="Y55" i="11"/>
  <c r="AA55" i="11"/>
  <c r="CG55" i="11"/>
  <c r="CI55" i="11"/>
  <c r="CK55" i="11"/>
  <c r="CM55" i="11"/>
  <c r="CO55" i="11"/>
  <c r="AZ56" i="11"/>
  <c r="BB56" i="11"/>
  <c r="BD56" i="11"/>
  <c r="BF56" i="11"/>
  <c r="BH56" i="11"/>
  <c r="S57" i="11"/>
  <c r="U57" i="11"/>
  <c r="W57" i="11"/>
  <c r="Y57" i="11"/>
  <c r="AA57" i="11"/>
  <c r="CG57" i="11"/>
  <c r="CI57" i="11"/>
  <c r="CK57" i="11"/>
  <c r="CM57" i="11"/>
  <c r="CO57" i="11"/>
  <c r="S60" i="11"/>
  <c r="U60" i="11"/>
  <c r="W60" i="11"/>
  <c r="Y60" i="11"/>
  <c r="AA60" i="11"/>
  <c r="CG60" i="11"/>
  <c r="CI60" i="11"/>
  <c r="CK60" i="11"/>
  <c r="CM60" i="11"/>
  <c r="CO60" i="11"/>
  <c r="AZ61" i="11"/>
  <c r="BB61" i="11"/>
  <c r="BD61" i="11"/>
  <c r="BF61" i="11"/>
  <c r="BH61" i="11"/>
  <c r="S62" i="11"/>
  <c r="U62" i="11"/>
  <c r="W62" i="11"/>
  <c r="Y62" i="11"/>
  <c r="AA62" i="11"/>
  <c r="CG62" i="11"/>
  <c r="CI62" i="11"/>
  <c r="CK62" i="11"/>
  <c r="CM62" i="11"/>
  <c r="CO62" i="11"/>
  <c r="AZ63" i="11"/>
  <c r="BB63" i="11"/>
  <c r="BD63" i="11"/>
  <c r="BF63" i="11"/>
  <c r="BH63" i="11"/>
  <c r="T64" i="11"/>
  <c r="S65" i="11"/>
  <c r="U65" i="11"/>
  <c r="W65" i="11"/>
  <c r="Y65" i="11"/>
  <c r="AA65" i="11"/>
  <c r="CG65" i="11"/>
  <c r="CI65" i="11"/>
  <c r="CK65" i="11"/>
  <c r="CM65" i="11"/>
  <c r="CO65" i="11"/>
  <c r="BB66" i="11"/>
  <c r="BD66" i="11"/>
  <c r="AZ67" i="11"/>
  <c r="BB67" i="11"/>
  <c r="BD67" i="11"/>
  <c r="BF67" i="11"/>
  <c r="BH67" i="11"/>
  <c r="S68" i="11"/>
  <c r="U68" i="11"/>
  <c r="W68" i="11"/>
  <c r="Y68" i="11"/>
  <c r="AA68" i="11"/>
  <c r="CG68" i="11"/>
  <c r="CI68" i="11"/>
  <c r="CK68" i="11"/>
  <c r="CM68" i="11"/>
  <c r="CO68" i="11"/>
  <c r="AZ69" i="11"/>
  <c r="BB69" i="11"/>
  <c r="BD69" i="11"/>
  <c r="BF69" i="11"/>
  <c r="BH69" i="11"/>
  <c r="S70" i="11"/>
  <c r="U70" i="11"/>
  <c r="W70" i="11"/>
  <c r="Y70" i="11"/>
  <c r="AA70" i="11"/>
  <c r="CG70" i="11"/>
  <c r="CI70" i="11"/>
  <c r="CK70" i="11"/>
  <c r="CM70" i="11"/>
  <c r="CO70" i="11"/>
  <c r="AZ71" i="11"/>
  <c r="BB71" i="11"/>
  <c r="BD71" i="11"/>
  <c r="BF71" i="11"/>
  <c r="BH71" i="11"/>
  <c r="AB72" i="11"/>
  <c r="Z72" i="11"/>
  <c r="X72" i="11"/>
  <c r="V72" i="11"/>
  <c r="T72" i="11"/>
  <c r="R72" i="11"/>
  <c r="U72" i="11"/>
  <c r="Y72" i="11"/>
  <c r="AC72" i="11"/>
  <c r="CP72" i="11"/>
  <c r="CN72" i="11"/>
  <c r="CL72" i="11"/>
  <c r="CJ72" i="11"/>
  <c r="CH72" i="11"/>
  <c r="CF72" i="11"/>
  <c r="CI72" i="11"/>
  <c r="CM72" i="11"/>
  <c r="CQ72" i="11"/>
  <c r="BI73" i="11"/>
  <c r="BG73" i="11"/>
  <c r="BE73" i="11"/>
  <c r="BC73" i="11"/>
  <c r="BA73" i="11"/>
  <c r="AY73" i="11"/>
  <c r="BB73" i="11"/>
  <c r="BF73" i="11"/>
  <c r="BJ73" i="11"/>
  <c r="AB74" i="11"/>
  <c r="Z74" i="11"/>
  <c r="X74" i="11"/>
  <c r="V74" i="11"/>
  <c r="T74" i="11"/>
  <c r="R74" i="11"/>
  <c r="U74" i="11"/>
  <c r="Y74" i="11"/>
  <c r="AC74" i="11"/>
  <c r="AB79" i="11"/>
  <c r="Z79" i="11"/>
  <c r="X79" i="11"/>
  <c r="V79" i="11"/>
  <c r="T79" i="11"/>
  <c r="R79" i="11"/>
  <c r="AA79" i="11"/>
  <c r="W79" i="11"/>
  <c r="S79" i="11"/>
  <c r="Y79" i="11"/>
  <c r="BI80" i="11"/>
  <c r="BG80" i="11"/>
  <c r="BE80" i="11"/>
  <c r="BC80" i="11"/>
  <c r="BA80" i="11"/>
  <c r="AY80" i="11"/>
  <c r="BH80" i="11"/>
  <c r="BD80" i="11"/>
  <c r="AZ80" i="11"/>
  <c r="BF80" i="11"/>
  <c r="CP81" i="11"/>
  <c r="CN81" i="11"/>
  <c r="CL81" i="11"/>
  <c r="CJ81" i="11"/>
  <c r="CH81" i="11"/>
  <c r="CF81" i="11"/>
  <c r="CO81" i="11"/>
  <c r="CK81" i="11"/>
  <c r="CG81" i="11"/>
  <c r="CM81" i="11"/>
  <c r="AB83" i="11"/>
  <c r="Z83" i="11"/>
  <c r="X83" i="11"/>
  <c r="V83" i="11"/>
  <c r="T83" i="11"/>
  <c r="R83" i="11"/>
  <c r="AA83" i="11"/>
  <c r="W83" i="11"/>
  <c r="S83" i="11"/>
  <c r="Y83" i="11"/>
  <c r="K8" i="18"/>
  <c r="O8" i="18"/>
  <c r="S8" i="18"/>
  <c r="J9" i="18"/>
  <c r="J37" i="18"/>
  <c r="L37" i="18"/>
  <c r="L9" i="18"/>
  <c r="N8" i="18"/>
  <c r="P37" i="18"/>
  <c r="P9" i="18"/>
  <c r="R9" i="18"/>
  <c r="R37" i="18"/>
  <c r="T9" i="18"/>
  <c r="T38" i="18"/>
  <c r="I11" i="18"/>
  <c r="I9" i="18" s="1"/>
  <c r="I8" i="18" s="1"/>
  <c r="K39" i="18"/>
  <c r="T39" i="18"/>
  <c r="T40" i="18"/>
  <c r="K40" i="18"/>
  <c r="K41" i="18"/>
  <c r="T41" i="18"/>
  <c r="T42" i="18"/>
  <c r="K42" i="18"/>
  <c r="K43" i="18"/>
  <c r="T43" i="18"/>
  <c r="K38" i="18"/>
  <c r="AZ72" i="11"/>
  <c r="BB72" i="11"/>
  <c r="BD72" i="11"/>
  <c r="BF72" i="11"/>
  <c r="BH72" i="11"/>
  <c r="S73" i="11"/>
  <c r="U73" i="11"/>
  <c r="W73" i="11"/>
  <c r="Y73" i="11"/>
  <c r="AA73" i="11"/>
  <c r="CG73" i="11"/>
  <c r="CI73" i="11"/>
  <c r="CK73" i="11"/>
  <c r="CM73" i="11"/>
  <c r="CO73" i="11"/>
  <c r="BA74" i="11"/>
  <c r="BC74" i="11"/>
  <c r="BE74" i="11"/>
  <c r="BG74" i="11"/>
  <c r="CG74" i="11"/>
  <c r="CI74" i="11"/>
  <c r="CK74" i="11"/>
  <c r="CM74" i="11"/>
  <c r="CO74" i="11"/>
  <c r="AZ75" i="11"/>
  <c r="BB75" i="11"/>
  <c r="BD75" i="11"/>
  <c r="BF75" i="11"/>
  <c r="BH75" i="11"/>
  <c r="S76" i="11"/>
  <c r="U76" i="11"/>
  <c r="W76" i="11"/>
  <c r="Y76" i="11"/>
  <c r="AA76" i="11"/>
  <c r="S77" i="11"/>
  <c r="U77" i="11"/>
  <c r="W77" i="11"/>
  <c r="Y77" i="11"/>
  <c r="AA77" i="11"/>
  <c r="CG77" i="11"/>
  <c r="CI77" i="11"/>
  <c r="CK77" i="11"/>
  <c r="CM77" i="11"/>
  <c r="CO77" i="11"/>
  <c r="AZ78" i="11"/>
  <c r="BB78" i="11"/>
  <c r="BD78" i="11"/>
  <c r="BF78" i="11"/>
  <c r="BH78" i="11"/>
  <c r="M8" i="18"/>
  <c r="Q8" i="18"/>
  <c r="R36" i="18"/>
  <c r="P36" i="18"/>
  <c r="N36" i="18"/>
  <c r="L36" i="18"/>
  <c r="J36" i="18"/>
  <c r="S36" i="18"/>
  <c r="O36" i="18"/>
  <c r="K44" i="18"/>
  <c r="S45" i="18"/>
  <c r="Q45" i="18"/>
  <c r="O45" i="18"/>
  <c r="M45" i="18"/>
  <c r="P45" i="18"/>
  <c r="L45" i="18"/>
  <c r="N45" i="18"/>
  <c r="H18" i="18"/>
  <c r="M44" i="18" s="1"/>
  <c r="R46" i="18"/>
  <c r="P46" i="18"/>
  <c r="N46" i="18"/>
  <c r="L46" i="18"/>
  <c r="J46" i="18"/>
  <c r="Q46" i="18"/>
  <c r="M46" i="18"/>
  <c r="S46" i="18"/>
  <c r="S47" i="18"/>
  <c r="Q47" i="18"/>
  <c r="O47" i="18"/>
  <c r="M47" i="18"/>
  <c r="R47" i="18"/>
  <c r="N47" i="18"/>
  <c r="J47" i="18"/>
  <c r="P47" i="18"/>
  <c r="R48" i="18"/>
  <c r="P48" i="18"/>
  <c r="N48" i="18"/>
  <c r="L48" i="18"/>
  <c r="J48" i="18"/>
  <c r="S48" i="18"/>
  <c r="O48" i="18"/>
  <c r="M48" i="18"/>
  <c r="S49" i="18"/>
  <c r="Q49" i="18"/>
  <c r="O49" i="18"/>
  <c r="M49" i="18"/>
  <c r="P49" i="18"/>
  <c r="L49" i="18"/>
  <c r="R49" i="18"/>
  <c r="J49" i="18"/>
  <c r="R50" i="18"/>
  <c r="P50" i="18"/>
  <c r="N50" i="18"/>
  <c r="L50" i="18"/>
  <c r="J50" i="18"/>
  <c r="Q50" i="18"/>
  <c r="M50" i="18"/>
  <c r="O50" i="18"/>
  <c r="S51" i="18"/>
  <c r="Q51" i="18"/>
  <c r="O51" i="18"/>
  <c r="M51" i="18"/>
  <c r="R51" i="18"/>
  <c r="N51" i="18"/>
  <c r="J51" i="18"/>
  <c r="L51" i="18"/>
  <c r="R52" i="18"/>
  <c r="P52" i="18"/>
  <c r="N52" i="18"/>
  <c r="L52" i="18"/>
  <c r="J52" i="18"/>
  <c r="S52" i="18"/>
  <c r="O52" i="18"/>
  <c r="Q52" i="18"/>
  <c r="S53" i="18"/>
  <c r="Q53" i="18"/>
  <c r="O53" i="18"/>
  <c r="M53" i="18"/>
  <c r="P53" i="18"/>
  <c r="L53" i="18"/>
  <c r="N53" i="18"/>
  <c r="R54" i="18"/>
  <c r="P54" i="18"/>
  <c r="N54" i="18"/>
  <c r="L54" i="18"/>
  <c r="J54" i="18"/>
  <c r="Q54" i="18"/>
  <c r="M54" i="18"/>
  <c r="S54" i="18"/>
  <c r="R55" i="18"/>
  <c r="P55" i="18"/>
  <c r="N55" i="18"/>
  <c r="L55" i="18"/>
  <c r="J55" i="18"/>
  <c r="S55" i="18"/>
  <c r="Q55" i="18"/>
  <c r="O55" i="18"/>
  <c r="M55" i="18"/>
  <c r="S56" i="18"/>
  <c r="Q56" i="18"/>
  <c r="O56" i="18"/>
  <c r="M56" i="18"/>
  <c r="R56" i="18"/>
  <c r="P56" i="18"/>
  <c r="N56" i="18"/>
  <c r="L56" i="18"/>
  <c r="J56" i="18"/>
  <c r="M36" i="18"/>
  <c r="J45" i="18"/>
  <c r="O46" i="18"/>
  <c r="N49" i="18"/>
  <c r="S50" i="18"/>
  <c r="M52" i="18"/>
  <c r="R53" i="18"/>
  <c r="CG78" i="11"/>
  <c r="CI78" i="11"/>
  <c r="CK78" i="11"/>
  <c r="CM78" i="11"/>
  <c r="CO78" i="11"/>
  <c r="AZ79" i="11"/>
  <c r="BB79" i="11"/>
  <c r="BD79" i="11"/>
  <c r="BF79" i="11"/>
  <c r="BH79" i="11"/>
  <c r="S80" i="11"/>
  <c r="U80" i="11"/>
  <c r="W80" i="11"/>
  <c r="Y80" i="11"/>
  <c r="AA80" i="11"/>
  <c r="CG80" i="11"/>
  <c r="CI80" i="11"/>
  <c r="CK80" i="11"/>
  <c r="CM80" i="11"/>
  <c r="CO80" i="11"/>
  <c r="AZ81" i="11"/>
  <c r="BB81" i="11"/>
  <c r="BD81" i="11"/>
  <c r="BF81" i="11"/>
  <c r="BH81" i="11"/>
  <c r="S82" i="11"/>
  <c r="U82" i="11"/>
  <c r="W82" i="11"/>
  <c r="Y82" i="11"/>
  <c r="AA82" i="11"/>
  <c r="CG82" i="11"/>
  <c r="CI82" i="11"/>
  <c r="CK82" i="11"/>
  <c r="CM82" i="11"/>
  <c r="CO82" i="11"/>
  <c r="AZ83" i="11"/>
  <c r="BB83" i="11"/>
  <c r="BD83" i="11"/>
  <c r="BF83" i="11"/>
  <c r="BH83" i="11"/>
  <c r="K37" i="18"/>
  <c r="M37" i="18"/>
  <c r="O37" i="18"/>
  <c r="Q37" i="18"/>
  <c r="S37" i="18"/>
  <c r="R38" i="18"/>
  <c r="P38" i="18"/>
  <c r="N38" i="18"/>
  <c r="L38" i="18"/>
  <c r="J38" i="18"/>
  <c r="S39" i="18"/>
  <c r="Q39" i="18"/>
  <c r="O39" i="18"/>
  <c r="M39" i="18"/>
  <c r="R40" i="18"/>
  <c r="P40" i="18"/>
  <c r="N40" i="18"/>
  <c r="L40" i="18"/>
  <c r="J40" i="18"/>
  <c r="S41" i="18"/>
  <c r="Q41" i="18"/>
  <c r="O41" i="18"/>
  <c r="M41" i="18"/>
  <c r="R42" i="18"/>
  <c r="P42" i="18"/>
  <c r="N42" i="18"/>
  <c r="L42" i="18"/>
  <c r="J42" i="18"/>
  <c r="S43" i="18"/>
  <c r="Q43" i="18"/>
  <c r="R43" i="18"/>
  <c r="O43" i="18"/>
  <c r="M43" i="18"/>
  <c r="J44" i="18"/>
  <c r="L44" i="18"/>
  <c r="N44" i="18"/>
  <c r="P44" i="18"/>
  <c r="R44" i="18"/>
  <c r="T44" i="18"/>
  <c r="K45" i="18"/>
  <c r="T45" i="18"/>
  <c r="T48" i="18"/>
  <c r="K48" i="18"/>
  <c r="K49" i="18"/>
  <c r="T49" i="18"/>
  <c r="T52" i="18"/>
  <c r="K52" i="18"/>
  <c r="K53" i="18"/>
  <c r="T53" i="18"/>
  <c r="T55" i="18"/>
  <c r="K55" i="18"/>
  <c r="K56" i="18"/>
  <c r="T56" i="18"/>
  <c r="T57" i="18"/>
  <c r="K57" i="18"/>
  <c r="K58" i="18"/>
  <c r="T58" i="18"/>
  <c r="K36" i="18"/>
  <c r="M38" i="18"/>
  <c r="Q38" i="18"/>
  <c r="J39" i="18"/>
  <c r="N39" i="18"/>
  <c r="R39" i="18"/>
  <c r="O40" i="18"/>
  <c r="S40" i="18"/>
  <c r="L41" i="18"/>
  <c r="P41" i="18"/>
  <c r="M42" i="18"/>
  <c r="Q42" i="18"/>
  <c r="J43" i="18"/>
  <c r="N43" i="18"/>
  <c r="K46" i="18"/>
  <c r="T51" i="18"/>
  <c r="K54" i="18"/>
  <c r="R57" i="18"/>
  <c r="P57" i="18"/>
  <c r="N57" i="18"/>
  <c r="L57" i="18"/>
  <c r="J57" i="18"/>
  <c r="S57" i="18"/>
  <c r="Q57" i="18"/>
  <c r="O57" i="18"/>
  <c r="M57" i="18"/>
  <c r="S58" i="18"/>
  <c r="Q58" i="18"/>
  <c r="O58" i="18"/>
  <c r="M58" i="18"/>
  <c r="R58" i="18"/>
  <c r="P58" i="18"/>
  <c r="N58" i="18"/>
  <c r="L58" i="18"/>
  <c r="J58" i="18"/>
  <c r="Q44" i="18" l="1"/>
  <c r="T37" i="18"/>
  <c r="R8" i="18"/>
  <c r="J8" i="18"/>
  <c r="K35" i="18"/>
  <c r="S44" i="18"/>
  <c r="O44" i="18"/>
  <c r="H9" i="18"/>
  <c r="T35" i="18"/>
  <c r="T8" i="18"/>
  <c r="T34" i="18" s="1"/>
  <c r="P35" i="18"/>
  <c r="P8" i="18"/>
  <c r="L35" i="18"/>
  <c r="L8" i="18"/>
  <c r="K34" i="18"/>
  <c r="H8" i="18" l="1"/>
  <c r="O35" i="18"/>
  <c r="S35" i="18"/>
  <c r="N35" i="18"/>
  <c r="M35" i="18"/>
  <c r="Q35" i="18"/>
  <c r="J34" i="18"/>
  <c r="R34" i="18"/>
  <c r="L34" i="18"/>
  <c r="J35" i="18"/>
  <c r="R35" i="18"/>
  <c r="Q34" i="18" l="1"/>
  <c r="N34" i="18"/>
  <c r="O34" i="18"/>
  <c r="S34" i="18"/>
  <c r="M34" i="18"/>
  <c r="P34" i="18"/>
</calcChain>
</file>

<file path=xl/sharedStrings.xml><?xml version="1.0" encoding="utf-8"?>
<sst xmlns="http://schemas.openxmlformats.org/spreadsheetml/2006/main" count="9853" uniqueCount="1377">
  <si>
    <t>男</t>
    <rPh sb="0" eb="1">
      <t>オトコ</t>
    </rPh>
    <phoneticPr fontId="3"/>
  </si>
  <si>
    <t>女</t>
    <rPh sb="0" eb="1">
      <t>オンナ</t>
    </rPh>
    <phoneticPr fontId="3"/>
  </si>
  <si>
    <t>人　　　　　　　　口</t>
    <rPh sb="0" eb="1">
      <t>ヒト</t>
    </rPh>
    <rPh sb="9" eb="10">
      <t>クチ</t>
    </rPh>
    <phoneticPr fontId="3"/>
  </si>
  <si>
    <t>単位:人，％</t>
    <rPh sb="0" eb="2">
      <t>タンイ</t>
    </rPh>
    <rPh sb="3" eb="4">
      <t>ニン</t>
    </rPh>
    <phoneticPr fontId="3"/>
  </si>
  <si>
    <t>平成12年10月１日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</si>
  <si>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平成７年10月１日</t>
    <rPh sb="0" eb="2">
      <t>ヘイセイ</t>
    </rPh>
    <rPh sb="3" eb="4">
      <t>ネン</t>
    </rPh>
    <rPh sb="6" eb="7">
      <t>ガツ</t>
    </rPh>
    <rPh sb="8" eb="9">
      <t>ニチ</t>
    </rPh>
    <phoneticPr fontId="3"/>
  </si>
  <si>
    <t>平成２年10月１日</t>
    <rPh sb="0" eb="2">
      <t>ヘイセイ</t>
    </rPh>
    <rPh sb="3" eb="4">
      <t>ネン</t>
    </rPh>
    <rPh sb="6" eb="7">
      <t>ガツ</t>
    </rPh>
    <rPh sb="8" eb="9">
      <t>ニチ</t>
    </rPh>
    <phoneticPr fontId="3"/>
  </si>
  <si>
    <t>昭和60年10月１日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</si>
  <si>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昭和55年10月１日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</si>
  <si>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昭和50年10月１日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</si>
  <si>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昭和45年10月１日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</si>
  <si>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昭和40年10月１日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</si>
  <si>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昭和35年10月１日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</si>
  <si>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昭和30年10月１日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</si>
  <si>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昭和25年10月１日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</si>
  <si>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昭和22年10月１日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</si>
  <si>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昭和15年10月１日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</si>
  <si>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昭和10年10月１日</t>
    <rPh sb="0" eb="2">
      <t>ショウワ</t>
    </rPh>
    <rPh sb="4" eb="5">
      <t>ネン</t>
    </rPh>
    <rPh sb="7" eb="8">
      <t>ガツ</t>
    </rPh>
    <rPh sb="9" eb="10">
      <t>ニチ</t>
    </rPh>
    <phoneticPr fontId="3"/>
  </si>
  <si>
    <t>昭和５年10月１日</t>
    <rPh sb="0" eb="2">
      <t>ショウワ</t>
    </rPh>
    <rPh sb="3" eb="4">
      <t>ネン</t>
    </rPh>
    <rPh sb="6" eb="7">
      <t>ガツ</t>
    </rPh>
    <rPh sb="8" eb="9">
      <t>ニチ</t>
    </rPh>
    <phoneticPr fontId="3"/>
  </si>
  <si>
    <t>大正14年10月１日</t>
    <rPh sb="0" eb="2">
      <t>タイショウ</t>
    </rPh>
    <rPh sb="4" eb="5">
      <t>ネン</t>
    </rPh>
    <rPh sb="7" eb="8">
      <t>ガツ</t>
    </rPh>
    <rPh sb="9" eb="10">
      <t>ニチ</t>
    </rPh>
    <phoneticPr fontId="3"/>
  </si>
  <si>
    <t>総　　数</t>
    <rPh sb="0" eb="1">
      <t>フサ</t>
    </rPh>
    <rPh sb="3" eb="4">
      <t>カズ</t>
    </rPh>
    <phoneticPr fontId="3"/>
  </si>
  <si>
    <t>人口の指数</t>
    <rPh sb="0" eb="1">
      <t>ヒト</t>
    </rPh>
    <rPh sb="1" eb="2">
      <t>クチ</t>
    </rPh>
    <rPh sb="3" eb="4">
      <t>ユビ</t>
    </rPh>
    <rPh sb="4" eb="5">
      <t>カズ</t>
    </rPh>
    <phoneticPr fontId="3"/>
  </si>
  <si>
    <t>増減率</t>
    <rPh sb="0" eb="1">
      <t>ゾウ</t>
    </rPh>
    <rPh sb="1" eb="2">
      <t>ゲン</t>
    </rPh>
    <rPh sb="2" eb="3">
      <t>リツ</t>
    </rPh>
    <phoneticPr fontId="3"/>
  </si>
  <si>
    <t>弘前市</t>
    <rPh sb="0" eb="3">
      <t>ヒロサキシ</t>
    </rPh>
    <phoneticPr fontId="3"/>
  </si>
  <si>
    <t>地　域</t>
    <rPh sb="0" eb="1">
      <t>チ</t>
    </rPh>
    <rPh sb="2" eb="3">
      <t>イキ</t>
    </rPh>
    <phoneticPr fontId="3"/>
  </si>
  <si>
    <t>平成17年10月１日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</si>
  <si>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対前回</t>
    <rPh sb="0" eb="1">
      <t>タイ</t>
    </rPh>
    <rPh sb="1" eb="3">
      <t>ゼンカイ</t>
    </rPh>
    <phoneticPr fontId="3"/>
  </si>
  <si>
    <t>年  次</t>
    <rPh sb="0" eb="1">
      <t>トシ</t>
    </rPh>
    <rPh sb="3" eb="4">
      <t>ジ</t>
    </rPh>
    <phoneticPr fontId="3"/>
  </si>
  <si>
    <t>平成22年10月１日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</si>
  <si>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旧 弘 前 市</t>
    <rPh sb="0" eb="1">
      <t>キュウ</t>
    </rPh>
    <rPh sb="2" eb="3">
      <t>ヒロシ</t>
    </rPh>
    <rPh sb="4" eb="5">
      <t>マエ</t>
    </rPh>
    <rPh sb="6" eb="7">
      <t>シ</t>
    </rPh>
    <phoneticPr fontId="3"/>
  </si>
  <si>
    <t>旧 岩 木 町</t>
    <rPh sb="0" eb="1">
      <t>キュウ</t>
    </rPh>
    <rPh sb="2" eb="3">
      <t>イワ</t>
    </rPh>
    <rPh sb="4" eb="5">
      <t>モク</t>
    </rPh>
    <rPh sb="6" eb="7">
      <t>マチ</t>
    </rPh>
    <phoneticPr fontId="3"/>
  </si>
  <si>
    <t>旧 相 馬 村</t>
    <rPh sb="0" eb="1">
      <t>キュウ</t>
    </rPh>
    <rPh sb="2" eb="3">
      <t>ソウ</t>
    </rPh>
    <rPh sb="4" eb="5">
      <t>ウマ</t>
    </rPh>
    <rPh sb="6" eb="7">
      <t>ムラ</t>
    </rPh>
    <phoneticPr fontId="3"/>
  </si>
  <si>
    <t>大正９年10月１日</t>
    <rPh sb="0" eb="2">
      <t>タイショウ</t>
    </rPh>
    <rPh sb="3" eb="4">
      <t>ネン</t>
    </rPh>
    <rPh sb="6" eb="7">
      <t>ガツ</t>
    </rPh>
    <rPh sb="8" eb="9">
      <t>ニチ</t>
    </rPh>
    <phoneticPr fontId="3"/>
  </si>
  <si>
    <t>－</t>
    <phoneticPr fontId="3"/>
  </si>
  <si>
    <t>（大正９年＝100）</t>
    <rPh sb="1" eb="3">
      <t>タイショウ</t>
    </rPh>
    <rPh sb="4" eb="5">
      <t>ネン</t>
    </rPh>
    <phoneticPr fontId="3"/>
  </si>
  <si>
    <t>平成27年10月１日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</si>
  <si>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単位:世帯，人，％</t>
    <rPh sb="0" eb="2">
      <t>タンイ</t>
    </rPh>
    <rPh sb="3" eb="5">
      <t>セタイ</t>
    </rPh>
    <rPh sb="6" eb="7">
      <t>ニン</t>
    </rPh>
    <phoneticPr fontId="3"/>
  </si>
  <si>
    <t>地　　　　域</t>
    <rPh sb="0" eb="1">
      <t>チ</t>
    </rPh>
    <rPh sb="5" eb="6">
      <t>イキ</t>
    </rPh>
    <phoneticPr fontId="3"/>
  </si>
  <si>
    <t>世 帯 数</t>
    <rPh sb="0" eb="1">
      <t>セ</t>
    </rPh>
    <rPh sb="2" eb="3">
      <t>オビ</t>
    </rPh>
    <rPh sb="4" eb="5">
      <t>スウ</t>
    </rPh>
    <phoneticPr fontId="3"/>
  </si>
  <si>
    <t>人　　　　　　口</t>
    <rPh sb="0" eb="1">
      <t>ヒト</t>
    </rPh>
    <rPh sb="7" eb="8">
      <t>クチ</t>
    </rPh>
    <phoneticPr fontId="3"/>
  </si>
  <si>
    <t>構　成　比</t>
    <rPh sb="0" eb="1">
      <t>ガマエ</t>
    </rPh>
    <rPh sb="2" eb="3">
      <t>シゲル</t>
    </rPh>
    <rPh sb="4" eb="5">
      <t>ヒ</t>
    </rPh>
    <phoneticPr fontId="3"/>
  </si>
  <si>
    <t>総　数</t>
    <rPh sb="0" eb="1">
      <t>フサ</t>
    </rPh>
    <rPh sb="2" eb="3">
      <t>カズ</t>
    </rPh>
    <phoneticPr fontId="3"/>
  </si>
  <si>
    <t>人　口</t>
    <rPh sb="0" eb="1">
      <t>ヒト</t>
    </rPh>
    <rPh sb="2" eb="3">
      <t>クチ</t>
    </rPh>
    <phoneticPr fontId="3"/>
  </si>
  <si>
    <t>総数</t>
    <rPh sb="0" eb="2">
      <t>ソウスウ</t>
    </rPh>
    <phoneticPr fontId="3"/>
  </si>
  <si>
    <t>旧弘前市</t>
    <rPh sb="0" eb="1">
      <t>キュウ</t>
    </rPh>
    <rPh sb="1" eb="4">
      <t>ヒロサキシ</t>
    </rPh>
    <phoneticPr fontId="3"/>
  </si>
  <si>
    <t>市街地域</t>
    <rPh sb="0" eb="2">
      <t>シガイ</t>
    </rPh>
    <rPh sb="2" eb="4">
      <t>チイキ</t>
    </rPh>
    <phoneticPr fontId="3"/>
  </si>
  <si>
    <t>新市街地域</t>
    <rPh sb="0" eb="1">
      <t>シン</t>
    </rPh>
    <rPh sb="1" eb="3">
      <t>シガイ</t>
    </rPh>
    <rPh sb="3" eb="5">
      <t>チイキ</t>
    </rPh>
    <phoneticPr fontId="3"/>
  </si>
  <si>
    <t>桜ヶ丘・緑ヶ丘地区</t>
    <rPh sb="0" eb="3">
      <t>サクラガオカ</t>
    </rPh>
    <rPh sb="4" eb="7">
      <t>ミドリガオカ</t>
    </rPh>
    <rPh sb="7" eb="9">
      <t>チク</t>
    </rPh>
    <phoneticPr fontId="3"/>
  </si>
  <si>
    <t>向外瀬・青　山地区</t>
    <phoneticPr fontId="3"/>
  </si>
  <si>
    <t>城　東・外　崎地区</t>
    <rPh sb="0" eb="1">
      <t>シロ</t>
    </rPh>
    <rPh sb="2" eb="3">
      <t>ヒガシ</t>
    </rPh>
    <rPh sb="4" eb="5">
      <t>ソト</t>
    </rPh>
    <rPh sb="6" eb="7">
      <t>ザキ</t>
    </rPh>
    <rPh sb="7" eb="9">
      <t>チク</t>
    </rPh>
    <phoneticPr fontId="3"/>
  </si>
  <si>
    <t>松　原・取　上地区</t>
    <rPh sb="0" eb="1">
      <t>マツ</t>
    </rPh>
    <rPh sb="2" eb="3">
      <t>ハラ</t>
    </rPh>
    <rPh sb="4" eb="5">
      <t>トリ</t>
    </rPh>
    <rPh sb="6" eb="7">
      <t>ウエ</t>
    </rPh>
    <rPh sb="7" eb="9">
      <t>チク</t>
    </rPh>
    <phoneticPr fontId="3"/>
  </si>
  <si>
    <t>中　野・城　南地区</t>
    <rPh sb="0" eb="1">
      <t>ナカ</t>
    </rPh>
    <rPh sb="2" eb="3">
      <t>ノ</t>
    </rPh>
    <rPh sb="4" eb="5">
      <t>シロ</t>
    </rPh>
    <rPh sb="6" eb="7">
      <t>ミナミ</t>
    </rPh>
    <rPh sb="7" eb="9">
      <t>チク</t>
    </rPh>
    <phoneticPr fontId="3"/>
  </si>
  <si>
    <t>浜の町・石　渡地区</t>
    <rPh sb="0" eb="1">
      <t>ハマ</t>
    </rPh>
    <rPh sb="2" eb="3">
      <t>マチ</t>
    </rPh>
    <rPh sb="4" eb="5">
      <t>イシ</t>
    </rPh>
    <rPh sb="6" eb="7">
      <t>ワタリ</t>
    </rPh>
    <rPh sb="7" eb="9">
      <t>チク</t>
    </rPh>
    <phoneticPr fontId="3"/>
  </si>
  <si>
    <t>田園地域</t>
    <rPh sb="0" eb="2">
      <t>デンエン</t>
    </rPh>
    <rPh sb="2" eb="4">
      <t>チイキ</t>
    </rPh>
    <phoneticPr fontId="3"/>
  </si>
  <si>
    <t>清水地区</t>
    <rPh sb="0" eb="1">
      <t>キヨシ</t>
    </rPh>
    <rPh sb="1" eb="2">
      <t>ミズ</t>
    </rPh>
    <rPh sb="2" eb="4">
      <t>チク</t>
    </rPh>
    <phoneticPr fontId="3"/>
  </si>
  <si>
    <t>和徳地区</t>
    <rPh sb="0" eb="1">
      <t>ワ</t>
    </rPh>
    <rPh sb="1" eb="2">
      <t>トク</t>
    </rPh>
    <rPh sb="2" eb="4">
      <t>チク</t>
    </rPh>
    <phoneticPr fontId="3"/>
  </si>
  <si>
    <t>豊田地区</t>
    <rPh sb="0" eb="1">
      <t>ユタカ</t>
    </rPh>
    <rPh sb="1" eb="2">
      <t>タ</t>
    </rPh>
    <rPh sb="2" eb="4">
      <t>チク</t>
    </rPh>
    <phoneticPr fontId="3"/>
  </si>
  <si>
    <t>堀越地区</t>
    <rPh sb="0" eb="1">
      <t>ホリ</t>
    </rPh>
    <rPh sb="1" eb="2">
      <t>コシ</t>
    </rPh>
    <rPh sb="2" eb="4">
      <t>チク</t>
    </rPh>
    <phoneticPr fontId="3"/>
  </si>
  <si>
    <t>千年地区</t>
    <rPh sb="0" eb="1">
      <t>セン</t>
    </rPh>
    <rPh sb="1" eb="2">
      <t>トシ</t>
    </rPh>
    <rPh sb="2" eb="4">
      <t>チク</t>
    </rPh>
    <phoneticPr fontId="3"/>
  </si>
  <si>
    <t>藤代地区</t>
    <rPh sb="0" eb="1">
      <t>フジ</t>
    </rPh>
    <rPh sb="1" eb="2">
      <t>ダイ</t>
    </rPh>
    <rPh sb="2" eb="4">
      <t>チク</t>
    </rPh>
    <phoneticPr fontId="3"/>
  </si>
  <si>
    <t>東目屋地区</t>
    <rPh sb="0" eb="1">
      <t>ヒガシ</t>
    </rPh>
    <rPh sb="1" eb="2">
      <t>メ</t>
    </rPh>
    <rPh sb="2" eb="3">
      <t>ヤ</t>
    </rPh>
    <rPh sb="3" eb="5">
      <t>チク</t>
    </rPh>
    <phoneticPr fontId="3"/>
  </si>
  <si>
    <t>船沢地区</t>
    <rPh sb="0" eb="1">
      <t>フネ</t>
    </rPh>
    <rPh sb="1" eb="2">
      <t>サワ</t>
    </rPh>
    <rPh sb="2" eb="4">
      <t>チク</t>
    </rPh>
    <phoneticPr fontId="3"/>
  </si>
  <si>
    <t>高杉地区</t>
    <rPh sb="0" eb="1">
      <t>タカ</t>
    </rPh>
    <rPh sb="1" eb="2">
      <t>スギ</t>
    </rPh>
    <rPh sb="2" eb="4">
      <t>チク</t>
    </rPh>
    <phoneticPr fontId="3"/>
  </si>
  <si>
    <t>裾野地区</t>
    <rPh sb="0" eb="1">
      <t>スソ</t>
    </rPh>
    <rPh sb="1" eb="2">
      <t>ノ</t>
    </rPh>
    <rPh sb="2" eb="4">
      <t>チク</t>
    </rPh>
    <phoneticPr fontId="3"/>
  </si>
  <si>
    <t>新和地区</t>
    <rPh sb="0" eb="1">
      <t>アタラ</t>
    </rPh>
    <rPh sb="1" eb="2">
      <t>ワ</t>
    </rPh>
    <rPh sb="2" eb="4">
      <t>チク</t>
    </rPh>
    <phoneticPr fontId="3"/>
  </si>
  <si>
    <t>石川地区</t>
    <rPh sb="0" eb="1">
      <t>イシ</t>
    </rPh>
    <rPh sb="1" eb="2">
      <t>カワ</t>
    </rPh>
    <rPh sb="2" eb="4">
      <t>チク</t>
    </rPh>
    <phoneticPr fontId="3"/>
  </si>
  <si>
    <t>旧岩木町</t>
    <rPh sb="0" eb="1">
      <t>キュウ</t>
    </rPh>
    <rPh sb="1" eb="4">
      <t>イワキマチ</t>
    </rPh>
    <phoneticPr fontId="3"/>
  </si>
  <si>
    <t>旧相馬村</t>
    <rPh sb="0" eb="1">
      <t>キュウ</t>
    </rPh>
    <rPh sb="1" eb="4">
      <t>ソウマムラ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</si>
  <si>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</si>
  <si>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</si>
  <si>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平成27年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</si>
  <si>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</si>
  <si>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世帯数
増減数</t>
    <rPh sb="0" eb="3">
      <t>セタイスウ</t>
    </rPh>
    <rPh sb="4" eb="6">
      <t>ゾウゲン</t>
    </rPh>
    <rPh sb="6" eb="7">
      <t>スウ</t>
    </rPh>
    <phoneticPr fontId="3"/>
  </si>
  <si>
    <t>世帯数
増減率</t>
    <rPh sb="0" eb="3">
      <t>セタイスウ</t>
    </rPh>
    <rPh sb="4" eb="6">
      <t>ゾウゲン</t>
    </rPh>
    <rPh sb="6" eb="7">
      <t>リツ</t>
    </rPh>
    <phoneticPr fontId="3"/>
  </si>
  <si>
    <t>人口
増減数</t>
    <rPh sb="0" eb="2">
      <t>ジンコウ</t>
    </rPh>
    <rPh sb="3" eb="4">
      <t>ゾウ</t>
    </rPh>
    <rPh sb="4" eb="6">
      <t>ゲンスウ</t>
    </rPh>
    <phoneticPr fontId="3"/>
  </si>
  <si>
    <t>人口
増減率</t>
    <rPh sb="0" eb="2">
      <t>ジンコウ</t>
    </rPh>
    <rPh sb="3" eb="5">
      <t>ゾウゲン</t>
    </rPh>
    <rPh sb="5" eb="6">
      <t>リツ</t>
    </rPh>
    <phoneticPr fontId="3"/>
  </si>
  <si>
    <t>単位:人</t>
    <rPh sb="0" eb="2">
      <t>タンイ</t>
    </rPh>
    <rPh sb="3" eb="4">
      <t>ヒト</t>
    </rPh>
    <phoneticPr fontId="3"/>
  </si>
  <si>
    <t>人　　　　　　　　　　口</t>
    <rPh sb="0" eb="1">
      <t>ヒト</t>
    </rPh>
    <rPh sb="11" eb="12">
      <t>クチ</t>
    </rPh>
    <phoneticPr fontId="3"/>
  </si>
  <si>
    <t>年少人口</t>
    <rPh sb="0" eb="2">
      <t>ネンショウ</t>
    </rPh>
    <rPh sb="2" eb="4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</si>
  <si>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</si>
  <si>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従属人口</t>
    <rPh sb="0" eb="2">
      <t>ジュウゾク</t>
    </rPh>
    <rPh sb="2" eb="4">
      <t>ジンコウ</t>
    </rPh>
    <phoneticPr fontId="3"/>
  </si>
  <si>
    <t>老 年 化</t>
    <rPh sb="0" eb="1">
      <t>ロウ</t>
    </rPh>
    <rPh sb="2" eb="3">
      <t>トシ</t>
    </rPh>
    <rPh sb="4" eb="5">
      <t>カ</t>
    </rPh>
    <phoneticPr fontId="3"/>
  </si>
  <si>
    <t>総　数
1)</t>
    <rPh sb="0" eb="1">
      <t>フサ</t>
    </rPh>
    <rPh sb="2" eb="3">
      <t>カズ</t>
    </rPh>
    <phoneticPr fontId="3"/>
  </si>
  <si>
    <t>b生産年齢人口</t>
    <rPh sb="1" eb="3">
      <t>セイサン</t>
    </rPh>
    <rPh sb="3" eb="5">
      <t>ネンレイ</t>
    </rPh>
    <rPh sb="5" eb="7">
      <t>ジンコウ</t>
    </rPh>
    <phoneticPr fontId="3"/>
  </si>
  <si>
    <t>指　　数</t>
    <rPh sb="0" eb="1">
      <t>ユビ</t>
    </rPh>
    <rPh sb="3" eb="4">
      <t>カズ</t>
    </rPh>
    <phoneticPr fontId="3"/>
  </si>
  <si>
    <t>（0～14歳）</t>
    <rPh sb="5" eb="6">
      <t>サイ</t>
    </rPh>
    <phoneticPr fontId="3"/>
  </si>
  <si>
    <t>（15～64歳）</t>
    <rPh sb="6" eb="7">
      <t>サイ</t>
    </rPh>
    <phoneticPr fontId="3"/>
  </si>
  <si>
    <t>（65歳以上）</t>
    <rPh sb="3" eb="4">
      <t>サイ</t>
    </rPh>
    <rPh sb="4" eb="6">
      <t>イジョウ</t>
    </rPh>
    <phoneticPr fontId="3"/>
  </si>
  <si>
    <t>a/b*100</t>
    <phoneticPr fontId="3"/>
  </si>
  <si>
    <t>c/b*100</t>
    <phoneticPr fontId="3"/>
  </si>
  <si>
    <t>(a+c)/b*100</t>
    <phoneticPr fontId="3"/>
  </si>
  <si>
    <t>c/a*100</t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</si>
  <si>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</si>
  <si>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</si>
  <si>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</si>
  <si>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総数</t>
    <rPh sb="0" eb="1">
      <t>フサ</t>
    </rPh>
    <rPh sb="1" eb="2">
      <t>カズ</t>
    </rPh>
    <phoneticPr fontId="3"/>
  </si>
  <si>
    <t>市 街 地 域</t>
  </si>
  <si>
    <t>新 市 街 地 域</t>
  </si>
  <si>
    <t>桜ヶ丘・緑ヶ丘地区</t>
    <rPh sb="0" eb="3">
      <t>サクラガオカ</t>
    </rPh>
    <rPh sb="4" eb="5">
      <t>ミドリ</t>
    </rPh>
    <rPh sb="6" eb="7">
      <t>オカ</t>
    </rPh>
    <rPh sb="7" eb="9">
      <t>チク</t>
    </rPh>
    <phoneticPr fontId="3"/>
  </si>
  <si>
    <t>向外瀬・青　山地区</t>
    <rPh sb="0" eb="3">
      <t>ムカイトノセ</t>
    </rPh>
    <rPh sb="4" eb="5">
      <t>アオ</t>
    </rPh>
    <rPh sb="6" eb="7">
      <t>サン</t>
    </rPh>
    <rPh sb="7" eb="9">
      <t>チク</t>
    </rPh>
    <phoneticPr fontId="3"/>
  </si>
  <si>
    <t>城　東・外　崎地区</t>
    <rPh sb="0" eb="1">
      <t>シロ</t>
    </rPh>
    <rPh sb="2" eb="3">
      <t>ヒガシ</t>
    </rPh>
    <rPh sb="4" eb="5">
      <t>ソト</t>
    </rPh>
    <rPh sb="6" eb="7">
      <t>サキ</t>
    </rPh>
    <rPh sb="7" eb="9">
      <t>チク</t>
    </rPh>
    <phoneticPr fontId="3"/>
  </si>
  <si>
    <t>松　原・取　上地区</t>
    <rPh sb="0" eb="1">
      <t>マツ</t>
    </rPh>
    <rPh sb="2" eb="3">
      <t>ハラ</t>
    </rPh>
    <rPh sb="4" eb="5">
      <t>トリ</t>
    </rPh>
    <rPh sb="6" eb="7">
      <t>ジョウ</t>
    </rPh>
    <rPh sb="7" eb="9">
      <t>チク</t>
    </rPh>
    <phoneticPr fontId="3"/>
  </si>
  <si>
    <t>田 園 地 域</t>
  </si>
  <si>
    <t>年</t>
    <rPh sb="0" eb="1">
      <t>ネン</t>
    </rPh>
    <phoneticPr fontId="3"/>
  </si>
  <si>
    <t>旧相馬村</t>
    <rPh sb="0" eb="1">
      <t>キュウ</t>
    </rPh>
    <rPh sb="1" eb="3">
      <t>ソウマ</t>
    </rPh>
    <rPh sb="3" eb="4">
      <t>ムラ</t>
    </rPh>
    <phoneticPr fontId="3"/>
  </si>
  <si>
    <t>　１）総数には年齢不詳を含む。</t>
    <rPh sb="3" eb="5">
      <t>ソウスウ</t>
    </rPh>
    <rPh sb="7" eb="9">
      <t>ネンレイ</t>
    </rPh>
    <rPh sb="9" eb="11">
      <t>フショウ</t>
    </rPh>
    <rPh sb="12" eb="13">
      <t>フク</t>
    </rPh>
    <phoneticPr fontId="3"/>
  </si>
  <si>
    <t>単位:人</t>
    <rPh sb="0" eb="2">
      <t>タンイ</t>
    </rPh>
    <rPh sb="3" eb="4">
      <t>ニン</t>
    </rPh>
    <phoneticPr fontId="3"/>
  </si>
  <si>
    <t>年齢（５歳階級）
男       女</t>
    <rPh sb="0" eb="2">
      <t>ネンレイ</t>
    </rPh>
    <phoneticPr fontId="3"/>
  </si>
  <si>
    <t>対　前　回　増　減　数</t>
    <rPh sb="0" eb="1">
      <t>タイ</t>
    </rPh>
    <rPh sb="2" eb="3">
      <t>マエ</t>
    </rPh>
    <rPh sb="4" eb="5">
      <t>カイ</t>
    </rPh>
    <rPh sb="6" eb="7">
      <t>ゾウ</t>
    </rPh>
    <rPh sb="8" eb="9">
      <t>ゲン</t>
    </rPh>
    <rPh sb="10" eb="11">
      <t>スウ</t>
    </rPh>
    <phoneticPr fontId="3"/>
  </si>
  <si>
    <t>総    数</t>
    <rPh sb="0" eb="1">
      <t>フサ</t>
    </rPh>
    <rPh sb="5" eb="6">
      <t>カズ</t>
    </rPh>
    <phoneticPr fontId="3"/>
  </si>
  <si>
    <t xml:space="preserve">  0 ～ 4歳</t>
    <rPh sb="7" eb="8">
      <t>サイ</t>
    </rPh>
    <phoneticPr fontId="3"/>
  </si>
  <si>
    <t>5 ～ 9</t>
    <phoneticPr fontId="3"/>
  </si>
  <si>
    <t>10 ～ 14</t>
    <phoneticPr fontId="3"/>
  </si>
  <si>
    <t>15 ～ 19</t>
    <phoneticPr fontId="3"/>
  </si>
  <si>
    <t>20 ～ 24</t>
    <phoneticPr fontId="3"/>
  </si>
  <si>
    <t>25 ～ 29</t>
    <phoneticPr fontId="3"/>
  </si>
  <si>
    <t>30 ～ 34</t>
    <phoneticPr fontId="3"/>
  </si>
  <si>
    <t>35 ～ 39</t>
    <phoneticPr fontId="3"/>
  </si>
  <si>
    <t>総</t>
    <rPh sb="0" eb="1">
      <t>ソウ</t>
    </rPh>
    <phoneticPr fontId="3"/>
  </si>
  <si>
    <t>40 ～ 44</t>
    <phoneticPr fontId="3"/>
  </si>
  <si>
    <t>45 ～ 49</t>
    <phoneticPr fontId="3"/>
  </si>
  <si>
    <t>50 ～ 54</t>
    <phoneticPr fontId="3"/>
  </si>
  <si>
    <t>55 ～ 59</t>
    <phoneticPr fontId="3"/>
  </si>
  <si>
    <t>数</t>
    <rPh sb="0" eb="1">
      <t>スウ</t>
    </rPh>
    <phoneticPr fontId="3"/>
  </si>
  <si>
    <t>60 ～ 64</t>
    <phoneticPr fontId="3"/>
  </si>
  <si>
    <t>65 ～ 69</t>
    <phoneticPr fontId="3"/>
  </si>
  <si>
    <t>70 ～ 74</t>
    <phoneticPr fontId="3"/>
  </si>
  <si>
    <t>75 ～ 79</t>
    <phoneticPr fontId="3"/>
  </si>
  <si>
    <t>80 ～ 84</t>
    <phoneticPr fontId="3"/>
  </si>
  <si>
    <t>85 ～ 89</t>
    <phoneticPr fontId="3"/>
  </si>
  <si>
    <t>90 ～ 94</t>
    <phoneticPr fontId="3"/>
  </si>
  <si>
    <t>95 ～ 99</t>
    <phoneticPr fontId="3"/>
  </si>
  <si>
    <t>100歳以上</t>
    <rPh sb="3" eb="4">
      <t>サイ</t>
    </rPh>
    <rPh sb="4" eb="6">
      <t>イジョウ</t>
    </rPh>
    <phoneticPr fontId="3"/>
  </si>
  <si>
    <t>-</t>
  </si>
  <si>
    <t>不    詳</t>
    <rPh sb="0" eb="1">
      <t>フ</t>
    </rPh>
    <rPh sb="5" eb="6">
      <t>ツマビ</t>
    </rPh>
    <phoneticPr fontId="3"/>
  </si>
  <si>
    <t>5 ～ 9</t>
    <phoneticPr fontId="3"/>
  </si>
  <si>
    <t>10 ～ 14</t>
    <phoneticPr fontId="3"/>
  </si>
  <si>
    <t>15 ～ 19</t>
    <phoneticPr fontId="3"/>
  </si>
  <si>
    <t>20 ～ 24</t>
    <phoneticPr fontId="3"/>
  </si>
  <si>
    <t>25 ～ 29</t>
    <phoneticPr fontId="3"/>
  </si>
  <si>
    <t>30 ～ 34</t>
    <phoneticPr fontId="3"/>
  </si>
  <si>
    <t>35 ～ 39</t>
    <phoneticPr fontId="3"/>
  </si>
  <si>
    <t>40 ～ 44</t>
    <phoneticPr fontId="3"/>
  </si>
  <si>
    <t>45 ～ 49</t>
    <phoneticPr fontId="3"/>
  </si>
  <si>
    <t>50 ～ 54</t>
    <phoneticPr fontId="3"/>
  </si>
  <si>
    <t>55 ～ 59</t>
    <phoneticPr fontId="3"/>
  </si>
  <si>
    <t>60 ～ 64</t>
    <phoneticPr fontId="3"/>
  </si>
  <si>
    <t>65 ～ 69</t>
    <phoneticPr fontId="3"/>
  </si>
  <si>
    <t>70 ～ 74</t>
    <phoneticPr fontId="3"/>
  </si>
  <si>
    <t>75 ～ 79</t>
    <phoneticPr fontId="3"/>
  </si>
  <si>
    <t>80 ～ 84</t>
    <phoneticPr fontId="3"/>
  </si>
  <si>
    <t>85 ～ 89</t>
    <phoneticPr fontId="3"/>
  </si>
  <si>
    <t>90 ～ 94</t>
    <phoneticPr fontId="3"/>
  </si>
  <si>
    <t>95 ～ 99</t>
    <phoneticPr fontId="3"/>
  </si>
  <si>
    <t>5 ～ 9</t>
    <phoneticPr fontId="3"/>
  </si>
  <si>
    <t>10 ～ 14</t>
    <phoneticPr fontId="3"/>
  </si>
  <si>
    <t>15 ～ 19</t>
    <phoneticPr fontId="3"/>
  </si>
  <si>
    <t>20 ～ 24</t>
    <phoneticPr fontId="3"/>
  </si>
  <si>
    <t>25 ～ 29</t>
    <phoneticPr fontId="3"/>
  </si>
  <si>
    <t>30 ～ 34</t>
    <phoneticPr fontId="3"/>
  </si>
  <si>
    <t>35 ～ 39</t>
    <phoneticPr fontId="3"/>
  </si>
  <si>
    <t>40 ～ 44</t>
    <phoneticPr fontId="3"/>
  </si>
  <si>
    <t>45 ～ 49</t>
    <phoneticPr fontId="3"/>
  </si>
  <si>
    <t>第６表　年齢（各歳），男女別人口</t>
    <rPh sb="0" eb="1">
      <t>ダイ</t>
    </rPh>
    <rPh sb="2" eb="3">
      <t>ヒョウ</t>
    </rPh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3"/>
  </si>
  <si>
    <t>年    齢</t>
    <rPh sb="0" eb="1">
      <t>トシ</t>
    </rPh>
    <rPh sb="5" eb="6">
      <t>ヨワイ</t>
    </rPh>
    <phoneticPr fontId="3"/>
  </si>
  <si>
    <t>平　　成　　22　　年</t>
    <rPh sb="0" eb="1">
      <t>ヒラ</t>
    </rPh>
    <rPh sb="3" eb="4">
      <t>シゲル</t>
    </rPh>
    <rPh sb="10" eb="11">
      <t>ネン</t>
    </rPh>
    <phoneticPr fontId="3"/>
  </si>
  <si>
    <t>（各    歳）</t>
    <rPh sb="1" eb="2">
      <t>カク</t>
    </rPh>
    <rPh sb="6" eb="7">
      <t>サイ</t>
    </rPh>
    <phoneticPr fontId="3"/>
  </si>
  <si>
    <t>総     数</t>
    <rPh sb="0" eb="1">
      <t>フサ</t>
    </rPh>
    <rPh sb="6" eb="7">
      <t>カズ</t>
    </rPh>
    <phoneticPr fontId="3"/>
  </si>
  <si>
    <t>50 ～ 54</t>
    <phoneticPr fontId="3"/>
  </si>
  <si>
    <t>　0 ～ 4歳</t>
    <rPh sb="6" eb="7">
      <t>サイ</t>
    </rPh>
    <phoneticPr fontId="3"/>
  </si>
  <si>
    <t>55 ～ 59</t>
    <phoneticPr fontId="3"/>
  </si>
  <si>
    <t>5 ～ 9</t>
    <phoneticPr fontId="3"/>
  </si>
  <si>
    <t>60 ～ 64</t>
    <phoneticPr fontId="3"/>
  </si>
  <si>
    <t>10 ～ 14</t>
    <phoneticPr fontId="3"/>
  </si>
  <si>
    <t>65 ～ 69</t>
    <phoneticPr fontId="3"/>
  </si>
  <si>
    <t>15 ～ 19</t>
    <phoneticPr fontId="3"/>
  </si>
  <si>
    <t>70 ～ 74</t>
    <phoneticPr fontId="3"/>
  </si>
  <si>
    <t>20 ～ 24</t>
    <phoneticPr fontId="3"/>
  </si>
  <si>
    <t>75 ～ 79</t>
    <phoneticPr fontId="3"/>
  </si>
  <si>
    <t>25 ～ 29</t>
    <phoneticPr fontId="3"/>
  </si>
  <si>
    <t>80 ～ 84</t>
    <phoneticPr fontId="3"/>
  </si>
  <si>
    <t>30 ～ 34</t>
    <phoneticPr fontId="3"/>
  </si>
  <si>
    <t>85 ～ 89</t>
    <phoneticPr fontId="3"/>
  </si>
  <si>
    <t>35 ～ 39</t>
    <phoneticPr fontId="3"/>
  </si>
  <si>
    <t>90 ～ 94</t>
    <phoneticPr fontId="3"/>
  </si>
  <si>
    <t>40 ～ 44</t>
    <phoneticPr fontId="3"/>
  </si>
  <si>
    <t>95 ～ 99</t>
    <phoneticPr fontId="3"/>
  </si>
  <si>
    <t>45 ～ 49</t>
    <phoneticPr fontId="3"/>
  </si>
  <si>
    <t>不　　詳</t>
    <rPh sb="0" eb="1">
      <t>フ</t>
    </rPh>
    <rPh sb="3" eb="4">
      <t>ツマビ</t>
    </rPh>
    <phoneticPr fontId="3"/>
  </si>
  <si>
    <t>平　　成　　27　　年</t>
    <rPh sb="0" eb="1">
      <t>ヒラ</t>
    </rPh>
    <rPh sb="3" eb="4">
      <t>シゲル</t>
    </rPh>
    <rPh sb="10" eb="11">
      <t>ネン</t>
    </rPh>
    <phoneticPr fontId="3"/>
  </si>
  <si>
    <t>第７表　地域・地区，年齢（５歳</t>
    <rPh sb="0" eb="1">
      <t>ダイ</t>
    </rPh>
    <rPh sb="2" eb="3">
      <t>ヒョウ</t>
    </rPh>
    <rPh sb="4" eb="6">
      <t>チイキ</t>
    </rPh>
    <rPh sb="7" eb="9">
      <t>チク</t>
    </rPh>
    <rPh sb="10" eb="12">
      <t>ネンレイ</t>
    </rPh>
    <phoneticPr fontId="3"/>
  </si>
  <si>
    <t>単位:人，％</t>
    <rPh sb="0" eb="2">
      <t>タンイ</t>
    </rPh>
    <rPh sb="3" eb="4">
      <t>ヒト</t>
    </rPh>
    <phoneticPr fontId="3"/>
  </si>
  <si>
    <t>地　　　　　域</t>
    <rPh sb="0" eb="1">
      <t>チ</t>
    </rPh>
    <rPh sb="6" eb="7">
      <t>イキ</t>
    </rPh>
    <phoneticPr fontId="3"/>
  </si>
  <si>
    <t>0～4歳</t>
    <rPh sb="3" eb="4">
      <t>サイ</t>
    </rPh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</si>
  <si>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</si>
  <si>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</si>
  <si>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</si>
  <si>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</si>
  <si>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</si>
  <si>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</si>
  <si>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</si>
  <si>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</si>
  <si>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</si>
  <si>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</si>
  <si>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</si>
  <si>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</si>
  <si>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</si>
  <si>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</si>
  <si>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</si>
  <si>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80歳以上</t>
    <rPh sb="2" eb="3">
      <t>サイ</t>
    </rPh>
    <rPh sb="3" eb="5">
      <t>イジョウ</t>
    </rPh>
    <phoneticPr fontId="3"/>
  </si>
  <si>
    <t>地        域</t>
    <rPh sb="0" eb="1">
      <t>チ</t>
    </rPh>
    <rPh sb="9" eb="10">
      <t>イキ</t>
    </rPh>
    <phoneticPr fontId="3"/>
  </si>
  <si>
    <t>実数</t>
    <rPh sb="0" eb="2">
      <t>ジッスウ</t>
    </rPh>
    <phoneticPr fontId="3"/>
  </si>
  <si>
    <t>桜ヶ丘・緑ヶ丘地区</t>
    <rPh sb="0" eb="3">
      <t>サクラガオカ</t>
    </rPh>
    <rPh sb="7" eb="9">
      <t>チク</t>
    </rPh>
    <phoneticPr fontId="3"/>
  </si>
  <si>
    <t>清水地区</t>
    <rPh sb="0" eb="1">
      <t>セイ</t>
    </rPh>
    <rPh sb="1" eb="2">
      <t>ミズ</t>
    </rPh>
    <rPh sb="2" eb="4">
      <t>チク</t>
    </rPh>
    <phoneticPr fontId="3"/>
  </si>
  <si>
    <t>豊田地区</t>
    <rPh sb="0" eb="1">
      <t>トヨ</t>
    </rPh>
    <rPh sb="1" eb="2">
      <t>タ</t>
    </rPh>
    <rPh sb="2" eb="4">
      <t>チク</t>
    </rPh>
    <phoneticPr fontId="3"/>
  </si>
  <si>
    <t>船沢地区</t>
    <rPh sb="0" eb="1">
      <t>セン</t>
    </rPh>
    <rPh sb="1" eb="2">
      <t>サワ</t>
    </rPh>
    <rPh sb="2" eb="4">
      <t>チク</t>
    </rPh>
    <phoneticPr fontId="3"/>
  </si>
  <si>
    <t>旧岩木町</t>
    <rPh sb="0" eb="4">
      <t>イ</t>
    </rPh>
    <phoneticPr fontId="3"/>
  </si>
  <si>
    <t>旧相馬村</t>
    <rPh sb="0" eb="4">
      <t>ソ</t>
    </rPh>
    <phoneticPr fontId="3"/>
  </si>
  <si>
    <t>構成比</t>
    <rPh sb="0" eb="3">
      <t>コウセイヒ</t>
    </rPh>
    <phoneticPr fontId="3"/>
  </si>
  <si>
    <t>　２）構成比は，各年齢区分の総数に対する割合として算出。</t>
    <rPh sb="3" eb="6">
      <t>コウセイヒ</t>
    </rPh>
    <rPh sb="8" eb="9">
      <t>カク</t>
    </rPh>
    <rPh sb="9" eb="11">
      <t>ネンレイ</t>
    </rPh>
    <rPh sb="11" eb="13">
      <t>クブン</t>
    </rPh>
    <rPh sb="14" eb="16">
      <t>ソウスウ</t>
    </rPh>
    <rPh sb="17" eb="18">
      <t>タイ</t>
    </rPh>
    <rPh sb="20" eb="22">
      <t>ワリアイ</t>
    </rPh>
    <rPh sb="25" eb="27">
      <t>サンシュツ</t>
    </rPh>
    <phoneticPr fontId="3"/>
  </si>
  <si>
    <t>第８表　労働力状態（３区分），男女別</t>
    <rPh sb="0" eb="1">
      <t>ダイ</t>
    </rPh>
    <rPh sb="2" eb="3">
      <t>ヒョウ</t>
    </rPh>
    <rPh sb="4" eb="7">
      <t>ロウドウリョク</t>
    </rPh>
    <rPh sb="7" eb="9">
      <t>ジョウタイ</t>
    </rPh>
    <rPh sb="11" eb="13">
      <t>クブン</t>
    </rPh>
    <phoneticPr fontId="3"/>
  </si>
  <si>
    <t>地　域・年　次</t>
    <rPh sb="4" eb="5">
      <t>ネン</t>
    </rPh>
    <rPh sb="6" eb="7">
      <t>ジ</t>
    </rPh>
    <phoneticPr fontId="3"/>
  </si>
  <si>
    <t>総　　　　　　　　　　　数</t>
    <rPh sb="0" eb="1">
      <t>フサ</t>
    </rPh>
    <rPh sb="12" eb="13">
      <t>カズ</t>
    </rPh>
    <phoneticPr fontId="3"/>
  </si>
  <si>
    <t xml:space="preserve">                       男</t>
    <rPh sb="23" eb="24">
      <t>オトコ</t>
    </rPh>
    <phoneticPr fontId="3"/>
  </si>
  <si>
    <t>地　域・年　次</t>
    <rPh sb="4" eb="5">
      <t>トシ</t>
    </rPh>
    <rPh sb="6" eb="7">
      <t>ジ</t>
    </rPh>
    <phoneticPr fontId="3"/>
  </si>
  <si>
    <t>　総　数
    1)</t>
    <rPh sb="1" eb="2">
      <t>フサ</t>
    </rPh>
    <rPh sb="3" eb="4">
      <t>カズ</t>
    </rPh>
    <phoneticPr fontId="3"/>
  </si>
  <si>
    <t>労　働　力　人　口</t>
    <rPh sb="0" eb="1">
      <t>ロウ</t>
    </rPh>
    <rPh sb="2" eb="3">
      <t>ドウ</t>
    </rPh>
    <rPh sb="4" eb="5">
      <t>チカラ</t>
    </rPh>
    <rPh sb="6" eb="7">
      <t>ヒト</t>
    </rPh>
    <rPh sb="8" eb="9">
      <t>クチ</t>
    </rPh>
    <phoneticPr fontId="3"/>
  </si>
  <si>
    <t>非労働力
人　　口</t>
    <rPh sb="0" eb="1">
      <t>ヒ</t>
    </rPh>
    <rPh sb="1" eb="4">
      <t>ロウドウリョク</t>
    </rPh>
    <rPh sb="5" eb="6">
      <t>ヒト</t>
    </rPh>
    <rPh sb="8" eb="9">
      <t>クチ</t>
    </rPh>
    <phoneticPr fontId="3"/>
  </si>
  <si>
    <t>労働力率
2)</t>
    <rPh sb="0" eb="3">
      <t>ロウドウリョク</t>
    </rPh>
    <rPh sb="3" eb="4">
      <t>リツ</t>
    </rPh>
    <phoneticPr fontId="3"/>
  </si>
  <si>
    <t xml:space="preserve">         労　働　力</t>
    <rPh sb="9" eb="10">
      <t>ロウ</t>
    </rPh>
    <rPh sb="11" eb="12">
      <t>ドウ</t>
    </rPh>
    <rPh sb="13" eb="14">
      <t>チカラ</t>
    </rPh>
    <phoneticPr fontId="3"/>
  </si>
  <si>
    <t xml:space="preserve"> 人　口</t>
    <rPh sb="1" eb="2">
      <t>ヒト</t>
    </rPh>
    <rPh sb="3" eb="4">
      <t>クチ</t>
    </rPh>
    <phoneticPr fontId="3"/>
  </si>
  <si>
    <t>就業者</t>
    <rPh sb="0" eb="3">
      <t>シュウギョウシャ</t>
    </rPh>
    <phoneticPr fontId="3"/>
  </si>
  <si>
    <t>完全失業者</t>
    <rPh sb="0" eb="2">
      <t>カンゼン</t>
    </rPh>
    <rPh sb="2" eb="5">
      <t>シツギョウシャ</t>
    </rPh>
    <phoneticPr fontId="3"/>
  </si>
  <si>
    <t>実　　　　　　　数</t>
    <rPh sb="0" eb="1">
      <t>ミ</t>
    </rPh>
    <rPh sb="8" eb="9">
      <t>カズ</t>
    </rPh>
    <phoneticPr fontId="3"/>
  </si>
  <si>
    <t>平成</t>
    <rPh sb="0" eb="2">
      <t>ヘイセイ</t>
    </rPh>
    <phoneticPr fontId="3"/>
  </si>
  <si>
    <t>７</t>
    <phoneticPr fontId="3"/>
  </si>
  <si>
    <t>12</t>
    <phoneticPr fontId="3"/>
  </si>
  <si>
    <t>17</t>
    <phoneticPr fontId="3"/>
  </si>
  <si>
    <t>22</t>
    <phoneticPr fontId="3"/>
  </si>
  <si>
    <t>　１）総数には労働力状態不詳を含む。</t>
    <rPh sb="3" eb="5">
      <t>ソウスウ</t>
    </rPh>
    <rPh sb="7" eb="10">
      <t>ロウドウリョク</t>
    </rPh>
    <rPh sb="10" eb="12">
      <t>ジョウタイ</t>
    </rPh>
    <rPh sb="12" eb="14">
      <t>フショウ</t>
    </rPh>
    <rPh sb="15" eb="16">
      <t>フク</t>
    </rPh>
    <phoneticPr fontId="3"/>
  </si>
  <si>
    <t>　２）労働力率は，「労働力人口」÷「15歳以上人口（労働力状態不詳を除く）」×100で算出。</t>
    <rPh sb="3" eb="6">
      <t>ロウドウリョク</t>
    </rPh>
    <rPh sb="6" eb="7">
      <t>リツ</t>
    </rPh>
    <rPh sb="10" eb="13">
      <t>ロウドウリョク</t>
    </rPh>
    <rPh sb="13" eb="15">
      <t>ジンコウ</t>
    </rPh>
    <rPh sb="20" eb="21">
      <t>サイ</t>
    </rPh>
    <rPh sb="21" eb="23">
      <t>イジョウ</t>
    </rPh>
    <rPh sb="23" eb="25">
      <t>ジンコウ</t>
    </rPh>
    <rPh sb="26" eb="29">
      <t>ロウドウリョク</t>
    </rPh>
    <rPh sb="29" eb="31">
      <t>ジョウタイ</t>
    </rPh>
    <rPh sb="31" eb="33">
      <t>フショウ</t>
    </rPh>
    <rPh sb="34" eb="35">
      <t>ノゾ</t>
    </rPh>
    <rPh sb="43" eb="45">
      <t>サンシュツ</t>
    </rPh>
    <phoneticPr fontId="3"/>
  </si>
  <si>
    <t>27</t>
    <phoneticPr fontId="3"/>
  </si>
  <si>
    <t>第９表　地域・地区，労働力状態（３区分），</t>
    <rPh sb="0" eb="1">
      <t>ダイ</t>
    </rPh>
    <rPh sb="2" eb="3">
      <t>ヒョウ</t>
    </rPh>
    <rPh sb="4" eb="6">
      <t>チイキ</t>
    </rPh>
    <rPh sb="7" eb="9">
      <t>チク</t>
    </rPh>
    <phoneticPr fontId="3"/>
  </si>
  <si>
    <t>-</t>
    <phoneticPr fontId="3"/>
  </si>
  <si>
    <t>-</t>
    <phoneticPr fontId="3"/>
  </si>
  <si>
    <t>　３）構成比は，「15歳以上人口（労働力状態不詳を除く）」に対する各項目の割合として算出。</t>
    <rPh sb="3" eb="6">
      <t>コウセイヒ</t>
    </rPh>
    <rPh sb="11" eb="12">
      <t>サイ</t>
    </rPh>
    <rPh sb="12" eb="14">
      <t>イジョウ</t>
    </rPh>
    <rPh sb="14" eb="16">
      <t>ジンコウ</t>
    </rPh>
    <rPh sb="17" eb="20">
      <t>ロウドウリョク</t>
    </rPh>
    <rPh sb="20" eb="22">
      <t>ジョウタイ</t>
    </rPh>
    <rPh sb="22" eb="24">
      <t>フショウ</t>
    </rPh>
    <rPh sb="25" eb="26">
      <t>ノゾ</t>
    </rPh>
    <rPh sb="30" eb="31">
      <t>タイ</t>
    </rPh>
    <rPh sb="33" eb="36">
      <t>カクコウモク</t>
    </rPh>
    <rPh sb="37" eb="39">
      <t>ワリアイ</t>
    </rPh>
    <rPh sb="42" eb="44">
      <t>サンシュツ</t>
    </rPh>
    <phoneticPr fontId="3"/>
  </si>
  <si>
    <t>労働力
人　口</t>
    <rPh sb="0" eb="1">
      <t>ロウ</t>
    </rPh>
    <rPh sb="1" eb="2">
      <t>ドウ</t>
    </rPh>
    <rPh sb="2" eb="3">
      <t>チカラ</t>
    </rPh>
    <rPh sb="4" eb="5">
      <t>ヒト</t>
    </rPh>
    <rPh sb="6" eb="7">
      <t>クチ</t>
    </rPh>
    <phoneticPr fontId="3"/>
  </si>
  <si>
    <t>第１表　各回国勢調査時の人口比較－大正９年～令和２年</t>
    <rPh sb="0" eb="1">
      <t>ダイ</t>
    </rPh>
    <rPh sb="2" eb="3">
      <t>ヒョウ</t>
    </rPh>
    <rPh sb="4" eb="6">
      <t>カクカイ</t>
    </rPh>
    <rPh sb="6" eb="8">
      <t>コクセイ</t>
    </rPh>
    <rPh sb="8" eb="10">
      <t>チョウサ</t>
    </rPh>
    <rPh sb="10" eb="11">
      <t>トキ</t>
    </rPh>
    <rPh sb="12" eb="14">
      <t>ジンコウ</t>
    </rPh>
    <rPh sb="14" eb="16">
      <t>ヒカク</t>
    </rPh>
    <rPh sb="17" eb="19">
      <t>タイショウ</t>
    </rPh>
    <rPh sb="20" eb="21">
      <t>ネン</t>
    </rPh>
    <rPh sb="22" eb="24">
      <t>レイワ</t>
    </rPh>
    <rPh sb="25" eb="26">
      <t>ネン</t>
    </rPh>
    <phoneticPr fontId="3"/>
  </si>
  <si>
    <t>令和２年10月１日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phoneticPr fontId="3"/>
  </si>
  <si>
    <t>第２表　地域・地区，男女別世帯数及び人口－令和２年</t>
    <rPh sb="0" eb="1">
      <t>ダイ</t>
    </rPh>
    <rPh sb="2" eb="3">
      <t>ヒョウ</t>
    </rPh>
    <rPh sb="4" eb="6">
      <t>チイキ</t>
    </rPh>
    <rPh sb="7" eb="9">
      <t>チク</t>
    </rPh>
    <rPh sb="10" eb="12">
      <t>ダンジョ</t>
    </rPh>
    <rPh sb="12" eb="13">
      <t>ベツ</t>
    </rPh>
    <rPh sb="13" eb="16">
      <t>セタイスウ</t>
    </rPh>
    <rPh sb="16" eb="17">
      <t>オヨ</t>
    </rPh>
    <rPh sb="18" eb="20">
      <t>ジンコウ</t>
    </rPh>
    <rPh sb="21" eb="23">
      <t>レイワ</t>
    </rPh>
    <rPh sb="24" eb="25">
      <t>ネン</t>
    </rPh>
    <phoneticPr fontId="3"/>
  </si>
  <si>
    <t>第３表　地域・地区別世帯数及び人口の推移－平成27年～令和２年</t>
    <rPh sb="0" eb="1">
      <t>ダイ</t>
    </rPh>
    <rPh sb="2" eb="3">
      <t>ヒョウ</t>
    </rPh>
    <rPh sb="4" eb="6">
      <t>チイキ</t>
    </rPh>
    <rPh sb="7" eb="9">
      <t>チク</t>
    </rPh>
    <rPh sb="9" eb="10">
      <t>ベツ</t>
    </rPh>
    <rPh sb="10" eb="13">
      <t>セタイスウ</t>
    </rPh>
    <rPh sb="13" eb="14">
      <t>オヨ</t>
    </rPh>
    <rPh sb="15" eb="17">
      <t>ジンコウ</t>
    </rPh>
    <rPh sb="18" eb="20">
      <t>スイイ</t>
    </rPh>
    <rPh sb="21" eb="23">
      <t>ヘイセイ</t>
    </rPh>
    <rPh sb="27" eb="29">
      <t>レイワ</t>
    </rPh>
    <rPh sb="30" eb="31">
      <t>ネン</t>
    </rPh>
    <phoneticPr fontId="3"/>
  </si>
  <si>
    <t>令和2年</t>
    <rPh sb="0" eb="2">
      <t>レイワ</t>
    </rPh>
    <rPh sb="3" eb="4">
      <t>ネン</t>
    </rPh>
    <phoneticPr fontId="3"/>
  </si>
  <si>
    <t>第４表　年齢（３区分），男女別人口の推移－平成７年～令和２年</t>
    <rPh sb="0" eb="1">
      <t>ダイ</t>
    </rPh>
    <rPh sb="2" eb="3">
      <t>ヒョウ</t>
    </rPh>
    <rPh sb="4" eb="6">
      <t>ネンレイ</t>
    </rPh>
    <rPh sb="8" eb="10">
      <t>クブン</t>
    </rPh>
    <rPh sb="12" eb="15">
      <t>ダンジョベツ</t>
    </rPh>
    <rPh sb="15" eb="17">
      <t>ジンコウ</t>
    </rPh>
    <rPh sb="18" eb="20">
      <t>スイイ</t>
    </rPh>
    <rPh sb="21" eb="23">
      <t>ヘイセイ</t>
    </rPh>
    <rPh sb="24" eb="25">
      <t>ネン</t>
    </rPh>
    <rPh sb="26" eb="28">
      <t>レイワ</t>
    </rPh>
    <rPh sb="29" eb="30">
      <t>ネン</t>
    </rPh>
    <phoneticPr fontId="3"/>
  </si>
  <si>
    <t>a 年少人口</t>
    <rPh sb="2" eb="4">
      <t>ネンショウ</t>
    </rPh>
    <rPh sb="4" eb="6">
      <t>ジンコウ</t>
    </rPh>
    <phoneticPr fontId="3"/>
  </si>
  <si>
    <t>c 老年人口</t>
    <rPh sb="2" eb="4">
      <t>ロウネン</t>
    </rPh>
    <rPh sb="4" eb="6">
      <t>ジンコウ</t>
    </rPh>
    <phoneticPr fontId="3"/>
  </si>
  <si>
    <t>令</t>
    <rPh sb="0" eb="1">
      <t>レイ</t>
    </rPh>
    <phoneticPr fontId="3"/>
  </si>
  <si>
    <t>和</t>
    <rPh sb="0" eb="1">
      <t>ワ</t>
    </rPh>
    <phoneticPr fontId="3"/>
  </si>
  <si>
    <t>２</t>
    <phoneticPr fontId="3"/>
  </si>
  <si>
    <t>第５表　年齢（５歳階級）別人口の推移－平成12年～令和2年（弘前市）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3" eb="24">
      <t>ネン</t>
    </rPh>
    <rPh sb="25" eb="27">
      <t>レイワ</t>
    </rPh>
    <rPh sb="28" eb="29">
      <t>ネン</t>
    </rPh>
    <rPh sb="30" eb="33">
      <t>ヒロサキシ</t>
    </rPh>
    <phoneticPr fontId="3"/>
  </si>
  <si>
    <t>第５表　年齢（５歳階級）別人口の推移－平成12年～令和2年（旧弘前市）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3" eb="24">
      <t>ネン</t>
    </rPh>
    <rPh sb="25" eb="27">
      <t>レイワ</t>
    </rPh>
    <rPh sb="28" eb="29">
      <t>ネン</t>
    </rPh>
    <rPh sb="30" eb="31">
      <t>キュウ</t>
    </rPh>
    <rPh sb="31" eb="34">
      <t>ヒロサキシ</t>
    </rPh>
    <phoneticPr fontId="3"/>
  </si>
  <si>
    <t>第５表　年齢（５歳階級）別人口の推移－平成12年～令和2年（旧岩木町）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3" eb="24">
      <t>ネン</t>
    </rPh>
    <rPh sb="25" eb="27">
      <t>レイワ</t>
    </rPh>
    <rPh sb="28" eb="29">
      <t>ネン</t>
    </rPh>
    <rPh sb="30" eb="31">
      <t>キュウ</t>
    </rPh>
    <rPh sb="31" eb="34">
      <t>イワキマチ</t>
    </rPh>
    <phoneticPr fontId="3"/>
  </si>
  <si>
    <t>第５表　年齢（５歳階級）別人口の推移－平成12年～令和2年（旧相馬村）</t>
    <rPh sb="0" eb="1">
      <t>ダイ</t>
    </rPh>
    <rPh sb="2" eb="3">
      <t>ヒョウ</t>
    </rPh>
    <rPh sb="4" eb="6">
      <t>ネンレイ</t>
    </rPh>
    <rPh sb="8" eb="9">
      <t>サイ</t>
    </rPh>
    <rPh sb="9" eb="11">
      <t>カイキュウ</t>
    </rPh>
    <rPh sb="12" eb="13">
      <t>ベツ</t>
    </rPh>
    <rPh sb="13" eb="15">
      <t>ジンコウ</t>
    </rPh>
    <rPh sb="16" eb="18">
      <t>スイイ</t>
    </rPh>
    <rPh sb="19" eb="21">
      <t>ヘイセイ</t>
    </rPh>
    <rPh sb="23" eb="24">
      <t>ネン</t>
    </rPh>
    <rPh sb="25" eb="27">
      <t>レイワ</t>
    </rPh>
    <rPh sb="28" eb="29">
      <t>ネン</t>
    </rPh>
    <rPh sb="30" eb="31">
      <t>キュウ</t>
    </rPh>
    <rPh sb="31" eb="34">
      <t>ソウマムラ</t>
    </rPh>
    <phoneticPr fontId="3"/>
  </si>
  <si>
    <t>の推移－平成22年～令和２年（弘前市）</t>
    <rPh sb="1" eb="3">
      <t>スイイ</t>
    </rPh>
    <rPh sb="4" eb="6">
      <t>ヘイセイ</t>
    </rPh>
    <rPh sb="8" eb="9">
      <t>ネン</t>
    </rPh>
    <rPh sb="10" eb="12">
      <t>レイワ</t>
    </rPh>
    <rPh sb="13" eb="14">
      <t>ネン</t>
    </rPh>
    <rPh sb="15" eb="18">
      <t>ヒロサキシ</t>
    </rPh>
    <phoneticPr fontId="3"/>
  </si>
  <si>
    <t>の推移－平成22年～令和２年（旧弘前市）</t>
    <rPh sb="1" eb="3">
      <t>スイイ</t>
    </rPh>
    <rPh sb="4" eb="6">
      <t>ヘイセイ</t>
    </rPh>
    <rPh sb="8" eb="9">
      <t>ネン</t>
    </rPh>
    <rPh sb="10" eb="12">
      <t>レイワ</t>
    </rPh>
    <rPh sb="13" eb="14">
      <t>ネン</t>
    </rPh>
    <rPh sb="15" eb="16">
      <t>キュウ</t>
    </rPh>
    <rPh sb="16" eb="19">
      <t>ヒロサキシ</t>
    </rPh>
    <phoneticPr fontId="3"/>
  </si>
  <si>
    <t>の推移－平成22年～令和２年（旧岩木町）</t>
    <rPh sb="1" eb="3">
      <t>スイイ</t>
    </rPh>
    <rPh sb="4" eb="6">
      <t>ヘイセイ</t>
    </rPh>
    <rPh sb="8" eb="9">
      <t>ネン</t>
    </rPh>
    <rPh sb="10" eb="12">
      <t>レイワ</t>
    </rPh>
    <rPh sb="13" eb="14">
      <t>ネン</t>
    </rPh>
    <rPh sb="15" eb="16">
      <t>キュウ</t>
    </rPh>
    <rPh sb="16" eb="19">
      <t>イワキマチ</t>
    </rPh>
    <phoneticPr fontId="3"/>
  </si>
  <si>
    <t>の推移－平成22年～令和２年（旧相馬村）</t>
    <rPh sb="1" eb="3">
      <t>スイイ</t>
    </rPh>
    <rPh sb="4" eb="6">
      <t>ヘイセイ</t>
    </rPh>
    <rPh sb="8" eb="9">
      <t>ネン</t>
    </rPh>
    <rPh sb="10" eb="12">
      <t>レイワ</t>
    </rPh>
    <rPh sb="13" eb="14">
      <t>ネン</t>
    </rPh>
    <rPh sb="15" eb="16">
      <t>キュウ</t>
    </rPh>
    <rPh sb="16" eb="18">
      <t>ソウマ</t>
    </rPh>
    <rPh sb="18" eb="19">
      <t>ムラ</t>
    </rPh>
    <phoneticPr fontId="3"/>
  </si>
  <si>
    <t>令　　和　　２　　年</t>
    <rPh sb="0" eb="1">
      <t>レイ</t>
    </rPh>
    <rPh sb="3" eb="4">
      <t>ワ</t>
    </rPh>
    <rPh sb="9" eb="10">
      <t>ネン</t>
    </rPh>
    <phoneticPr fontId="3"/>
  </si>
  <si>
    <t>階級）別人口－令和２年（女）</t>
    <rPh sb="7" eb="9">
      <t>レイワ</t>
    </rPh>
    <rPh sb="10" eb="11">
      <t>ネン</t>
    </rPh>
    <rPh sb="12" eb="13">
      <t>オンナ</t>
    </rPh>
    <phoneticPr fontId="3"/>
  </si>
  <si>
    <t>階級）別人口－令和２年（男）</t>
    <rPh sb="12" eb="13">
      <t>オトコ</t>
    </rPh>
    <phoneticPr fontId="3"/>
  </si>
  <si>
    <t>階級）別人口－令和２年（総数）</t>
    <phoneticPr fontId="3"/>
  </si>
  <si>
    <t>15歳以上人口の推移－平成７年～令和２年</t>
    <rPh sb="11" eb="13">
      <t>ヘイセイ</t>
    </rPh>
    <rPh sb="14" eb="15">
      <t>ネン</t>
    </rPh>
    <rPh sb="16" eb="18">
      <t>レイワ</t>
    </rPh>
    <phoneticPr fontId="3"/>
  </si>
  <si>
    <t>令和</t>
    <rPh sb="0" eb="2">
      <t>レイワ</t>
    </rPh>
    <phoneticPr fontId="3"/>
  </si>
  <si>
    <t>第10表　労働力状態（８区分），年齢（５歳</t>
    <phoneticPr fontId="40"/>
  </si>
  <si>
    <t>単位:人</t>
    <rPh sb="0" eb="2">
      <t>タンイ</t>
    </rPh>
    <rPh sb="3" eb="4">
      <t>ニン</t>
    </rPh>
    <phoneticPr fontId="40"/>
  </si>
  <si>
    <t>年齢（５歳階級）
男　　　女</t>
    <rPh sb="0" eb="2">
      <t>ネンレイ</t>
    </rPh>
    <rPh sb="4" eb="5">
      <t>サイ</t>
    </rPh>
    <rPh sb="5" eb="7">
      <t>カイキュウ</t>
    </rPh>
    <phoneticPr fontId="40"/>
  </si>
  <si>
    <t>総　数
1)</t>
    <phoneticPr fontId="40"/>
  </si>
  <si>
    <t xml:space="preserve">                                       労　働　力　人　口</t>
    <phoneticPr fontId="40"/>
  </si>
  <si>
    <t>非労働力人口</t>
    <rPh sb="0" eb="1">
      <t>ヒ</t>
    </rPh>
    <rPh sb="1" eb="4">
      <t>ロウドウリョク</t>
    </rPh>
    <rPh sb="4" eb="6">
      <t>ジンコウ</t>
    </rPh>
    <phoneticPr fontId="40"/>
  </si>
  <si>
    <t>総　数</t>
    <phoneticPr fontId="40"/>
  </si>
  <si>
    <t>就　　　業　　　者</t>
    <phoneticPr fontId="40"/>
  </si>
  <si>
    <t>完  全
失業者</t>
    <phoneticPr fontId="40"/>
  </si>
  <si>
    <t>家　事</t>
    <phoneticPr fontId="40"/>
  </si>
  <si>
    <t>通　学</t>
    <phoneticPr fontId="40"/>
  </si>
  <si>
    <t>その他</t>
    <phoneticPr fontId="40"/>
  </si>
  <si>
    <t>主　に
仕　事</t>
    <phoneticPr fontId="40"/>
  </si>
  <si>
    <t>家事の
ほ　か
仕　事</t>
    <phoneticPr fontId="40"/>
  </si>
  <si>
    <t>通学の
かたわ
ら仕事</t>
    <phoneticPr fontId="40"/>
  </si>
  <si>
    <t>休業者</t>
    <phoneticPr fontId="40"/>
  </si>
  <si>
    <t>総　　数</t>
    <rPh sb="0" eb="1">
      <t>フサ</t>
    </rPh>
    <rPh sb="3" eb="4">
      <t>カズ</t>
    </rPh>
    <phoneticPr fontId="40"/>
  </si>
  <si>
    <t xml:space="preserve">総数   </t>
    <phoneticPr fontId="40"/>
  </si>
  <si>
    <t xml:space="preserve">総数    </t>
  </si>
  <si>
    <t xml:space="preserve">15～19 </t>
    <phoneticPr fontId="40"/>
  </si>
  <si>
    <t xml:space="preserve">歳 </t>
  </si>
  <si>
    <t xml:space="preserve">20～24    </t>
    <phoneticPr fontId="40"/>
  </si>
  <si>
    <t xml:space="preserve">25～29    </t>
    <phoneticPr fontId="40"/>
  </si>
  <si>
    <t xml:space="preserve">30～34    </t>
    <phoneticPr fontId="40"/>
  </si>
  <si>
    <t xml:space="preserve">35～39    </t>
    <phoneticPr fontId="40"/>
  </si>
  <si>
    <t xml:space="preserve">40～44    </t>
    <phoneticPr fontId="40"/>
  </si>
  <si>
    <t xml:space="preserve">45～49    </t>
    <phoneticPr fontId="40"/>
  </si>
  <si>
    <t xml:space="preserve">50～54   </t>
    <phoneticPr fontId="40"/>
  </si>
  <si>
    <t xml:space="preserve">55～59    </t>
    <phoneticPr fontId="40"/>
  </si>
  <si>
    <t xml:space="preserve">60～64    </t>
    <phoneticPr fontId="40"/>
  </si>
  <si>
    <t xml:space="preserve">65～69    </t>
    <phoneticPr fontId="40"/>
  </si>
  <si>
    <t xml:space="preserve">70～74    </t>
    <phoneticPr fontId="40"/>
  </si>
  <si>
    <t xml:space="preserve">75～79    </t>
    <phoneticPr fontId="40"/>
  </si>
  <si>
    <t xml:space="preserve">80～84    </t>
    <phoneticPr fontId="40"/>
  </si>
  <si>
    <t xml:space="preserve">85歳以上    </t>
    <phoneticPr fontId="40"/>
  </si>
  <si>
    <t>男</t>
    <rPh sb="0" eb="1">
      <t>オトコ</t>
    </rPh>
    <phoneticPr fontId="40"/>
  </si>
  <si>
    <t>女</t>
    <rPh sb="0" eb="1">
      <t>オンナ</t>
    </rPh>
    <phoneticPr fontId="40"/>
  </si>
  <si>
    <t>　２）「雇用者」には役員を含む。</t>
    <rPh sb="4" eb="7">
      <t>コヨウシャ</t>
    </rPh>
    <rPh sb="10" eb="12">
      <t>ヤクイン</t>
    </rPh>
    <rPh sb="13" eb="14">
      <t>フク</t>
    </rPh>
    <phoneticPr fontId="40"/>
  </si>
  <si>
    <t>階級），男女別15歳以上人口－令和２年（弘前市）</t>
    <rPh sb="15" eb="17">
      <t>レイワ</t>
    </rPh>
    <rPh sb="18" eb="19">
      <t>ネン</t>
    </rPh>
    <rPh sb="20" eb="23">
      <t>ヒロサキシ</t>
    </rPh>
    <phoneticPr fontId="40"/>
  </si>
  <si>
    <t>階級），男女別15歳以上人口－令和２年（旧弘前市）</t>
    <rPh sb="15" eb="17">
      <t>レイワ</t>
    </rPh>
    <rPh sb="18" eb="19">
      <t>ネン</t>
    </rPh>
    <rPh sb="20" eb="21">
      <t>キュウ</t>
    </rPh>
    <rPh sb="21" eb="24">
      <t>ヒロサキシ</t>
    </rPh>
    <phoneticPr fontId="40"/>
  </si>
  <si>
    <t>階級），男女別15歳以上人口－令和２年（旧岩木町）</t>
    <rPh sb="15" eb="17">
      <t>レイワ</t>
    </rPh>
    <rPh sb="18" eb="19">
      <t>ネン</t>
    </rPh>
    <rPh sb="20" eb="21">
      <t>キュウ</t>
    </rPh>
    <rPh sb="21" eb="24">
      <t>イワキマチ</t>
    </rPh>
    <phoneticPr fontId="40"/>
  </si>
  <si>
    <t>階級），男女別15歳以上人口－令和２年（旧相馬村）</t>
    <rPh sb="15" eb="17">
      <t>レイワ</t>
    </rPh>
    <rPh sb="18" eb="19">
      <t>ネン</t>
    </rPh>
    <rPh sb="20" eb="21">
      <t>キュウ</t>
    </rPh>
    <rPh sb="21" eb="24">
      <t>ソウマムラ</t>
    </rPh>
    <phoneticPr fontId="40"/>
  </si>
  <si>
    <t xml:space="preserve">   雇　　用　　者 2)</t>
    <phoneticPr fontId="40"/>
  </si>
  <si>
    <t>（再掲）</t>
    <phoneticPr fontId="3"/>
  </si>
  <si>
    <t>第11表　産業（大分類），男女別15歳以上</t>
    <rPh sb="0" eb="1">
      <t>ダイ</t>
    </rPh>
    <rPh sb="3" eb="4">
      <t>ヒョウ</t>
    </rPh>
    <rPh sb="5" eb="7">
      <t>サンギョウ</t>
    </rPh>
    <rPh sb="8" eb="11">
      <t>ダイブンルイ</t>
    </rPh>
    <rPh sb="13" eb="16">
      <t>ダンジョベツ</t>
    </rPh>
    <rPh sb="18" eb="19">
      <t>サイ</t>
    </rPh>
    <rPh sb="19" eb="21">
      <t>イジョウ</t>
    </rPh>
    <phoneticPr fontId="3"/>
  </si>
  <si>
    <t>単位:人，％</t>
    <phoneticPr fontId="3"/>
  </si>
  <si>
    <t>産業（大分類）1)
男　　　女</t>
    <rPh sb="0" eb="2">
      <t>サンギョウ</t>
    </rPh>
    <rPh sb="3" eb="6">
      <t>ダイブンルイ</t>
    </rPh>
    <rPh sb="10" eb="11">
      <t>オトコ</t>
    </rPh>
    <rPh sb="14" eb="15">
      <t>オンナ</t>
    </rPh>
    <phoneticPr fontId="3"/>
  </si>
  <si>
    <t>平　成　22　年</t>
    <rPh sb="0" eb="1">
      <t>ヒラ</t>
    </rPh>
    <rPh sb="2" eb="3">
      <t>シゲル</t>
    </rPh>
    <rPh sb="7" eb="8">
      <t>ネン</t>
    </rPh>
    <phoneticPr fontId="3"/>
  </si>
  <si>
    <t>平　成　17　年</t>
    <rPh sb="0" eb="1">
      <t>ヒラ</t>
    </rPh>
    <rPh sb="2" eb="3">
      <t>シゲル</t>
    </rPh>
    <rPh sb="7" eb="8">
      <t>ネン</t>
    </rPh>
    <phoneticPr fontId="3"/>
  </si>
  <si>
    <t>実　　　　　数</t>
    <rPh sb="0" eb="1">
      <t>ミ</t>
    </rPh>
    <rPh sb="6" eb="7">
      <t>カズ</t>
    </rPh>
    <phoneticPr fontId="3"/>
  </si>
  <si>
    <t>構　　成　　比　2)</t>
    <rPh sb="0" eb="1">
      <t>カマエ</t>
    </rPh>
    <rPh sb="3" eb="4">
      <t>シゲル</t>
    </rPh>
    <rPh sb="6" eb="7">
      <t>ヒ</t>
    </rPh>
    <phoneticPr fontId="3"/>
  </si>
  <si>
    <t>総　　　　　　数</t>
    <rPh sb="0" eb="1">
      <t>フサ</t>
    </rPh>
    <rPh sb="7" eb="8">
      <t>カズ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</si>
  <si>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</si>
  <si>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Ａ</t>
    <phoneticPr fontId="3"/>
  </si>
  <si>
    <t>農業,林業</t>
    <rPh sb="3" eb="5">
      <t>リンギョウ</t>
    </rPh>
    <phoneticPr fontId="3"/>
  </si>
  <si>
    <t>農業</t>
    <phoneticPr fontId="3"/>
  </si>
  <si>
    <t>うち農業</t>
    <rPh sb="2" eb="4">
      <t>ノウギョウ</t>
    </rPh>
    <phoneticPr fontId="3"/>
  </si>
  <si>
    <t>Ｂ</t>
    <phoneticPr fontId="3"/>
  </si>
  <si>
    <t>林業</t>
    <phoneticPr fontId="3"/>
  </si>
  <si>
    <t>漁業</t>
    <phoneticPr fontId="3"/>
  </si>
  <si>
    <t>Ｃ</t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</si>
  <si>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</si>
  <si>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鉱業,採石業,砂利取得業</t>
    <rPh sb="3" eb="5">
      <t>サイセキ</t>
    </rPh>
    <rPh sb="5" eb="6">
      <t>ギョウ</t>
    </rPh>
    <rPh sb="7" eb="9">
      <t>ジャリ</t>
    </rPh>
    <rPh sb="9" eb="11">
      <t>シュトク</t>
    </rPh>
    <rPh sb="11" eb="12">
      <t>ギョウ</t>
    </rPh>
    <phoneticPr fontId="3"/>
  </si>
  <si>
    <t>Ｄ</t>
    <phoneticPr fontId="3"/>
  </si>
  <si>
    <t>鉱業</t>
    <phoneticPr fontId="3"/>
  </si>
  <si>
    <t>建設業</t>
    <phoneticPr fontId="3"/>
  </si>
  <si>
    <t>Ｅ</t>
    <phoneticPr fontId="3"/>
  </si>
  <si>
    <t>製造業</t>
    <phoneticPr fontId="3"/>
  </si>
  <si>
    <t>Ｆ</t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</si>
  <si>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</si>
  <si>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電気・ガス・熱供給・水道業</t>
    <rPh sb="6" eb="9">
      <t>ネツキョウキュウ</t>
    </rPh>
    <rPh sb="10" eb="13">
      <t>スイドウギョウ</t>
    </rPh>
    <phoneticPr fontId="3"/>
  </si>
  <si>
    <t>Ｇ</t>
    <phoneticPr fontId="3"/>
  </si>
  <si>
    <t>情報通信業</t>
    <phoneticPr fontId="3"/>
  </si>
  <si>
    <t>Ｈ</t>
    <phoneticPr fontId="3"/>
  </si>
  <si>
    <t>運輸業,郵便業</t>
    <rPh sb="4" eb="6">
      <t>ユウビン</t>
    </rPh>
    <rPh sb="6" eb="7">
      <t>ギョウ</t>
    </rPh>
    <phoneticPr fontId="3"/>
  </si>
  <si>
    <t>Ｉ</t>
    <phoneticPr fontId="3"/>
  </si>
  <si>
    <t xml:space="preserve">運輸業    </t>
  </si>
  <si>
    <t>卸売業,小売業</t>
    <rPh sb="2" eb="3">
      <t>ギョウ</t>
    </rPh>
    <phoneticPr fontId="3"/>
  </si>
  <si>
    <t>Ｊ</t>
    <phoneticPr fontId="3"/>
  </si>
  <si>
    <t>卸売・小売業</t>
    <phoneticPr fontId="3"/>
  </si>
  <si>
    <t xml:space="preserve">金融業,保険業    </t>
    <rPh sb="2" eb="3">
      <t>ギョウ</t>
    </rPh>
    <phoneticPr fontId="3"/>
  </si>
  <si>
    <t>Ｋ</t>
    <phoneticPr fontId="3"/>
  </si>
  <si>
    <t xml:space="preserve">金融・保険業    </t>
  </si>
  <si>
    <t xml:space="preserve">不動産業,物品賃貸業 </t>
    <rPh sb="5" eb="7">
      <t>ブッピン</t>
    </rPh>
    <rPh sb="7" eb="10">
      <t>チンタイギョウ</t>
    </rPh>
    <phoneticPr fontId="3"/>
  </si>
  <si>
    <t>Ｌ</t>
    <phoneticPr fontId="3"/>
  </si>
  <si>
    <t xml:space="preserve">不動産業    </t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</si>
  <si>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</si>
  <si>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Ｍ</t>
    <phoneticPr fontId="3"/>
  </si>
  <si>
    <t xml:space="preserve">飲食店，宿泊業    </t>
  </si>
  <si>
    <t>公務(他に分類されないもの)</t>
    <phoneticPr fontId="3"/>
  </si>
  <si>
    <t>宿泊業,飲食サービス業</t>
    <rPh sb="4" eb="6">
      <t>インショク</t>
    </rPh>
    <rPh sb="10" eb="11">
      <t>ギョウ</t>
    </rPh>
    <phoneticPr fontId="3"/>
  </si>
  <si>
    <t>Ｎ</t>
    <phoneticPr fontId="3"/>
  </si>
  <si>
    <t>医療，福祉</t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</si>
  <si>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</si>
  <si>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Ｏ</t>
    <phoneticPr fontId="3"/>
  </si>
  <si>
    <t>教育，学習支援業</t>
  </si>
  <si>
    <t>教育，学習支援業</t>
    <phoneticPr fontId="3"/>
  </si>
  <si>
    <t>Ｐ</t>
    <phoneticPr fontId="3"/>
  </si>
  <si>
    <t>複合サービス事業</t>
  </si>
  <si>
    <t>医療,福祉</t>
    <rPh sb="0" eb="2">
      <t>イリョウ</t>
    </rPh>
    <rPh sb="3" eb="5">
      <t>フクシ</t>
    </rPh>
    <phoneticPr fontId="3"/>
  </si>
  <si>
    <t>Ｑ</t>
    <phoneticPr fontId="3"/>
  </si>
  <si>
    <t>ｻｰﾋﾞｽ業(他に分類されないもの)</t>
    <rPh sb="7" eb="8">
      <t>ホカ</t>
    </rPh>
    <rPh sb="9" eb="11">
      <t>ブンルイ</t>
    </rPh>
    <phoneticPr fontId="3"/>
  </si>
  <si>
    <t>Ｒ</t>
    <phoneticPr fontId="3"/>
  </si>
  <si>
    <t>Ｓ</t>
    <phoneticPr fontId="3"/>
  </si>
  <si>
    <t>公務(他に分類されるものを除く)</t>
    <rPh sb="13" eb="14">
      <t>ノゾ</t>
    </rPh>
    <phoneticPr fontId="3"/>
  </si>
  <si>
    <t>Ｔ　分類不能の産業</t>
    <rPh sb="7" eb="9">
      <t>サンギョウ</t>
    </rPh>
    <phoneticPr fontId="3"/>
  </si>
  <si>
    <t>Ｓ　分類不能の産業</t>
    <rPh sb="7" eb="9">
      <t>サンギョウ</t>
    </rPh>
    <phoneticPr fontId="3"/>
  </si>
  <si>
    <t>　２）それぞれの年の「分類不能の産業」を除く就業者数に対する，各産業就業者数の割合を表記した。</t>
    <rPh sb="8" eb="9">
      <t>トシ</t>
    </rPh>
    <rPh sb="11" eb="13">
      <t>ブンルイ</t>
    </rPh>
    <rPh sb="13" eb="15">
      <t>フノウ</t>
    </rPh>
    <rPh sb="16" eb="18">
      <t>サンギョウ</t>
    </rPh>
    <rPh sb="20" eb="21">
      <t>ノゾ</t>
    </rPh>
    <rPh sb="22" eb="25">
      <t>シュウギョウシャ</t>
    </rPh>
    <rPh sb="25" eb="26">
      <t>スウ</t>
    </rPh>
    <rPh sb="27" eb="28">
      <t>タイ</t>
    </rPh>
    <rPh sb="31" eb="32">
      <t>カク</t>
    </rPh>
    <rPh sb="32" eb="34">
      <t>サンギョウ</t>
    </rPh>
    <rPh sb="34" eb="37">
      <t>シュウギョウシャ</t>
    </rPh>
    <rPh sb="37" eb="38">
      <t>スウ</t>
    </rPh>
    <rPh sb="39" eb="41">
      <t>ワリアイ</t>
    </rPh>
    <rPh sb="42" eb="44">
      <t>ヒョウキ</t>
    </rPh>
    <phoneticPr fontId="3"/>
  </si>
  <si>
    <t>就業者数の推移－平成17年～令和２年</t>
    <rPh sb="0" eb="3">
      <t>シュウギョウシャ</t>
    </rPh>
    <rPh sb="3" eb="4">
      <t>スウ</t>
    </rPh>
    <rPh sb="5" eb="7">
      <t>スイイ</t>
    </rPh>
    <rPh sb="8" eb="10">
      <t>ヘイセイ</t>
    </rPh>
    <rPh sb="12" eb="13">
      <t>ネン</t>
    </rPh>
    <rPh sb="14" eb="16">
      <t>レイワ</t>
    </rPh>
    <rPh sb="17" eb="18">
      <t>ネン</t>
    </rPh>
    <phoneticPr fontId="3"/>
  </si>
  <si>
    <t>平　成　27　年</t>
    <rPh sb="0" eb="1">
      <t>ヒラ</t>
    </rPh>
    <rPh sb="2" eb="3">
      <t>シゲル</t>
    </rPh>
    <rPh sb="7" eb="8">
      <t>ネン</t>
    </rPh>
    <phoneticPr fontId="3"/>
  </si>
  <si>
    <t>令　和　２　年</t>
    <rPh sb="0" eb="1">
      <t>レイ</t>
    </rPh>
    <rPh sb="2" eb="3">
      <t>ワ</t>
    </rPh>
    <rPh sb="6" eb="7">
      <t>ネン</t>
    </rPh>
    <phoneticPr fontId="3"/>
  </si>
  <si>
    <t>　１）産業大分類は平成19年に改訂されているため，平成22年と17年以前を直接比較できない。</t>
    <rPh sb="25" eb="27">
      <t>ヘイセイ</t>
    </rPh>
    <rPh sb="29" eb="30">
      <t>ネン</t>
    </rPh>
    <rPh sb="33" eb="34">
      <t>ネン</t>
    </rPh>
    <rPh sb="34" eb="36">
      <t>イゼン</t>
    </rPh>
    <phoneticPr fontId="3"/>
  </si>
  <si>
    <t>第12表　産業（大分類），年齢（５歳階級）別</t>
    <rPh sb="0" eb="1">
      <t>ダイ</t>
    </rPh>
    <rPh sb="3" eb="4">
      <t>ヒョウ</t>
    </rPh>
    <rPh sb="5" eb="7">
      <t>サンギョウ</t>
    </rPh>
    <rPh sb="8" eb="11">
      <t>ダイブンルイ</t>
    </rPh>
    <rPh sb="13" eb="15">
      <t>ネンレイ</t>
    </rPh>
    <rPh sb="17" eb="18">
      <t>サイ</t>
    </rPh>
    <rPh sb="18" eb="20">
      <t>カイキュウ</t>
    </rPh>
    <rPh sb="21" eb="22">
      <t>ベツ</t>
    </rPh>
    <phoneticPr fontId="3"/>
  </si>
  <si>
    <t>総 数</t>
    <rPh sb="0" eb="1">
      <t>ソウ</t>
    </rPh>
    <rPh sb="2" eb="3">
      <t>スウ</t>
    </rPh>
    <phoneticPr fontId="3"/>
  </si>
  <si>
    <t xml:space="preserve">
15～19
　　歳</t>
    <rPh sb="9" eb="10">
      <t>サイ</t>
    </rPh>
    <phoneticPr fontId="3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</si>
  <si>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</si>
  <si>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</si>
  <si>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</si>
  <si>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</si>
  <si>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</si>
  <si>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</si>
  <si>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</si>
  <si>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</si>
  <si>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</si>
  <si>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
以上</t>
    <rPh sb="2" eb="3">
      <t>サイ</t>
    </rPh>
    <rPh sb="4" eb="6">
      <t>イジョウ</t>
    </rPh>
    <phoneticPr fontId="3"/>
  </si>
  <si>
    <t>総 数</t>
    <phoneticPr fontId="3"/>
  </si>
  <si>
    <t>15～19
　　歳</t>
    <rPh sb="8" eb="9">
      <t>サイ</t>
    </rPh>
    <phoneticPr fontId="3"/>
  </si>
  <si>
    <t>65歳
以上</t>
    <rPh sb="4" eb="6">
      <t>イジョウ</t>
    </rPh>
    <phoneticPr fontId="3"/>
  </si>
  <si>
    <t>総数</t>
    <rPh sb="0" eb="1">
      <t>ソウ</t>
    </rPh>
    <rPh sb="1" eb="2">
      <t>スウ</t>
    </rPh>
    <phoneticPr fontId="3"/>
  </si>
  <si>
    <t>第１次</t>
    <rPh sb="0" eb="1">
      <t>ダイ</t>
    </rPh>
    <rPh sb="2" eb="3">
      <t>ジ</t>
    </rPh>
    <phoneticPr fontId="3"/>
  </si>
  <si>
    <t>第２次</t>
    <rPh sb="0" eb="1">
      <t>ダイ</t>
    </rPh>
    <rPh sb="2" eb="3">
      <t>ジ</t>
    </rPh>
    <phoneticPr fontId="3"/>
  </si>
  <si>
    <t>平 成</t>
    <phoneticPr fontId="3"/>
  </si>
  <si>
    <t>第３次</t>
    <rPh sb="0" eb="1">
      <t>ダイ</t>
    </rPh>
    <rPh sb="2" eb="3">
      <t>ジ</t>
    </rPh>
    <phoneticPr fontId="3"/>
  </si>
  <si>
    <t>Ｔ</t>
    <phoneticPr fontId="3"/>
  </si>
  <si>
    <t xml:space="preserve">情報通信業    </t>
  </si>
  <si>
    <t>15歳以上就業者数－平成22年～令和２年（総数）</t>
    <rPh sb="5" eb="8">
      <t>シュウギョウシャ</t>
    </rPh>
    <rPh sb="8" eb="9">
      <t>スウ</t>
    </rPh>
    <rPh sb="10" eb="12">
      <t>ヘイセイ</t>
    </rPh>
    <rPh sb="14" eb="15">
      <t>ネン</t>
    </rPh>
    <rPh sb="16" eb="18">
      <t>レイワ</t>
    </rPh>
    <rPh sb="19" eb="20">
      <t>ネン</t>
    </rPh>
    <phoneticPr fontId="3"/>
  </si>
  <si>
    <t>　１）それぞれの年の「分類不能の産業」を除く就業者数に対する，各産業就業者数の割合を表記した。</t>
    <phoneticPr fontId="3"/>
  </si>
  <si>
    <t>産業（大分類）
年　　　次</t>
    <rPh sb="0" eb="2">
      <t>サンギョウ</t>
    </rPh>
    <rPh sb="3" eb="6">
      <t>ダイブンルイ</t>
    </rPh>
    <rPh sb="8" eb="9">
      <t>ネン</t>
    </rPh>
    <rPh sb="12" eb="13">
      <t>ツギ</t>
    </rPh>
    <phoneticPr fontId="3"/>
  </si>
  <si>
    <t>年　　齢　　別　　割　　合　　1)</t>
    <rPh sb="0" eb="1">
      <t>トシ</t>
    </rPh>
    <rPh sb="3" eb="4">
      <t>ヨワイ</t>
    </rPh>
    <rPh sb="6" eb="7">
      <t>ベツ</t>
    </rPh>
    <rPh sb="9" eb="10">
      <t>ワリ</t>
    </rPh>
    <rPh sb="12" eb="13">
      <t>ゴウ</t>
    </rPh>
    <phoneticPr fontId="3"/>
  </si>
  <si>
    <t>産業（大分類）
年　　次</t>
    <rPh sb="0" eb="2">
      <t>サンギョウ</t>
    </rPh>
    <rPh sb="3" eb="6">
      <t>ダイブンルイ</t>
    </rPh>
    <rPh sb="8" eb="9">
      <t>トシ</t>
    </rPh>
    <rPh sb="11" eb="12">
      <t>ツギ</t>
    </rPh>
    <phoneticPr fontId="3"/>
  </si>
  <si>
    <t>令 和</t>
    <rPh sb="0" eb="1">
      <t>レイ</t>
    </rPh>
    <rPh sb="2" eb="3">
      <t>ワ</t>
    </rPh>
    <phoneticPr fontId="3"/>
  </si>
  <si>
    <t>15歳以上就業者数－平成22年～令和２年（男）</t>
    <rPh sb="5" eb="8">
      <t>シュウギョウシャ</t>
    </rPh>
    <rPh sb="8" eb="9">
      <t>スウ</t>
    </rPh>
    <rPh sb="10" eb="12">
      <t>ヘイセイ</t>
    </rPh>
    <rPh sb="14" eb="15">
      <t>ネン</t>
    </rPh>
    <rPh sb="16" eb="18">
      <t>レイワ</t>
    </rPh>
    <rPh sb="19" eb="20">
      <t>ネン</t>
    </rPh>
    <rPh sb="21" eb="22">
      <t>オトコ</t>
    </rPh>
    <phoneticPr fontId="3"/>
  </si>
  <si>
    <t>15歳以上就業者数－平成22年～令和２年（女）</t>
    <rPh sb="5" eb="8">
      <t>シュウギョウシャ</t>
    </rPh>
    <rPh sb="8" eb="9">
      <t>スウ</t>
    </rPh>
    <rPh sb="10" eb="12">
      <t>ヘイセイ</t>
    </rPh>
    <rPh sb="14" eb="15">
      <t>ネン</t>
    </rPh>
    <rPh sb="16" eb="18">
      <t>レイワ</t>
    </rPh>
    <rPh sb="19" eb="20">
      <t>ネン</t>
    </rPh>
    <rPh sb="21" eb="22">
      <t>オンナ</t>
    </rPh>
    <phoneticPr fontId="3"/>
  </si>
  <si>
    <t>第13表　地域・地区，産業（大分類），</t>
    <rPh sb="5" eb="7">
      <t>チイキ</t>
    </rPh>
    <rPh sb="8" eb="10">
      <t>チク</t>
    </rPh>
    <phoneticPr fontId="3"/>
  </si>
  <si>
    <t>産業（大分類）
男　　　女</t>
    <rPh sb="8" eb="9">
      <t>オトコ</t>
    </rPh>
    <rPh sb="12" eb="13">
      <t>オンナ</t>
    </rPh>
    <phoneticPr fontId="3"/>
  </si>
  <si>
    <t>旧
弘前市</t>
    <rPh sb="0" eb="1">
      <t>キュウ</t>
    </rPh>
    <rPh sb="2" eb="5">
      <t>ヒロサキシ</t>
    </rPh>
    <phoneticPr fontId="3"/>
  </si>
  <si>
    <t>旧
岩木町</t>
    <rPh sb="0" eb="1">
      <t>キュウ</t>
    </rPh>
    <rPh sb="2" eb="5">
      <t>イワキマチ</t>
    </rPh>
    <phoneticPr fontId="3"/>
  </si>
  <si>
    <t>旧
相馬村</t>
    <rPh sb="0" eb="1">
      <t>キュウ</t>
    </rPh>
    <rPh sb="2" eb="5">
      <t>ソウマムラ</t>
    </rPh>
    <phoneticPr fontId="3"/>
  </si>
  <si>
    <t>産業（大分類）
男　　　女</t>
    <rPh sb="0" eb="2">
      <t>サンギョウ</t>
    </rPh>
    <rPh sb="3" eb="6">
      <t>ダイブンルイ</t>
    </rPh>
    <rPh sb="8" eb="9">
      <t>オトコ</t>
    </rPh>
    <rPh sb="12" eb="13">
      <t>オンナ</t>
    </rPh>
    <phoneticPr fontId="3"/>
  </si>
  <si>
    <t>市　街
地　域</t>
    <rPh sb="0" eb="1">
      <t>シ</t>
    </rPh>
    <rPh sb="2" eb="3">
      <t>マチ</t>
    </rPh>
    <rPh sb="4" eb="5">
      <t>チ</t>
    </rPh>
    <rPh sb="6" eb="7">
      <t>イキ</t>
    </rPh>
    <phoneticPr fontId="3"/>
  </si>
  <si>
    <t>新市街
地　域</t>
    <rPh sb="0" eb="1">
      <t>シン</t>
    </rPh>
    <rPh sb="1" eb="3">
      <t>シガイ</t>
    </rPh>
    <rPh sb="4" eb="5">
      <t>チ</t>
    </rPh>
    <rPh sb="6" eb="7">
      <t>イキ</t>
    </rPh>
    <phoneticPr fontId="3"/>
  </si>
  <si>
    <t>田　園
地　域</t>
    <phoneticPr fontId="3"/>
  </si>
  <si>
    <t>桜ヶ丘
緑ヶ丘</t>
    <rPh sb="0" eb="3">
      <t>サクラガオカ</t>
    </rPh>
    <rPh sb="4" eb="7">
      <t>ミドリガオカ</t>
    </rPh>
    <phoneticPr fontId="3"/>
  </si>
  <si>
    <t>向外瀬
青　山</t>
    <rPh sb="0" eb="3">
      <t>ムカイトノセ</t>
    </rPh>
    <rPh sb="4" eb="5">
      <t>アオ</t>
    </rPh>
    <rPh sb="6" eb="7">
      <t>ヤマ</t>
    </rPh>
    <phoneticPr fontId="3"/>
  </si>
  <si>
    <t>城　東
外　崎</t>
    <rPh sb="0" eb="1">
      <t>シロ</t>
    </rPh>
    <rPh sb="2" eb="3">
      <t>ヒガシ</t>
    </rPh>
    <rPh sb="4" eb="5">
      <t>ソト</t>
    </rPh>
    <rPh sb="6" eb="7">
      <t>ザキ</t>
    </rPh>
    <phoneticPr fontId="3"/>
  </si>
  <si>
    <t>松　原
取　上</t>
    <rPh sb="0" eb="1">
      <t>マツ</t>
    </rPh>
    <rPh sb="2" eb="3">
      <t>ハラ</t>
    </rPh>
    <rPh sb="4" eb="5">
      <t>トリ</t>
    </rPh>
    <rPh sb="6" eb="7">
      <t>ウエ</t>
    </rPh>
    <phoneticPr fontId="3"/>
  </si>
  <si>
    <t>中　野
城　南</t>
    <rPh sb="0" eb="1">
      <t>ナカ</t>
    </rPh>
    <rPh sb="2" eb="3">
      <t>ノ</t>
    </rPh>
    <rPh sb="4" eb="5">
      <t>シロ</t>
    </rPh>
    <rPh sb="6" eb="7">
      <t>ミナミ</t>
    </rPh>
    <phoneticPr fontId="3"/>
  </si>
  <si>
    <t>浜の町
石　渡</t>
    <rPh sb="0" eb="1">
      <t>ハマ</t>
    </rPh>
    <rPh sb="2" eb="3">
      <t>マチ</t>
    </rPh>
    <rPh sb="4" eb="5">
      <t>イシ</t>
    </rPh>
    <rPh sb="6" eb="7">
      <t>ワタリ</t>
    </rPh>
    <phoneticPr fontId="3"/>
  </si>
  <si>
    <t>清　水</t>
    <rPh sb="0" eb="1">
      <t>シン</t>
    </rPh>
    <rPh sb="2" eb="3">
      <t>ミズ</t>
    </rPh>
    <phoneticPr fontId="3"/>
  </si>
  <si>
    <t>和　徳</t>
    <rPh sb="0" eb="1">
      <t>ワ</t>
    </rPh>
    <rPh sb="2" eb="3">
      <t>トク</t>
    </rPh>
    <phoneticPr fontId="3"/>
  </si>
  <si>
    <t>豊　田</t>
    <rPh sb="0" eb="1">
      <t>ユタカ</t>
    </rPh>
    <rPh sb="2" eb="3">
      <t>タ</t>
    </rPh>
    <phoneticPr fontId="3"/>
  </si>
  <si>
    <t>堀　越</t>
    <rPh sb="0" eb="1">
      <t>ホリ</t>
    </rPh>
    <rPh sb="2" eb="3">
      <t>コシ</t>
    </rPh>
    <phoneticPr fontId="3"/>
  </si>
  <si>
    <t>千　年</t>
    <rPh sb="0" eb="1">
      <t>セン</t>
    </rPh>
    <rPh sb="2" eb="3">
      <t>トシ</t>
    </rPh>
    <phoneticPr fontId="3"/>
  </si>
  <si>
    <t>藤　代</t>
    <rPh sb="0" eb="1">
      <t>フジ</t>
    </rPh>
    <rPh sb="2" eb="3">
      <t>ダイ</t>
    </rPh>
    <phoneticPr fontId="3"/>
  </si>
  <si>
    <t>東目屋</t>
    <rPh sb="0" eb="2">
      <t>ヒガシメ</t>
    </rPh>
    <rPh sb="2" eb="3">
      <t>ヤ</t>
    </rPh>
    <phoneticPr fontId="3"/>
  </si>
  <si>
    <t>船　沢</t>
    <rPh sb="0" eb="1">
      <t>フネ</t>
    </rPh>
    <rPh sb="2" eb="3">
      <t>サワ</t>
    </rPh>
    <phoneticPr fontId="3"/>
  </si>
  <si>
    <t>高　杉</t>
    <rPh sb="0" eb="1">
      <t>タカ</t>
    </rPh>
    <rPh sb="2" eb="3">
      <t>スギ</t>
    </rPh>
    <phoneticPr fontId="3"/>
  </si>
  <si>
    <t>裾　野</t>
    <rPh sb="0" eb="1">
      <t>スソ</t>
    </rPh>
    <rPh sb="2" eb="3">
      <t>ノ</t>
    </rPh>
    <phoneticPr fontId="3"/>
  </si>
  <si>
    <t>新　和</t>
    <rPh sb="0" eb="1">
      <t>アタラ</t>
    </rPh>
    <rPh sb="2" eb="3">
      <t>ワ</t>
    </rPh>
    <phoneticPr fontId="3"/>
  </si>
  <si>
    <t>石　川</t>
    <rPh sb="0" eb="1">
      <t>イシ</t>
    </rPh>
    <rPh sb="2" eb="3">
      <t>カワ</t>
    </rPh>
    <phoneticPr fontId="3"/>
  </si>
  <si>
    <t>総　　　　　　数</t>
  </si>
  <si>
    <t xml:space="preserve"> </t>
    <phoneticPr fontId="3"/>
  </si>
  <si>
    <t>金融業,保険業</t>
    <rPh sb="2" eb="3">
      <t>ギョウ</t>
    </rPh>
    <rPh sb="6" eb="7">
      <t>ギョウ</t>
    </rPh>
    <phoneticPr fontId="3"/>
  </si>
  <si>
    <t>不動産業,物品賃貸業</t>
    <rPh sb="5" eb="7">
      <t>ブッピン</t>
    </rPh>
    <rPh sb="7" eb="10">
      <t>チンタイギョウ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</si>
  <si>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</si>
  <si>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第14表　地域・地区，産業（大分類），</t>
    <rPh sb="5" eb="7">
      <t>チイキ</t>
    </rPh>
    <rPh sb="8" eb="10">
      <t>チク</t>
    </rPh>
    <phoneticPr fontId="3"/>
  </si>
  <si>
    <t>複合サービス事業</t>
    <phoneticPr fontId="3"/>
  </si>
  <si>
    <t>第15表　産業（大分類），従業上の地位（５区分），男女別</t>
    <rPh sb="0" eb="1">
      <t>ダイ</t>
    </rPh>
    <rPh sb="3" eb="4">
      <t>ヒョウ</t>
    </rPh>
    <rPh sb="5" eb="7">
      <t>サンギョウ</t>
    </rPh>
    <rPh sb="8" eb="11">
      <t>ダイブンルイ</t>
    </rPh>
    <rPh sb="13" eb="15">
      <t>ジュウギョウ</t>
    </rPh>
    <rPh sb="15" eb="16">
      <t>ジョウ</t>
    </rPh>
    <rPh sb="17" eb="19">
      <t>チイ</t>
    </rPh>
    <rPh sb="21" eb="23">
      <t>クブン</t>
    </rPh>
    <rPh sb="25" eb="28">
      <t>ダンジョベツ</t>
    </rPh>
    <phoneticPr fontId="3"/>
  </si>
  <si>
    <t>総　　　　　数</t>
    <rPh sb="0" eb="1">
      <t>フサ</t>
    </rPh>
    <rPh sb="6" eb="7">
      <t>カズ</t>
    </rPh>
    <phoneticPr fontId="3"/>
  </si>
  <si>
    <t>男　</t>
    <rPh sb="0" eb="1">
      <t>オトコ</t>
    </rPh>
    <phoneticPr fontId="3"/>
  </si>
  <si>
    <t>雇用者</t>
    <rPh sb="0" eb="3">
      <t>コヨウシャ</t>
    </rPh>
    <phoneticPr fontId="3"/>
  </si>
  <si>
    <t>役　員</t>
    <rPh sb="0" eb="1">
      <t>ヤク</t>
    </rPh>
    <rPh sb="2" eb="3">
      <t>イン</t>
    </rPh>
    <phoneticPr fontId="3"/>
  </si>
  <si>
    <t>雇い人の
ある業主</t>
    <rPh sb="0" eb="1">
      <t>ヤト</t>
    </rPh>
    <rPh sb="2" eb="3">
      <t>ニン</t>
    </rPh>
    <rPh sb="7" eb="9">
      <t>ギョウシュ</t>
    </rPh>
    <phoneticPr fontId="3"/>
  </si>
  <si>
    <t>家　族
従業者</t>
    <rPh sb="0" eb="1">
      <t>イエ</t>
    </rPh>
    <rPh sb="2" eb="3">
      <t>ヤカラ</t>
    </rPh>
    <rPh sb="4" eb="7">
      <t>ジュウギョウシャ</t>
    </rPh>
    <phoneticPr fontId="3"/>
  </si>
  <si>
    <t>15歳以上就業者数－平成27年～令和２年（弘前市）</t>
    <rPh sb="10" eb="12">
      <t>ヘイセイ</t>
    </rPh>
    <rPh sb="14" eb="15">
      <t>ネン</t>
    </rPh>
    <rPh sb="16" eb="18">
      <t>レイワ</t>
    </rPh>
    <rPh sb="19" eb="20">
      <t>ネン</t>
    </rPh>
    <rPh sb="21" eb="24">
      <t>ヒロサキシ</t>
    </rPh>
    <phoneticPr fontId="3"/>
  </si>
  <si>
    <t>　１）総数には従業上の地位不詳を含む。</t>
    <rPh sb="3" eb="5">
      <t>ソウスウ</t>
    </rPh>
    <rPh sb="7" eb="9">
      <t>ジュウギョウ</t>
    </rPh>
    <rPh sb="9" eb="10">
      <t>ジョウ</t>
    </rPh>
    <rPh sb="11" eb="13">
      <t>チイ</t>
    </rPh>
    <rPh sb="13" eb="15">
      <t>フショウ</t>
    </rPh>
    <rPh sb="16" eb="17">
      <t>フク</t>
    </rPh>
    <phoneticPr fontId="3"/>
  </si>
  <si>
    <t>産業（大分類）
年　　次　</t>
    <rPh sb="0" eb="2">
      <t>サンギョウ</t>
    </rPh>
    <rPh sb="3" eb="6">
      <t>ダイブンルイ</t>
    </rPh>
    <rPh sb="8" eb="9">
      <t>トシ</t>
    </rPh>
    <rPh sb="11" eb="12">
      <t>ツギ</t>
    </rPh>
    <phoneticPr fontId="3"/>
  </si>
  <si>
    <t>15歳以上就業者数－平成27年～令和２年（旧弘前市）</t>
    <rPh sb="10" eb="12">
      <t>ヘイセイ</t>
    </rPh>
    <rPh sb="14" eb="15">
      <t>ネン</t>
    </rPh>
    <rPh sb="16" eb="18">
      <t>レイワ</t>
    </rPh>
    <rPh sb="19" eb="20">
      <t>ネン</t>
    </rPh>
    <rPh sb="21" eb="22">
      <t>キュウ</t>
    </rPh>
    <rPh sb="22" eb="25">
      <t>ヒロサキシ</t>
    </rPh>
    <phoneticPr fontId="3"/>
  </si>
  <si>
    <t>15歳以上就業者数－平成27年～令和２年（旧岩木町）</t>
    <rPh sb="10" eb="12">
      <t>ヘイセイ</t>
    </rPh>
    <rPh sb="14" eb="15">
      <t>ネン</t>
    </rPh>
    <rPh sb="16" eb="18">
      <t>レイワ</t>
    </rPh>
    <rPh sb="19" eb="20">
      <t>ネン</t>
    </rPh>
    <rPh sb="21" eb="22">
      <t>キュウ</t>
    </rPh>
    <rPh sb="22" eb="24">
      <t>イワキ</t>
    </rPh>
    <rPh sb="24" eb="25">
      <t>チョウ</t>
    </rPh>
    <phoneticPr fontId="3"/>
  </si>
  <si>
    <t>15歳以上就業者数－平成27年～令和２年（旧相馬村）</t>
    <rPh sb="10" eb="12">
      <t>ヘイセイ</t>
    </rPh>
    <rPh sb="14" eb="15">
      <t>ネン</t>
    </rPh>
    <rPh sb="16" eb="18">
      <t>レイワ</t>
    </rPh>
    <rPh sb="19" eb="20">
      <t>ネン</t>
    </rPh>
    <rPh sb="21" eb="22">
      <t>キュウ</t>
    </rPh>
    <rPh sb="22" eb="24">
      <t>ソウマ</t>
    </rPh>
    <rPh sb="24" eb="25">
      <t>ムラ</t>
    </rPh>
    <phoneticPr fontId="3"/>
  </si>
  <si>
    <t>　２）雇い人のない業主には家庭内職者を含む。</t>
    <rPh sb="3" eb="4">
      <t>ヤト</t>
    </rPh>
    <rPh sb="5" eb="6">
      <t>ジン</t>
    </rPh>
    <rPh sb="9" eb="11">
      <t>ギョウシュ</t>
    </rPh>
    <rPh sb="13" eb="16">
      <t>カテイナイ</t>
    </rPh>
    <rPh sb="16" eb="17">
      <t>ショク</t>
    </rPh>
    <rPh sb="17" eb="18">
      <t>シャ</t>
    </rPh>
    <rPh sb="19" eb="20">
      <t>フク</t>
    </rPh>
    <phoneticPr fontId="3"/>
  </si>
  <si>
    <t>雇い人の
ない業主
2)</t>
    <rPh sb="0" eb="1">
      <t>ヤト</t>
    </rPh>
    <rPh sb="2" eb="3">
      <t>ニン</t>
    </rPh>
    <rPh sb="7" eb="9">
      <t>ギョウシュ</t>
    </rPh>
    <phoneticPr fontId="3"/>
  </si>
  <si>
    <t>第16表　職業（大分類），年齢（５歳階級），</t>
    <rPh sb="5" eb="7">
      <t>ショクギョウ</t>
    </rPh>
    <rPh sb="8" eb="11">
      <t>ダイブンルイ</t>
    </rPh>
    <phoneticPr fontId="61"/>
  </si>
  <si>
    <t>単位:人</t>
  </si>
  <si>
    <t>年齢（５歳階級）
男　　　 女</t>
    <rPh sb="0" eb="2">
      <t>ネンレイ</t>
    </rPh>
    <rPh sb="4" eb="5">
      <t>サイ</t>
    </rPh>
    <rPh sb="5" eb="7">
      <t>カイキュウ</t>
    </rPh>
    <phoneticPr fontId="61"/>
  </si>
  <si>
    <t>総                           数</t>
    <rPh sb="0" eb="1">
      <t>フサ</t>
    </rPh>
    <rPh sb="28" eb="29">
      <t>カズ</t>
    </rPh>
    <phoneticPr fontId="61"/>
  </si>
  <si>
    <t>（再掲）　雇　　　　用　　　　者　1)</t>
    <rPh sb="1" eb="3">
      <t>サイケイ</t>
    </rPh>
    <rPh sb="5" eb="6">
      <t>ヤトイ</t>
    </rPh>
    <rPh sb="10" eb="11">
      <t>ヨウ</t>
    </rPh>
    <rPh sb="15" eb="16">
      <t>モノ</t>
    </rPh>
    <phoneticPr fontId="61"/>
  </si>
  <si>
    <t>総　数</t>
    <rPh sb="0" eb="1">
      <t>フサ</t>
    </rPh>
    <rPh sb="2" eb="3">
      <t>カズ</t>
    </rPh>
    <phoneticPr fontId="61"/>
  </si>
  <si>
    <t>Ａ</t>
    <phoneticPr fontId="61"/>
  </si>
  <si>
    <t>Ｂ</t>
    <phoneticPr fontId="61"/>
  </si>
  <si>
    <t>Ｃ</t>
    <phoneticPr fontId="61"/>
  </si>
  <si>
    <t>Ｄ</t>
    <phoneticPr fontId="61"/>
  </si>
  <si>
    <t>Ｅ</t>
    <phoneticPr fontId="61"/>
  </si>
  <si>
    <t>Ｆ</t>
    <phoneticPr fontId="61"/>
  </si>
  <si>
    <t>Ｇ</t>
    <phoneticPr fontId="61"/>
  </si>
  <si>
    <t>Ｈ</t>
    <phoneticPr fontId="61"/>
  </si>
  <si>
    <t>Ｉ</t>
    <phoneticPr fontId="61"/>
  </si>
  <si>
    <t>Ｊ</t>
    <phoneticPr fontId="61"/>
  </si>
  <si>
    <t>Ｋ</t>
    <phoneticPr fontId="61"/>
  </si>
  <si>
    <t>Ｌ</t>
    <phoneticPr fontId="61"/>
  </si>
  <si>
    <t>管理的
職業
従事者</t>
    <rPh sb="0" eb="1">
      <t>カン</t>
    </rPh>
    <rPh sb="1" eb="2">
      <t>リ</t>
    </rPh>
    <phoneticPr fontId="61"/>
  </si>
  <si>
    <t>専門的・
技術的
職業
従事者</t>
    <rPh sb="0" eb="3">
      <t>センモンテキ</t>
    </rPh>
    <rPh sb="5" eb="8">
      <t>ギジュツテキ</t>
    </rPh>
    <phoneticPr fontId="61"/>
  </si>
  <si>
    <t>事務
従事者</t>
    <phoneticPr fontId="61"/>
  </si>
  <si>
    <t>販売
従事者</t>
    <phoneticPr fontId="61"/>
  </si>
  <si>
    <t>サービス
職業
従事者</t>
    <phoneticPr fontId="61"/>
  </si>
  <si>
    <t>保安職業
従事者</t>
    <phoneticPr fontId="61"/>
  </si>
  <si>
    <t>農林漁業
従事者</t>
    <rPh sb="5" eb="7">
      <t>ジュウジ</t>
    </rPh>
    <phoneticPr fontId="61"/>
  </si>
  <si>
    <t>生産工程
従事者</t>
    <rPh sb="0" eb="2">
      <t>セイサン</t>
    </rPh>
    <rPh sb="2" eb="4">
      <t>コウテイ</t>
    </rPh>
    <rPh sb="5" eb="8">
      <t>ジュウジシャ</t>
    </rPh>
    <phoneticPr fontId="61"/>
  </si>
  <si>
    <t>輸送・
機械運転
従事者</t>
    <rPh sb="0" eb="2">
      <t>ユソウ</t>
    </rPh>
    <rPh sb="4" eb="6">
      <t>キカイ</t>
    </rPh>
    <rPh sb="6" eb="8">
      <t>ウンテン</t>
    </rPh>
    <rPh sb="9" eb="12">
      <t>ジュウジシャ</t>
    </rPh>
    <phoneticPr fontId="61"/>
  </si>
  <si>
    <t>建設・
採掘
従事者</t>
    <rPh sb="0" eb="2">
      <t>ケンセツ</t>
    </rPh>
    <rPh sb="4" eb="6">
      <t>サイクツ</t>
    </rPh>
    <rPh sb="7" eb="10">
      <t>ジュウジシャ</t>
    </rPh>
    <phoneticPr fontId="61"/>
  </si>
  <si>
    <t>運搬・
清掃・
包装等
従事者</t>
    <rPh sb="0" eb="2">
      <t>ウンパン</t>
    </rPh>
    <rPh sb="4" eb="6">
      <t>セイソウ</t>
    </rPh>
    <rPh sb="8" eb="10">
      <t>ホウソウ</t>
    </rPh>
    <rPh sb="10" eb="11">
      <t>トウ</t>
    </rPh>
    <rPh sb="12" eb="15">
      <t>ジュウジシャ</t>
    </rPh>
    <phoneticPr fontId="61"/>
  </si>
  <si>
    <t>分類不能
の職業</t>
    <rPh sb="0" eb="2">
      <t>ブンルイ</t>
    </rPh>
    <rPh sb="2" eb="4">
      <t>フノウ</t>
    </rPh>
    <rPh sb="6" eb="8">
      <t>ショクギョウ</t>
    </rPh>
    <phoneticPr fontId="61"/>
  </si>
  <si>
    <t>総　　数</t>
    <rPh sb="0" eb="1">
      <t>フサ</t>
    </rPh>
    <rPh sb="3" eb="4">
      <t>カズ</t>
    </rPh>
    <phoneticPr fontId="61"/>
  </si>
  <si>
    <t>総数</t>
    <phoneticPr fontId="40"/>
  </si>
  <si>
    <t>15  ～  19</t>
    <phoneticPr fontId="40"/>
  </si>
  <si>
    <t>歳</t>
    <phoneticPr fontId="61"/>
  </si>
  <si>
    <t>歳</t>
    <rPh sb="0" eb="1">
      <t>サイ</t>
    </rPh>
    <phoneticPr fontId="61"/>
  </si>
  <si>
    <t>20  ～  24</t>
    <phoneticPr fontId="40"/>
  </si>
  <si>
    <t>25  ～  29</t>
    <phoneticPr fontId="40"/>
  </si>
  <si>
    <t>30  ～  34</t>
    <phoneticPr fontId="40"/>
  </si>
  <si>
    <t>35  ～  39</t>
    <phoneticPr fontId="40"/>
  </si>
  <si>
    <t>40  ～  44</t>
    <phoneticPr fontId="40"/>
  </si>
  <si>
    <t>45  ～  49</t>
    <phoneticPr fontId="40"/>
  </si>
  <si>
    <t>50  ～  54</t>
    <phoneticPr fontId="40"/>
  </si>
  <si>
    <t>55  ～  59</t>
    <phoneticPr fontId="40"/>
  </si>
  <si>
    <t>60  ～  64</t>
    <phoneticPr fontId="40"/>
  </si>
  <si>
    <t>65  ～  69</t>
    <phoneticPr fontId="40"/>
  </si>
  <si>
    <t>70  ～  74</t>
    <phoneticPr fontId="40"/>
  </si>
  <si>
    <t>75  ～  79</t>
    <phoneticPr fontId="40"/>
  </si>
  <si>
    <t>80  ～  84</t>
    <phoneticPr fontId="40"/>
  </si>
  <si>
    <t>85歳以上</t>
    <phoneticPr fontId="40"/>
  </si>
  <si>
    <t>男</t>
    <rPh sb="0" eb="1">
      <t>オトコ</t>
    </rPh>
    <phoneticPr fontId="61"/>
  </si>
  <si>
    <t>女</t>
    <rPh sb="0" eb="1">
      <t>オンナ</t>
    </rPh>
    <phoneticPr fontId="61"/>
  </si>
  <si>
    <t>　１）雇用者には役員を含む。</t>
    <rPh sb="3" eb="6">
      <t>コヨウシャ</t>
    </rPh>
    <rPh sb="8" eb="10">
      <t>ヤクイン</t>
    </rPh>
    <rPh sb="11" eb="12">
      <t>フク</t>
    </rPh>
    <phoneticPr fontId="61"/>
  </si>
  <si>
    <t>男女別15歳以上就業者数－令和２年</t>
    <rPh sb="0" eb="2">
      <t>ダンジョ</t>
    </rPh>
    <rPh sb="2" eb="3">
      <t>ベツ</t>
    </rPh>
    <rPh sb="13" eb="15">
      <t>レイワ</t>
    </rPh>
    <rPh sb="16" eb="17">
      <t>ネン</t>
    </rPh>
    <phoneticPr fontId="61"/>
  </si>
  <si>
    <t>単位:世帯，人，％</t>
    <phoneticPr fontId="3"/>
  </si>
  <si>
    <t>総　　数 1)</t>
    <rPh sb="0" eb="1">
      <t>フサ</t>
    </rPh>
    <rPh sb="3" eb="4">
      <t>カズ</t>
    </rPh>
    <phoneticPr fontId="3"/>
  </si>
  <si>
    <t>一　　　　　　　　般　　　　</t>
    <rPh sb="0" eb="1">
      <t>イチ</t>
    </rPh>
    <rPh sb="9" eb="10">
      <t>パン</t>
    </rPh>
    <phoneticPr fontId="3"/>
  </si>
  <si>
    <t>　　　　世　　　　　　　　　帯</t>
    <rPh sb="4" eb="5">
      <t>ヨ</t>
    </rPh>
    <rPh sb="14" eb="15">
      <t>オビ</t>
    </rPh>
    <phoneticPr fontId="3"/>
  </si>
  <si>
    <t>施設等の世帯</t>
    <rPh sb="0" eb="2">
      <t>シセツ</t>
    </rPh>
    <rPh sb="2" eb="3">
      <t>トウ</t>
    </rPh>
    <rPh sb="4" eb="6">
      <t>セタイ</t>
    </rPh>
    <phoneticPr fontId="3"/>
  </si>
  <si>
    <t>世 帯 数</t>
    <rPh sb="0" eb="1">
      <t>ヨ</t>
    </rPh>
    <rPh sb="2" eb="3">
      <t>オビ</t>
    </rPh>
    <rPh sb="4" eb="5">
      <t>カズ</t>
    </rPh>
    <phoneticPr fontId="3"/>
  </si>
  <si>
    <t>世帯人員</t>
    <rPh sb="0" eb="2">
      <t>セタイ</t>
    </rPh>
    <rPh sb="2" eb="4">
      <t>ジンイン</t>
    </rPh>
    <phoneticPr fontId="3"/>
  </si>
  <si>
    <t>１　人</t>
    <rPh sb="2" eb="3">
      <t>ニン</t>
    </rPh>
    <phoneticPr fontId="3"/>
  </si>
  <si>
    <t>２　人</t>
    <rPh sb="2" eb="3">
      <t>ニン</t>
    </rPh>
    <phoneticPr fontId="3"/>
  </si>
  <si>
    <t>３　人</t>
    <rPh sb="2" eb="3">
      <t>ニン</t>
    </rPh>
    <phoneticPr fontId="3"/>
  </si>
  <si>
    <t>４　人</t>
    <rPh sb="2" eb="3">
      <t>ニン</t>
    </rPh>
    <phoneticPr fontId="3"/>
  </si>
  <si>
    <t>５　人</t>
    <rPh sb="2" eb="3">
      <t>ニン</t>
    </rPh>
    <phoneticPr fontId="3"/>
  </si>
  <si>
    <t>６　人</t>
    <rPh sb="2" eb="3">
      <t>ニン</t>
    </rPh>
    <phoneticPr fontId="3"/>
  </si>
  <si>
    <t>７人以上</t>
    <rPh sb="1" eb="2">
      <t>ニン</t>
    </rPh>
    <rPh sb="2" eb="4">
      <t>イジョウ</t>
    </rPh>
    <phoneticPr fontId="3"/>
  </si>
  <si>
    <t>　１）総数には世帯の種類不詳を含む。</t>
    <rPh sb="3" eb="5">
      <t>ソウスウ</t>
    </rPh>
    <rPh sb="7" eb="9">
      <t>セタイ</t>
    </rPh>
    <rPh sb="10" eb="12">
      <t>シュルイ</t>
    </rPh>
    <rPh sb="12" eb="14">
      <t>フショウ</t>
    </rPh>
    <rPh sb="15" eb="16">
      <t>フク</t>
    </rPh>
    <phoneticPr fontId="3"/>
  </si>
  <si>
    <t>第17表　世帯の種類（２区分），世帯人員</t>
    <rPh sb="0" eb="1">
      <t>ダイ</t>
    </rPh>
    <rPh sb="3" eb="4">
      <t>ヒョウ</t>
    </rPh>
    <rPh sb="5" eb="7">
      <t>セタイ</t>
    </rPh>
    <rPh sb="8" eb="10">
      <t>シュルイ</t>
    </rPh>
    <rPh sb="12" eb="14">
      <t>クブン</t>
    </rPh>
    <rPh sb="16" eb="18">
      <t>セタイ</t>
    </rPh>
    <rPh sb="18" eb="20">
      <t>ジンイン</t>
    </rPh>
    <phoneticPr fontId="3"/>
  </si>
  <si>
    <t>（７区分）別世帯数及び世帯人員－令和２年</t>
    <rPh sb="6" eb="9">
      <t>セタイスウ</t>
    </rPh>
    <rPh sb="9" eb="10">
      <t>オヨ</t>
    </rPh>
    <rPh sb="11" eb="13">
      <t>セタイ</t>
    </rPh>
    <rPh sb="13" eb="15">
      <t>ジンイン</t>
    </rPh>
    <rPh sb="16" eb="18">
      <t>レイワ</t>
    </rPh>
    <rPh sb="19" eb="20">
      <t>ネン</t>
    </rPh>
    <phoneticPr fontId="3"/>
  </si>
  <si>
    <t>　２）構成比は，世帯の種類不詳分を除いたもので算出。</t>
    <rPh sb="3" eb="6">
      <t>コウセイヒ</t>
    </rPh>
    <rPh sb="8" eb="10">
      <t>セタイ</t>
    </rPh>
    <rPh sb="11" eb="13">
      <t>シュルイ</t>
    </rPh>
    <rPh sb="13" eb="15">
      <t>フショウ</t>
    </rPh>
    <rPh sb="15" eb="16">
      <t>ブン</t>
    </rPh>
    <rPh sb="17" eb="18">
      <t>ノゾ</t>
    </rPh>
    <rPh sb="23" eb="25">
      <t>サンシュツ</t>
    </rPh>
    <phoneticPr fontId="3"/>
  </si>
  <si>
    <t>第18表　世帯の家族類型（16区分）別一般世帯数，一般世帯</t>
    <phoneticPr fontId="61"/>
  </si>
  <si>
    <t>単位:世帯，人</t>
    <rPh sb="0" eb="2">
      <t>タンイ</t>
    </rPh>
    <rPh sb="3" eb="5">
      <t>セタイ</t>
    </rPh>
    <rPh sb="6" eb="7">
      <t>ニン</t>
    </rPh>
    <phoneticPr fontId="61"/>
  </si>
  <si>
    <t>世 帯 の 家 族 類 型</t>
    <phoneticPr fontId="61"/>
  </si>
  <si>
    <t>一般世帯数</t>
    <rPh sb="0" eb="2">
      <t>イッパン</t>
    </rPh>
    <rPh sb="2" eb="5">
      <t>セタイスウ</t>
    </rPh>
    <phoneticPr fontId="61"/>
  </si>
  <si>
    <t>一般世帯人員</t>
    <rPh sb="0" eb="2">
      <t>イッパン</t>
    </rPh>
    <rPh sb="2" eb="4">
      <t>セタイ</t>
    </rPh>
    <rPh sb="4" eb="6">
      <t>ジンイン</t>
    </rPh>
    <phoneticPr fontId="61"/>
  </si>
  <si>
    <t>１世帯当たり
世帯人員</t>
    <rPh sb="1" eb="3">
      <t>セタイ</t>
    </rPh>
    <rPh sb="3" eb="4">
      <t>ア</t>
    </rPh>
    <rPh sb="7" eb="9">
      <t>セタイ</t>
    </rPh>
    <rPh sb="9" eb="11">
      <t>ジンイン</t>
    </rPh>
    <phoneticPr fontId="61"/>
  </si>
  <si>
    <t xml:space="preserve">  （再 掲）</t>
    <phoneticPr fontId="61"/>
  </si>
  <si>
    <t>6歳未満世帯員のいる一般世帯</t>
    <rPh sb="4" eb="7">
      <t>セタイイン</t>
    </rPh>
    <phoneticPr fontId="61"/>
  </si>
  <si>
    <t xml:space="preserve"> 18歳未満世帯員のいる一般世帯</t>
    <rPh sb="6" eb="9">
      <t>セタイイン</t>
    </rPh>
    <phoneticPr fontId="61"/>
  </si>
  <si>
    <t>3世代世帯</t>
    <phoneticPr fontId="61"/>
  </si>
  <si>
    <t>世帯数</t>
    <phoneticPr fontId="61"/>
  </si>
  <si>
    <t>世帯人員</t>
    <phoneticPr fontId="61"/>
  </si>
  <si>
    <t>6歳未満
世帯人員</t>
    <rPh sb="5" eb="7">
      <t>セタイ</t>
    </rPh>
    <phoneticPr fontId="61"/>
  </si>
  <si>
    <t>18歳未満
世帯人員</t>
    <rPh sb="6" eb="8">
      <t>セタイ</t>
    </rPh>
    <phoneticPr fontId="61"/>
  </si>
  <si>
    <t>　　</t>
    <phoneticPr fontId="15"/>
  </si>
  <si>
    <t>実　　　数</t>
    <rPh sb="0" eb="1">
      <t>ミ</t>
    </rPh>
    <rPh sb="4" eb="5">
      <t>スウ</t>
    </rPh>
    <phoneticPr fontId="61"/>
  </si>
  <si>
    <t>総数        　　　　　　</t>
    <phoneticPr fontId="61"/>
  </si>
  <si>
    <t>親族のみの世帯</t>
    <phoneticPr fontId="61"/>
  </si>
  <si>
    <t>Ⅰ</t>
    <phoneticPr fontId="61"/>
  </si>
  <si>
    <t>核家族世帯</t>
    <phoneticPr fontId="61"/>
  </si>
  <si>
    <t>(１)</t>
    <phoneticPr fontId="61"/>
  </si>
  <si>
    <t>夫婦のみの世帯</t>
    <phoneticPr fontId="61"/>
  </si>
  <si>
    <t>(２)</t>
    <phoneticPr fontId="61"/>
  </si>
  <si>
    <t>夫婦と子供から成る世帯</t>
    <phoneticPr fontId="61"/>
  </si>
  <si>
    <t>(３)</t>
    <phoneticPr fontId="61"/>
  </si>
  <si>
    <t xml:space="preserve">男親と子供から成る世帯 </t>
    <phoneticPr fontId="61"/>
  </si>
  <si>
    <t>(４)</t>
    <phoneticPr fontId="61"/>
  </si>
  <si>
    <t>女親と子供から成る世帯</t>
    <phoneticPr fontId="61"/>
  </si>
  <si>
    <t>Ⅱ</t>
    <phoneticPr fontId="61"/>
  </si>
  <si>
    <t>核家族以外の世帯</t>
    <rPh sb="0" eb="3">
      <t>カクカゾク</t>
    </rPh>
    <rPh sb="3" eb="5">
      <t>イガイ</t>
    </rPh>
    <phoneticPr fontId="61"/>
  </si>
  <si>
    <t>(５)</t>
    <phoneticPr fontId="61"/>
  </si>
  <si>
    <t>夫婦と両親から成る世帯</t>
    <phoneticPr fontId="61"/>
  </si>
  <si>
    <t>(６)</t>
    <phoneticPr fontId="61"/>
  </si>
  <si>
    <t>夫婦とひとり親から成る世帯</t>
    <phoneticPr fontId="61"/>
  </si>
  <si>
    <t>(７)</t>
    <phoneticPr fontId="61"/>
  </si>
  <si>
    <t>夫婦，子供と両親から成る世帯</t>
    <phoneticPr fontId="61"/>
  </si>
  <si>
    <t>1)</t>
    <phoneticPr fontId="61"/>
  </si>
  <si>
    <t>(８)</t>
    <phoneticPr fontId="61"/>
  </si>
  <si>
    <t>夫婦，子供とひとり親から成る世帯</t>
    <phoneticPr fontId="61"/>
  </si>
  <si>
    <t>(９)</t>
    <phoneticPr fontId="61"/>
  </si>
  <si>
    <t>(10)</t>
    <phoneticPr fontId="61"/>
  </si>
  <si>
    <t>(11)</t>
    <phoneticPr fontId="61"/>
  </si>
  <si>
    <t>(12)</t>
    <phoneticPr fontId="61"/>
  </si>
  <si>
    <t xml:space="preserve">夫婦，子供，親と他の親族から成る世帯 </t>
    <phoneticPr fontId="61"/>
  </si>
  <si>
    <t>(13)</t>
    <phoneticPr fontId="61"/>
  </si>
  <si>
    <t>兄弟姉妹のみから成る世帯</t>
    <phoneticPr fontId="61"/>
  </si>
  <si>
    <t>(14)</t>
    <phoneticPr fontId="61"/>
  </si>
  <si>
    <t>他に分類されない世帯</t>
    <phoneticPr fontId="61"/>
  </si>
  <si>
    <t>非親族を含む世帯</t>
    <rPh sb="4" eb="5">
      <t>フク</t>
    </rPh>
    <phoneticPr fontId="61"/>
  </si>
  <si>
    <t>単独世帯</t>
    <phoneticPr fontId="61"/>
  </si>
  <si>
    <t xml:space="preserve">（再 掲）    </t>
    <phoneticPr fontId="61"/>
  </si>
  <si>
    <t xml:space="preserve">母子世帯    </t>
    <phoneticPr fontId="61"/>
  </si>
  <si>
    <t xml:space="preserve">父子世帯    </t>
    <phoneticPr fontId="61"/>
  </si>
  <si>
    <t>構　成　比</t>
    <rPh sb="0" eb="1">
      <t>カマエ</t>
    </rPh>
    <rPh sb="2" eb="3">
      <t>セイ</t>
    </rPh>
    <rPh sb="4" eb="5">
      <t>ヒ</t>
    </rPh>
    <phoneticPr fontId="61"/>
  </si>
  <si>
    <t>-</t>
    <phoneticPr fontId="15"/>
  </si>
  <si>
    <t>　１）夫の親か妻の親か特定できない場合を含む。</t>
    <phoneticPr fontId="61"/>
  </si>
  <si>
    <t>人員及び１世帯当たり世帯人員－令和２年</t>
    <rPh sb="2" eb="3">
      <t>オヨ</t>
    </rPh>
    <rPh sb="10" eb="12">
      <t>セタイ</t>
    </rPh>
    <rPh sb="15" eb="17">
      <t>レイワ</t>
    </rPh>
    <rPh sb="18" eb="19">
      <t>ネン</t>
    </rPh>
    <phoneticPr fontId="61"/>
  </si>
  <si>
    <t>夫婦と他の親族（親，子供を含まない）から成る世帯</t>
    <phoneticPr fontId="61"/>
  </si>
  <si>
    <t>夫婦，子供と他の親族（親を含まない）から成る世帯</t>
    <phoneticPr fontId="61"/>
  </si>
  <si>
    <t>夫婦，親と他の親族（子供を含まない）から成る世帯</t>
    <phoneticPr fontId="61"/>
  </si>
  <si>
    <t>第19表　世帯の家族類型（６区分）別一般世帯数，</t>
    <rPh sb="0" eb="1">
      <t>ダイ</t>
    </rPh>
    <rPh sb="3" eb="4">
      <t>ヒョウ</t>
    </rPh>
    <phoneticPr fontId="3"/>
  </si>
  <si>
    <t>単位:世帯，人，％</t>
  </si>
  <si>
    <t>親 族 の み の 世 帯</t>
    <rPh sb="0" eb="1">
      <t>オヤ</t>
    </rPh>
    <rPh sb="2" eb="3">
      <t>ゾク</t>
    </rPh>
    <rPh sb="10" eb="11">
      <t>セ</t>
    </rPh>
    <rPh sb="12" eb="13">
      <t>オビ</t>
    </rPh>
    <phoneticPr fontId="3"/>
  </si>
  <si>
    <t>構　　　　成　　　　比　　　　2)</t>
    <rPh sb="0" eb="1">
      <t>カマエ</t>
    </rPh>
    <rPh sb="5" eb="6">
      <t>セイ</t>
    </rPh>
    <rPh sb="10" eb="11">
      <t>ヒ</t>
    </rPh>
    <phoneticPr fontId="3"/>
  </si>
  <si>
    <t>核 家 族 世 帯</t>
    <rPh sb="0" eb="1">
      <t>カク</t>
    </rPh>
    <rPh sb="2" eb="3">
      <t>イエ</t>
    </rPh>
    <rPh sb="4" eb="5">
      <t>ゾク</t>
    </rPh>
    <rPh sb="6" eb="7">
      <t>セ</t>
    </rPh>
    <rPh sb="8" eb="9">
      <t>オビ</t>
    </rPh>
    <phoneticPr fontId="3"/>
  </si>
  <si>
    <t>夫婦のみ</t>
    <rPh sb="0" eb="2">
      <t>フウフ</t>
    </rPh>
    <phoneticPr fontId="3"/>
  </si>
  <si>
    <t>弘　前　市</t>
    <rPh sb="0" eb="1">
      <t>ヒロシ</t>
    </rPh>
    <rPh sb="2" eb="3">
      <t>マエ</t>
    </rPh>
    <rPh sb="4" eb="5">
      <t>シ</t>
    </rPh>
    <phoneticPr fontId="3"/>
  </si>
  <si>
    <t>一般世帯数</t>
    <rPh sb="0" eb="2">
      <t>イッパン</t>
    </rPh>
    <rPh sb="2" eb="5">
      <t>セタイスウ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</si>
  <si>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</si>
  <si>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１世帯当たり人員</t>
    <rPh sb="1" eb="3">
      <t>セタイ</t>
    </rPh>
    <rPh sb="3" eb="4">
      <t>ア</t>
    </rPh>
    <rPh sb="6" eb="8">
      <t>ジンイン</t>
    </rPh>
    <phoneticPr fontId="3"/>
  </si>
  <si>
    <t>（　再　　掲　）</t>
    <rPh sb="2" eb="3">
      <t>サイ</t>
    </rPh>
    <rPh sb="5" eb="6">
      <t>ケイ</t>
    </rPh>
    <phoneticPr fontId="3"/>
  </si>
  <si>
    <t>６歳未満世帯員のいる一般世帯数</t>
    <rPh sb="1" eb="4">
      <t>サイミマン</t>
    </rPh>
    <rPh sb="4" eb="7">
      <t>セタイイン</t>
    </rPh>
    <rPh sb="10" eb="12">
      <t>イッパン</t>
    </rPh>
    <rPh sb="12" eb="14">
      <t>セタイ</t>
    </rPh>
    <rPh sb="14" eb="15">
      <t>スウ</t>
    </rPh>
    <phoneticPr fontId="3"/>
  </si>
  <si>
    <t>18歳未満世帯員のいる一般世帯数</t>
    <rPh sb="2" eb="5">
      <t>サイミマン</t>
    </rPh>
    <rPh sb="5" eb="8">
      <t>セタイイン</t>
    </rPh>
    <rPh sb="11" eb="13">
      <t>イッパン</t>
    </rPh>
    <rPh sb="13" eb="15">
      <t>セタイ</t>
    </rPh>
    <rPh sb="15" eb="16">
      <t>スウ</t>
    </rPh>
    <phoneticPr fontId="3"/>
  </si>
  <si>
    <t>65歳以上世帯員のいる一般世帯数</t>
    <rPh sb="2" eb="5">
      <t>サイイジョウ</t>
    </rPh>
    <rPh sb="5" eb="7">
      <t>セタイ</t>
    </rPh>
    <rPh sb="7" eb="8">
      <t>イン</t>
    </rPh>
    <rPh sb="11" eb="13">
      <t>イッパン</t>
    </rPh>
    <rPh sb="13" eb="16">
      <t>セタイスウ</t>
    </rPh>
    <phoneticPr fontId="3"/>
  </si>
  <si>
    <t>新市街地域</t>
    <rPh sb="0" eb="3">
      <t>シンシガイ</t>
    </rPh>
    <rPh sb="3" eb="5">
      <t>チイキ</t>
    </rPh>
    <phoneticPr fontId="3"/>
  </si>
  <si>
    <t>桜ヶ丘・緑ヶ丘</t>
    <rPh sb="0" eb="3">
      <t>サクラガオカ</t>
    </rPh>
    <rPh sb="4" eb="7">
      <t>ミドリガオカ</t>
    </rPh>
    <phoneticPr fontId="3"/>
  </si>
  <si>
    <t>親 族 の み の 世 帯</t>
    <phoneticPr fontId="3"/>
  </si>
  <si>
    <t>核 家 族 世 帯</t>
    <phoneticPr fontId="3"/>
  </si>
  <si>
    <t xml:space="preserve">総 数
1)
</t>
    <rPh sb="0" eb="1">
      <t>ソウ</t>
    </rPh>
    <rPh sb="2" eb="3">
      <t>スウ</t>
    </rPh>
    <phoneticPr fontId="3"/>
  </si>
  <si>
    <t xml:space="preserve">総 数
</t>
    <rPh sb="0" eb="1">
      <t>ソウ</t>
    </rPh>
    <rPh sb="2" eb="3">
      <t>スウ</t>
    </rPh>
    <phoneticPr fontId="3"/>
  </si>
  <si>
    <t>城東・外崎</t>
    <rPh sb="0" eb="2">
      <t>ジョウトウ</t>
    </rPh>
    <rPh sb="3" eb="5">
      <t>トノサキ</t>
    </rPh>
    <phoneticPr fontId="3"/>
  </si>
  <si>
    <t>向外瀬・青山</t>
    <rPh sb="0" eb="3">
      <t>ムカイトノセ</t>
    </rPh>
    <rPh sb="4" eb="5">
      <t>アオ</t>
    </rPh>
    <rPh sb="5" eb="6">
      <t>ヤマ</t>
    </rPh>
    <phoneticPr fontId="3"/>
  </si>
  <si>
    <t>松原・取上</t>
    <rPh sb="0" eb="2">
      <t>マツバラ</t>
    </rPh>
    <rPh sb="3" eb="5">
      <t>トリアゲ</t>
    </rPh>
    <phoneticPr fontId="3"/>
  </si>
  <si>
    <t>中野・城南</t>
    <rPh sb="0" eb="2">
      <t>ナカノ</t>
    </rPh>
    <rPh sb="3" eb="5">
      <t>ジョウナン</t>
    </rPh>
    <phoneticPr fontId="3"/>
  </si>
  <si>
    <t>浜の町・石渡</t>
    <rPh sb="0" eb="1">
      <t>ハマ</t>
    </rPh>
    <rPh sb="2" eb="3">
      <t>マチ</t>
    </rPh>
    <rPh sb="4" eb="6">
      <t>イシワタリ</t>
    </rPh>
    <phoneticPr fontId="3"/>
  </si>
  <si>
    <t>田園地区</t>
    <rPh sb="0" eb="4">
      <t>デンエンチク</t>
    </rPh>
    <phoneticPr fontId="3"/>
  </si>
  <si>
    <t>清　水</t>
    <rPh sb="0" eb="1">
      <t>キヨシ</t>
    </rPh>
    <rPh sb="2" eb="3">
      <t>ミズ</t>
    </rPh>
    <phoneticPr fontId="3"/>
  </si>
  <si>
    <t>和　徳</t>
    <rPh sb="0" eb="1">
      <t>ワ</t>
    </rPh>
    <rPh sb="2" eb="3">
      <t>トク</t>
    </rPh>
    <phoneticPr fontId="3"/>
  </si>
  <si>
    <t>豊　田</t>
    <rPh sb="0" eb="1">
      <t>ユタカ</t>
    </rPh>
    <rPh sb="2" eb="3">
      <t>タ</t>
    </rPh>
    <phoneticPr fontId="3"/>
  </si>
  <si>
    <t>堀　越</t>
    <rPh sb="0" eb="1">
      <t>ホリ</t>
    </rPh>
    <rPh sb="2" eb="3">
      <t>コシ</t>
    </rPh>
    <phoneticPr fontId="3"/>
  </si>
  <si>
    <t>千　年</t>
    <rPh sb="0" eb="1">
      <t>セン</t>
    </rPh>
    <rPh sb="2" eb="3">
      <t>ネン</t>
    </rPh>
    <phoneticPr fontId="3"/>
  </si>
  <si>
    <t>藤　代</t>
    <rPh sb="0" eb="1">
      <t>フジ</t>
    </rPh>
    <rPh sb="2" eb="3">
      <t>ダイ</t>
    </rPh>
    <phoneticPr fontId="3"/>
  </si>
  <si>
    <t>東　目　屋</t>
    <rPh sb="0" eb="1">
      <t>ヒガシ</t>
    </rPh>
    <rPh sb="2" eb="3">
      <t>メ</t>
    </rPh>
    <rPh sb="4" eb="5">
      <t>ヤ</t>
    </rPh>
    <phoneticPr fontId="3"/>
  </si>
  <si>
    <t>船　沢</t>
    <rPh sb="0" eb="1">
      <t>フネ</t>
    </rPh>
    <rPh sb="2" eb="3">
      <t>ザワ</t>
    </rPh>
    <phoneticPr fontId="3"/>
  </si>
  <si>
    <t>高　杉</t>
    <rPh sb="0" eb="1">
      <t>コウ</t>
    </rPh>
    <rPh sb="2" eb="3">
      <t>スギ</t>
    </rPh>
    <phoneticPr fontId="3"/>
  </si>
  <si>
    <t>裾　野</t>
    <rPh sb="0" eb="1">
      <t>スソ</t>
    </rPh>
    <rPh sb="2" eb="3">
      <t>ノ</t>
    </rPh>
    <phoneticPr fontId="3"/>
  </si>
  <si>
    <t>新　和</t>
    <rPh sb="0" eb="1">
      <t>シン</t>
    </rPh>
    <rPh sb="2" eb="3">
      <t>ワ</t>
    </rPh>
    <phoneticPr fontId="3"/>
  </si>
  <si>
    <t>石　川</t>
    <rPh sb="0" eb="1">
      <t>イシ</t>
    </rPh>
    <rPh sb="2" eb="3">
      <t>カワ</t>
    </rPh>
    <phoneticPr fontId="3"/>
  </si>
  <si>
    <t>一般世帯人員及び１世帯当たり人員－令和２年</t>
    <rPh sb="17" eb="19">
      <t>レイワ</t>
    </rPh>
    <rPh sb="20" eb="21">
      <t>ネン</t>
    </rPh>
    <phoneticPr fontId="3"/>
  </si>
  <si>
    <t>-</t>
    <phoneticPr fontId="3"/>
  </si>
  <si>
    <t>核家族
以外
の世帯</t>
    <rPh sb="0" eb="3">
      <t>カクカゾク</t>
    </rPh>
    <rPh sb="4" eb="6">
      <t>イガイ</t>
    </rPh>
    <rPh sb="8" eb="10">
      <t>セタイ</t>
    </rPh>
    <phoneticPr fontId="3"/>
  </si>
  <si>
    <t>非親族
を含む
世帯</t>
    <rPh sb="0" eb="1">
      <t>ヒ</t>
    </rPh>
    <rPh sb="1" eb="3">
      <t>シンゾク</t>
    </rPh>
    <rPh sb="5" eb="6">
      <t>フク</t>
    </rPh>
    <rPh sb="8" eb="10">
      <t>セタイ</t>
    </rPh>
    <phoneticPr fontId="3"/>
  </si>
  <si>
    <t>単独
世帯</t>
    <rPh sb="0" eb="2">
      <t>タンドク</t>
    </rPh>
    <rPh sb="3" eb="5">
      <t>セタイ</t>
    </rPh>
    <phoneticPr fontId="3"/>
  </si>
  <si>
    <t>夫婦と
子供</t>
    <rPh sb="0" eb="2">
      <t>フウフ</t>
    </rPh>
    <rPh sb="4" eb="6">
      <t>コドモ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</si>
  <si>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</si>
  <si>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間借り</t>
    <rPh sb="0" eb="2">
      <t>マガ</t>
    </rPh>
    <phoneticPr fontId="3"/>
  </si>
  <si>
    <t>給与住宅</t>
    <rPh sb="0" eb="2">
      <t>キュウヨ</t>
    </rPh>
    <rPh sb="2" eb="4">
      <t>ジュウタク</t>
    </rPh>
    <phoneticPr fontId="3"/>
  </si>
  <si>
    <t>民営の借家</t>
    <rPh sb="0" eb="2">
      <t>ミンエイ</t>
    </rPh>
    <rPh sb="3" eb="5">
      <t>シャクヤ</t>
    </rPh>
    <phoneticPr fontId="3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</si>
  <si>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3"/>
  </si>
  <si>
    <t>持ち家</t>
    <rPh sb="0" eb="1">
      <t>モ</t>
    </rPh>
    <rPh sb="2" eb="3">
      <t>イエ</t>
    </rPh>
    <phoneticPr fontId="3"/>
  </si>
  <si>
    <t>主世帯</t>
    <rPh sb="0" eb="1">
      <t>シュ</t>
    </rPh>
    <rPh sb="1" eb="3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</si>
  <si>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</si>
  <si>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一般世帯</t>
    <rPh sb="0" eb="2">
      <t>イッパン</t>
    </rPh>
    <rPh sb="2" eb="4">
      <t>セタイ</t>
    </rPh>
    <phoneticPr fontId="3"/>
  </si>
  <si>
    <t>高　　　杉</t>
    <rPh sb="0" eb="1">
      <t>タカ</t>
    </rPh>
    <rPh sb="4" eb="5">
      <t>スギ</t>
    </rPh>
    <phoneticPr fontId="3"/>
  </si>
  <si>
    <t>豊　　　田</t>
    <rPh sb="0" eb="1">
      <t>ユタカ</t>
    </rPh>
    <rPh sb="4" eb="5">
      <t>タ</t>
    </rPh>
    <phoneticPr fontId="3"/>
  </si>
  <si>
    <t>松　原・取　上</t>
    <rPh sb="0" eb="1">
      <t>マツ</t>
    </rPh>
    <rPh sb="2" eb="3">
      <t>ハラ</t>
    </rPh>
    <rPh sb="4" eb="5">
      <t>トリ</t>
    </rPh>
    <rPh sb="6" eb="7">
      <t>ウエ</t>
    </rPh>
    <phoneticPr fontId="3"/>
  </si>
  <si>
    <t>船　　　沢</t>
    <rPh sb="0" eb="1">
      <t>フネ</t>
    </rPh>
    <rPh sb="4" eb="5">
      <t>サワ</t>
    </rPh>
    <phoneticPr fontId="3"/>
  </si>
  <si>
    <t>和　　　徳</t>
    <rPh sb="0" eb="1">
      <t>ワ</t>
    </rPh>
    <rPh sb="4" eb="5">
      <t>トク</t>
    </rPh>
    <phoneticPr fontId="3"/>
  </si>
  <si>
    <t>城　東・外　崎</t>
    <rPh sb="0" eb="1">
      <t>シロ</t>
    </rPh>
    <rPh sb="2" eb="3">
      <t>ヒガシ</t>
    </rPh>
    <rPh sb="4" eb="5">
      <t>ソト</t>
    </rPh>
    <rPh sb="6" eb="7">
      <t>ザキ</t>
    </rPh>
    <phoneticPr fontId="3"/>
  </si>
  <si>
    <t>清　　　水</t>
    <rPh sb="0" eb="1">
      <t>シン</t>
    </rPh>
    <rPh sb="4" eb="5">
      <t>ミズ</t>
    </rPh>
    <phoneticPr fontId="3"/>
  </si>
  <si>
    <t>向外瀬・青　山</t>
    <rPh sb="0" eb="3">
      <t>ムカイトノセ</t>
    </rPh>
    <rPh sb="4" eb="5">
      <t>アオ</t>
    </rPh>
    <rPh sb="6" eb="7">
      <t>ヤマ</t>
    </rPh>
    <phoneticPr fontId="3"/>
  </si>
  <si>
    <t>旧弘前市</t>
    <rPh sb="0" eb="1">
      <t>キュウ</t>
    </rPh>
    <rPh sb="1" eb="3">
      <t>ヒロサキ</t>
    </rPh>
    <rPh sb="3" eb="4">
      <t>シ</t>
    </rPh>
    <phoneticPr fontId="3"/>
  </si>
  <si>
    <t>　</t>
    <phoneticPr fontId="3"/>
  </si>
  <si>
    <t>成</t>
    <rPh sb="0" eb="1">
      <t>セイ</t>
    </rPh>
    <phoneticPr fontId="3"/>
  </si>
  <si>
    <t>石　　　川</t>
    <rPh sb="0" eb="1">
      <t>イシ</t>
    </rPh>
    <rPh sb="4" eb="5">
      <t>カワ</t>
    </rPh>
    <phoneticPr fontId="3"/>
  </si>
  <si>
    <t>藤　　　代</t>
    <rPh sb="0" eb="1">
      <t>フジ</t>
    </rPh>
    <rPh sb="4" eb="5">
      <t>ダイ</t>
    </rPh>
    <phoneticPr fontId="3"/>
  </si>
  <si>
    <t>新　　　和</t>
    <rPh sb="0" eb="1">
      <t>シン</t>
    </rPh>
    <rPh sb="4" eb="5">
      <t>ワ</t>
    </rPh>
    <phoneticPr fontId="3"/>
  </si>
  <si>
    <t>千　　　年</t>
    <rPh sb="0" eb="1">
      <t>セン</t>
    </rPh>
    <rPh sb="4" eb="5">
      <t>トシ</t>
    </rPh>
    <phoneticPr fontId="3"/>
  </si>
  <si>
    <t>浜の町・石　渡</t>
    <rPh sb="0" eb="1">
      <t>ハマ</t>
    </rPh>
    <rPh sb="2" eb="3">
      <t>マチ</t>
    </rPh>
    <rPh sb="4" eb="5">
      <t>イシ</t>
    </rPh>
    <rPh sb="6" eb="7">
      <t>ワタリ</t>
    </rPh>
    <phoneticPr fontId="3"/>
  </si>
  <si>
    <t>新市街地域</t>
    <rPh sb="0" eb="5">
      <t>シン</t>
    </rPh>
    <phoneticPr fontId="3"/>
  </si>
  <si>
    <t>裾　　　野</t>
    <rPh sb="0" eb="1">
      <t>スソ</t>
    </rPh>
    <rPh sb="4" eb="5">
      <t>ノ</t>
    </rPh>
    <phoneticPr fontId="3"/>
  </si>
  <si>
    <t>堀　　　越</t>
    <rPh sb="0" eb="1">
      <t>ホリ</t>
    </rPh>
    <rPh sb="4" eb="5">
      <t>コシ</t>
    </rPh>
    <phoneticPr fontId="3"/>
  </si>
  <si>
    <t>中　野・城　南</t>
    <rPh sb="0" eb="1">
      <t>ナカ</t>
    </rPh>
    <rPh sb="2" eb="3">
      <t>ノ</t>
    </rPh>
    <rPh sb="4" eb="5">
      <t>シロ</t>
    </rPh>
    <rPh sb="6" eb="7">
      <t>ミナミ</t>
    </rPh>
    <phoneticPr fontId="3"/>
  </si>
  <si>
    <t>１世帯
当たり
人　員</t>
    <rPh sb="1" eb="3">
      <t>セタイ</t>
    </rPh>
    <rPh sb="4" eb="5">
      <t>ア</t>
    </rPh>
    <rPh sb="8" eb="9">
      <t>ヒト</t>
    </rPh>
    <rPh sb="10" eb="11">
      <t>イン</t>
    </rPh>
    <phoneticPr fontId="3"/>
  </si>
  <si>
    <t>住居の種類・住宅の
所有関係（６区分）</t>
    <rPh sb="0" eb="2">
      <t>ジュウキョ</t>
    </rPh>
    <rPh sb="3" eb="5">
      <t>シュルイ</t>
    </rPh>
    <rPh sb="6" eb="8">
      <t>ジュウタク</t>
    </rPh>
    <rPh sb="10" eb="12">
      <t>ショユウ</t>
    </rPh>
    <rPh sb="12" eb="14">
      <t>カンケイ</t>
    </rPh>
    <rPh sb="16" eb="18">
      <t>クブン</t>
    </rPh>
    <phoneticPr fontId="3"/>
  </si>
  <si>
    <t>単位:世帯，人，％</t>
    <rPh sb="0" eb="2">
      <t>タンイ</t>
    </rPh>
    <rPh sb="3" eb="5">
      <t>セタイ</t>
    </rPh>
    <rPh sb="6" eb="7">
      <t>ヒト</t>
    </rPh>
    <phoneticPr fontId="3"/>
  </si>
  <si>
    <t>　　第20表　住居の種類・住宅の所有関係（６区分）別一般世帯数，</t>
    <rPh sb="2" eb="3">
      <t>ダイ</t>
    </rPh>
    <rPh sb="5" eb="6">
      <t>オモテ</t>
    </rPh>
    <rPh sb="7" eb="9">
      <t>ジュウキョ</t>
    </rPh>
    <rPh sb="10" eb="12">
      <t>シュルイ</t>
    </rPh>
    <rPh sb="13" eb="15">
      <t>ジュウタク</t>
    </rPh>
    <rPh sb="16" eb="18">
      <t>ショユウ</t>
    </rPh>
    <rPh sb="18" eb="20">
      <t>カンケイ</t>
    </rPh>
    <rPh sb="22" eb="24">
      <t>クブン</t>
    </rPh>
    <rPh sb="25" eb="26">
      <t>ベツ</t>
    </rPh>
    <rPh sb="26" eb="28">
      <t>イッパン</t>
    </rPh>
    <rPh sb="28" eb="31">
      <t>セタイスウ</t>
    </rPh>
    <phoneticPr fontId="3"/>
  </si>
  <si>
    <t>-</t>
    <phoneticPr fontId="3"/>
  </si>
  <si>
    <t>65歳以上
世帯人員</t>
    <rPh sb="2" eb="3">
      <t>サイ</t>
    </rPh>
    <rPh sb="3" eb="5">
      <t>イジョウ</t>
    </rPh>
    <rPh sb="6" eb="8">
      <t>セタイ</t>
    </rPh>
    <rPh sb="8" eb="10">
      <t>ジンイン</t>
    </rPh>
    <phoneticPr fontId="3"/>
  </si>
  <si>
    <t>65歳以上親族のいる一般世帯</t>
    <rPh sb="2" eb="3">
      <t>サイ</t>
    </rPh>
    <rPh sb="3" eb="5">
      <t>イジョウ</t>
    </rPh>
    <rPh sb="5" eb="7">
      <t>シンゾク</t>
    </rPh>
    <rPh sb="10" eb="12">
      <t>イッパン</t>
    </rPh>
    <rPh sb="12" eb="14">
      <t>セタイ</t>
    </rPh>
    <phoneticPr fontId="3"/>
  </si>
  <si>
    <t>平</t>
    <rPh sb="0" eb="1">
      <t>ヒラ</t>
    </rPh>
    <phoneticPr fontId="3"/>
  </si>
  <si>
    <t>１世帯当たり
人　員</t>
    <rPh sb="1" eb="3">
      <t>セタイ</t>
    </rPh>
    <rPh sb="3" eb="4">
      <t>ア</t>
    </rPh>
    <rPh sb="7" eb="8">
      <t>ヒト</t>
    </rPh>
    <rPh sb="9" eb="10">
      <t>イン</t>
    </rPh>
    <phoneticPr fontId="3"/>
  </si>
  <si>
    <t>第21表　住居の種類・住居の所有関係（６区分）別65歳以上世帯員のいる</t>
    <rPh sb="0" eb="1">
      <t>ダイ</t>
    </rPh>
    <rPh sb="3" eb="4">
      <t>オモテ</t>
    </rPh>
    <rPh sb="5" eb="7">
      <t>ジュウキョ</t>
    </rPh>
    <rPh sb="8" eb="10">
      <t>シュルイ</t>
    </rPh>
    <rPh sb="11" eb="13">
      <t>ジュウキョ</t>
    </rPh>
    <rPh sb="14" eb="16">
      <t>ショユウ</t>
    </rPh>
    <rPh sb="16" eb="18">
      <t>カンケイ</t>
    </rPh>
    <rPh sb="20" eb="22">
      <t>クブン</t>
    </rPh>
    <rPh sb="23" eb="24">
      <t>ベツ</t>
    </rPh>
    <rPh sb="26" eb="27">
      <t>サイ</t>
    </rPh>
    <rPh sb="27" eb="29">
      <t>イジョウ</t>
    </rPh>
    <rPh sb="29" eb="32">
      <t>セタイイン</t>
    </rPh>
    <phoneticPr fontId="3"/>
  </si>
  <si>
    <t>　　　　　一般世帯数及び一般世帯人員－平成22年～令和２年</t>
    <rPh sb="10" eb="11">
      <t>オヨ</t>
    </rPh>
    <rPh sb="19" eb="21">
      <t>ヘイセイ</t>
    </rPh>
    <rPh sb="23" eb="24">
      <t>ネン</t>
    </rPh>
    <rPh sb="25" eb="27">
      <t>レイワ</t>
    </rPh>
    <rPh sb="28" eb="29">
      <t>ネン</t>
    </rPh>
    <phoneticPr fontId="3"/>
  </si>
  <si>
    <t>第22表　配偶関係（４区分），年齢（５歳階級），</t>
    <rPh sb="5" eb="9">
      <t>ハイグウカンケイ</t>
    </rPh>
    <rPh sb="11" eb="13">
      <t>クブン</t>
    </rPh>
    <rPh sb="15" eb="17">
      <t>ネンレイ</t>
    </rPh>
    <rPh sb="19" eb="22">
      <t>サイカイキュウ</t>
    </rPh>
    <phoneticPr fontId="3"/>
  </si>
  <si>
    <t>男女別15歳以上人口－平成22年～令和２年</t>
    <rPh sb="0" eb="3">
      <t>ダンジョベツ</t>
    </rPh>
    <rPh sb="5" eb="8">
      <t>サイイジョウ</t>
    </rPh>
    <rPh sb="8" eb="10">
      <t>ジンコウ</t>
    </rPh>
    <rPh sb="11" eb="13">
      <t>ヘイセイ</t>
    </rPh>
    <rPh sb="15" eb="16">
      <t>ネン</t>
    </rPh>
    <rPh sb="17" eb="19">
      <t>レイワ</t>
    </rPh>
    <rPh sb="20" eb="21">
      <t>ネン</t>
    </rPh>
    <phoneticPr fontId="40"/>
  </si>
  <si>
    <t>総　数
1）</t>
    <phoneticPr fontId="40"/>
  </si>
  <si>
    <t>未婚</t>
    <rPh sb="0" eb="2">
      <t>ミコン</t>
    </rPh>
    <phoneticPr fontId="3"/>
  </si>
  <si>
    <t>有配偶</t>
    <rPh sb="0" eb="3">
      <t>ユウハイグウ</t>
    </rPh>
    <phoneticPr fontId="3"/>
  </si>
  <si>
    <t>死別</t>
    <rPh sb="0" eb="2">
      <t>シベツ</t>
    </rPh>
    <phoneticPr fontId="3"/>
  </si>
  <si>
    <t>離別</t>
    <rPh sb="0" eb="2">
      <t>リベツ</t>
    </rPh>
    <phoneticPr fontId="3"/>
  </si>
  <si>
    <t>年齢（５歳階級）</t>
    <rPh sb="0" eb="2">
      <t>ネンレイ</t>
    </rPh>
    <rPh sb="4" eb="5">
      <t>サイ</t>
    </rPh>
    <rPh sb="5" eb="7">
      <t>カイキュウ</t>
    </rPh>
    <phoneticPr fontId="40"/>
  </si>
  <si>
    <t>平　成　22　年</t>
    <rPh sb="0" eb="1">
      <t>タイラ</t>
    </rPh>
    <rPh sb="2" eb="3">
      <t>ナリ</t>
    </rPh>
    <rPh sb="7" eb="8">
      <t>ネン</t>
    </rPh>
    <phoneticPr fontId="3"/>
  </si>
  <si>
    <t>平　成　27　年</t>
    <rPh sb="0" eb="1">
      <t>タイラ</t>
    </rPh>
    <rPh sb="2" eb="3">
      <t>ナリ</t>
    </rPh>
    <rPh sb="7" eb="8">
      <t>ネン</t>
    </rPh>
    <phoneticPr fontId="3"/>
  </si>
  <si>
    <t>構　　成　　比</t>
    <rPh sb="0" eb="1">
      <t>カマエ</t>
    </rPh>
    <rPh sb="3" eb="4">
      <t>ナリ</t>
    </rPh>
    <rPh sb="6" eb="7">
      <t>ヒ</t>
    </rPh>
    <phoneticPr fontId="3"/>
  </si>
  <si>
    <t>実　　　　数</t>
    <rPh sb="0" eb="1">
      <t>ジツ</t>
    </rPh>
    <rPh sb="5" eb="6">
      <t>スウ</t>
    </rPh>
    <phoneticPr fontId="3"/>
  </si>
  <si>
    <t>　１）総数には配偶関係不詳を含む。</t>
    <rPh sb="3" eb="5">
      <t>ソウスウ</t>
    </rPh>
    <rPh sb="7" eb="13">
      <t>ハイグウカンケイフショウ</t>
    </rPh>
    <rPh sb="14" eb="15">
      <t>フク</t>
    </rPh>
    <phoneticPr fontId="3"/>
  </si>
  <si>
    <t>総　数
1）</t>
    <phoneticPr fontId="3"/>
  </si>
  <si>
    <t>単位:人</t>
    <rPh sb="0" eb="2">
      <t>タンイ</t>
    </rPh>
    <rPh sb="3" eb="4">
      <t>ヒト</t>
    </rPh>
    <phoneticPr fontId="40"/>
  </si>
  <si>
    <t>男　　　女
年　　　齢
（５歳階級）</t>
    <phoneticPr fontId="40"/>
  </si>
  <si>
    <t>常 住 地 に よ る 人 口</t>
    <phoneticPr fontId="40"/>
  </si>
  <si>
    <t>常 住 地 に よ る</t>
    <phoneticPr fontId="40"/>
  </si>
  <si>
    <t xml:space="preserve"> 就 業 者 数</t>
  </si>
  <si>
    <t>従業地・通学地による人口</t>
    <phoneticPr fontId="40"/>
  </si>
  <si>
    <t>従業地による就業者数</t>
    <phoneticPr fontId="40"/>
  </si>
  <si>
    <t xml:space="preserve">総  　数1)
(夜間人口) </t>
    <phoneticPr fontId="40"/>
  </si>
  <si>
    <t>従業も
通学も
していない</t>
    <phoneticPr fontId="40"/>
  </si>
  <si>
    <t>自 宅 で
従    業</t>
    <phoneticPr fontId="40"/>
  </si>
  <si>
    <t>自宅外の
自 市 で
従　 　業</t>
    <phoneticPr fontId="40"/>
  </si>
  <si>
    <t>うち
他県に
常　 住</t>
    <phoneticPr fontId="40"/>
  </si>
  <si>
    <t>うち
他県に
常 　住</t>
    <phoneticPr fontId="40"/>
  </si>
  <si>
    <t>総　数</t>
    <rPh sb="0" eb="1">
      <t>フサ</t>
    </rPh>
    <rPh sb="2" eb="3">
      <t>カズ</t>
    </rPh>
    <phoneticPr fontId="40"/>
  </si>
  <si>
    <t>（再掲）</t>
    <rPh sb="1" eb="3">
      <t>サイケイ</t>
    </rPh>
    <phoneticPr fontId="40"/>
  </si>
  <si>
    <t>有配偶の女性就業者</t>
    <phoneticPr fontId="40"/>
  </si>
  <si>
    <t>　うち主に仕事</t>
    <phoneticPr fontId="40"/>
  </si>
  <si>
    <t>　うち家事のほか仕事</t>
    <phoneticPr fontId="40"/>
  </si>
  <si>
    <t>男女別人口及び15歳以上就業者数－令和２年</t>
    <rPh sb="17" eb="19">
      <t>レイワ</t>
    </rPh>
    <rPh sb="20" eb="21">
      <t>ネン</t>
    </rPh>
    <phoneticPr fontId="40"/>
  </si>
  <si>
    <t xml:space="preserve">15～19 </t>
  </si>
  <si>
    <t xml:space="preserve">20～24    </t>
  </si>
  <si>
    <t xml:space="preserve">25～29    </t>
  </si>
  <si>
    <t xml:space="preserve">30～34    </t>
  </si>
  <si>
    <t xml:space="preserve">35～39    </t>
  </si>
  <si>
    <t xml:space="preserve">55～59    </t>
  </si>
  <si>
    <t xml:space="preserve">60～64    </t>
  </si>
  <si>
    <t xml:space="preserve">65～69    </t>
  </si>
  <si>
    <t xml:space="preserve">70～74    </t>
  </si>
  <si>
    <t xml:space="preserve">75～79    </t>
  </si>
  <si>
    <t xml:space="preserve">80～84    </t>
  </si>
  <si>
    <t xml:space="preserve">50～54   </t>
    <phoneticPr fontId="3"/>
  </si>
  <si>
    <t xml:space="preserve">45～49    </t>
    <phoneticPr fontId="3"/>
  </si>
  <si>
    <t xml:space="preserve">40～44    </t>
    <phoneticPr fontId="3"/>
  </si>
  <si>
    <t>15歳未満</t>
    <phoneticPr fontId="40"/>
  </si>
  <si>
    <t>歳</t>
    <phoneticPr fontId="3"/>
  </si>
  <si>
    <t>　</t>
    <phoneticPr fontId="40"/>
  </si>
  <si>
    <t>従 業 ・ 通 学 地</t>
    <rPh sb="10" eb="11">
      <t>チ</t>
    </rPh>
    <phoneticPr fontId="40"/>
  </si>
  <si>
    <t>総　　　　　数</t>
    <rPh sb="0" eb="1">
      <t>フサ</t>
    </rPh>
    <rPh sb="6" eb="7">
      <t>カズ</t>
    </rPh>
    <phoneticPr fontId="40"/>
  </si>
  <si>
    <t>自　　　　宅</t>
    <phoneticPr fontId="40"/>
  </si>
  <si>
    <t>自　 宅 　外</t>
    <phoneticPr fontId="40"/>
  </si>
  <si>
    <t>県　　　　　内</t>
    <phoneticPr fontId="40"/>
  </si>
  <si>
    <t>青森市</t>
    <phoneticPr fontId="40"/>
  </si>
  <si>
    <t>その他の市町村</t>
    <phoneticPr fontId="40"/>
  </si>
  <si>
    <t>他　　　　　県</t>
    <phoneticPr fontId="40"/>
  </si>
  <si>
    <t>その他の都道府県</t>
    <rPh sb="2" eb="3">
      <t>タ</t>
    </rPh>
    <rPh sb="4" eb="8">
      <t>トドウフケン</t>
    </rPh>
    <phoneticPr fontId="40"/>
  </si>
  <si>
    <t>第24表　従業・通学地，男女別15歳以上就業者数</t>
    <rPh sb="10" eb="11">
      <t>チ</t>
    </rPh>
    <phoneticPr fontId="40"/>
  </si>
  <si>
    <t>及び15歳以上通学者数－令和２年</t>
    <rPh sb="12" eb="14">
      <t>レイワ</t>
    </rPh>
    <rPh sb="15" eb="16">
      <t>ネン</t>
    </rPh>
    <phoneticPr fontId="40"/>
  </si>
  <si>
    <t>第23表　常住地又は従業地・通学地による年齢（５歳階級），</t>
    <phoneticPr fontId="40"/>
  </si>
  <si>
    <t>常　住　地</t>
    <rPh sb="0" eb="1">
      <t>ツネ</t>
    </rPh>
    <rPh sb="2" eb="3">
      <t>ジュウ</t>
    </rPh>
    <rPh sb="4" eb="5">
      <t>チ</t>
    </rPh>
    <phoneticPr fontId="40"/>
  </si>
  <si>
    <t>常　住　地</t>
    <phoneticPr fontId="40"/>
  </si>
  <si>
    <t>当地で従業・通学する者</t>
    <rPh sb="3" eb="5">
      <t>ジュウギョウ</t>
    </rPh>
    <rPh sb="6" eb="8">
      <t>ツウガク</t>
    </rPh>
    <rPh sb="10" eb="11">
      <t>モノ</t>
    </rPh>
    <phoneticPr fontId="40"/>
  </si>
  <si>
    <t>自市町村に常住</t>
    <rPh sb="2" eb="4">
      <t>チョウソン</t>
    </rPh>
    <rPh sb="5" eb="7">
      <t>ジョウジュウ</t>
    </rPh>
    <phoneticPr fontId="40"/>
  </si>
  <si>
    <t>他市町村に常住</t>
    <rPh sb="5" eb="7">
      <t>ジョウジュウ</t>
    </rPh>
    <phoneticPr fontId="40"/>
  </si>
  <si>
    <t>第25表　常住地，男女別15歳以上就業者数</t>
    <rPh sb="5" eb="7">
      <t>ジョウジュウ</t>
    </rPh>
    <rPh sb="7" eb="8">
      <t>チ</t>
    </rPh>
    <phoneticPr fontId="40"/>
  </si>
  <si>
    <t>及び15歳以上通学者数－令和２年</t>
    <rPh sb="0" eb="1">
      <t>オヨ</t>
    </rPh>
    <rPh sb="7" eb="10">
      <t>ツウガクシャ</t>
    </rPh>
    <rPh sb="10" eb="11">
      <t>スウ</t>
    </rPh>
    <rPh sb="12" eb="14">
      <t>レイワ</t>
    </rPh>
    <rPh sb="15" eb="16">
      <t>ネン</t>
    </rPh>
    <phoneticPr fontId="40"/>
  </si>
  <si>
    <t>単位:世帯，人</t>
    <rPh sb="0" eb="2">
      <t>タンイ</t>
    </rPh>
    <rPh sb="3" eb="5">
      <t>セタイ</t>
    </rPh>
    <rPh sb="6" eb="7">
      <t>ヒト</t>
    </rPh>
    <phoneticPr fontId="3"/>
  </si>
  <si>
    <t>地　　　　区</t>
    <rPh sb="0" eb="1">
      <t>チ</t>
    </rPh>
    <rPh sb="5" eb="6">
      <t>ク</t>
    </rPh>
    <phoneticPr fontId="3"/>
  </si>
  <si>
    <t>秘 匿 区 分</t>
    <rPh sb="0" eb="1">
      <t>ヒ</t>
    </rPh>
    <rPh sb="2" eb="3">
      <t>トク</t>
    </rPh>
    <rPh sb="4" eb="5">
      <t>ク</t>
    </rPh>
    <rPh sb="6" eb="7">
      <t>ブン</t>
    </rPh>
    <phoneticPr fontId="3"/>
  </si>
  <si>
    <t>秘匿合算地域情報</t>
    <rPh sb="0" eb="2">
      <t>ヒトク</t>
    </rPh>
    <rPh sb="2" eb="4">
      <t>ガッサン</t>
    </rPh>
    <rPh sb="4" eb="6">
      <t>チイキ</t>
    </rPh>
    <rPh sb="6" eb="8">
      <t>ジョウホウ</t>
    </rPh>
    <phoneticPr fontId="3"/>
  </si>
  <si>
    <t>世　　　帯　　　数</t>
    <rPh sb="0" eb="1">
      <t>ヨ</t>
    </rPh>
    <rPh sb="4" eb="5">
      <t>オビ</t>
    </rPh>
    <rPh sb="8" eb="9">
      <t>カズ</t>
    </rPh>
    <phoneticPr fontId="3"/>
  </si>
  <si>
    <t>堅田４丁目</t>
  </si>
  <si>
    <t>新町</t>
  </si>
  <si>
    <t>早稲田３丁目</t>
  </si>
  <si>
    <t>清原２丁目</t>
  </si>
  <si>
    <t>撫牛子５丁目</t>
  </si>
  <si>
    <t>山崎２丁目</t>
  </si>
  <si>
    <t>高杉</t>
  </si>
  <si>
    <t>相馬</t>
  </si>
  <si>
    <t>堅田５丁目</t>
  </si>
  <si>
    <t>南袋町</t>
  </si>
  <si>
    <t>俵元１丁目</t>
  </si>
  <si>
    <t>早稲田４丁目</t>
  </si>
  <si>
    <t>清原３丁目</t>
  </si>
  <si>
    <t>撫牛子</t>
  </si>
  <si>
    <t>X</t>
  </si>
  <si>
    <t>山崎３丁目</t>
  </si>
  <si>
    <t>糠坪</t>
  </si>
  <si>
    <t>大助</t>
  </si>
  <si>
    <t>旧弘前市</t>
  </si>
  <si>
    <t>堅田</t>
  </si>
  <si>
    <t>駒越町</t>
  </si>
  <si>
    <t>俵元２丁目</t>
  </si>
  <si>
    <t>川先１丁目</t>
  </si>
  <si>
    <t>清原４丁目</t>
  </si>
  <si>
    <t>大久保</t>
  </si>
  <si>
    <t>山崎４丁目</t>
  </si>
  <si>
    <t>藍内</t>
  </si>
  <si>
    <t>野田１丁目</t>
  </si>
  <si>
    <t>平岡町</t>
  </si>
  <si>
    <t>和泉１丁目</t>
  </si>
  <si>
    <t>川先２丁目</t>
  </si>
  <si>
    <t>安原１丁目</t>
  </si>
  <si>
    <t>津賀野</t>
  </si>
  <si>
    <t>山崎５丁目</t>
  </si>
  <si>
    <t>野田２丁目</t>
  </si>
  <si>
    <t>西大工町</t>
  </si>
  <si>
    <t>和泉２丁目</t>
  </si>
  <si>
    <t>川先３丁目</t>
  </si>
  <si>
    <t>安原２丁目</t>
  </si>
  <si>
    <t>百田</t>
  </si>
  <si>
    <t>楢木</t>
  </si>
  <si>
    <t>本町</t>
  </si>
  <si>
    <t>神田１丁目</t>
  </si>
  <si>
    <t>袋町</t>
  </si>
  <si>
    <t>川先４丁目</t>
  </si>
  <si>
    <t>安原３丁目</t>
  </si>
  <si>
    <t>向外瀬</t>
  </si>
  <si>
    <t>鬼沢</t>
  </si>
  <si>
    <t>元長町</t>
  </si>
  <si>
    <t>神田２丁目</t>
  </si>
  <si>
    <t>五十石町</t>
  </si>
  <si>
    <t>外崎１丁目</t>
  </si>
  <si>
    <t>清野袋１丁目</t>
  </si>
  <si>
    <t>浜の町北１丁目</t>
  </si>
  <si>
    <t>貝沢</t>
  </si>
  <si>
    <t>元大工町</t>
  </si>
  <si>
    <t>神田３丁目</t>
  </si>
  <si>
    <t>紺屋町</t>
  </si>
  <si>
    <t>品川町</t>
  </si>
  <si>
    <t>外崎２丁目</t>
  </si>
  <si>
    <t>清野袋２丁目</t>
  </si>
  <si>
    <t>浜の町北２丁目</t>
  </si>
  <si>
    <t>大森</t>
  </si>
  <si>
    <t>上白銀町</t>
  </si>
  <si>
    <t>神田４丁目</t>
  </si>
  <si>
    <t>和田町</t>
  </si>
  <si>
    <t>御幸町</t>
  </si>
  <si>
    <t>外崎３丁目</t>
  </si>
  <si>
    <t>清野袋３丁目</t>
  </si>
  <si>
    <t>藤野１丁目</t>
  </si>
  <si>
    <t>十面沢</t>
  </si>
  <si>
    <t>塩分町</t>
  </si>
  <si>
    <t>神田５丁目</t>
  </si>
  <si>
    <t>城西１丁目</t>
  </si>
  <si>
    <t>大富町</t>
  </si>
  <si>
    <t>外崎４丁目</t>
  </si>
  <si>
    <t>清野袋４丁目</t>
  </si>
  <si>
    <t>藤野２丁目</t>
  </si>
  <si>
    <t>十腰内</t>
  </si>
  <si>
    <t>森町</t>
  </si>
  <si>
    <t>宮川１丁目</t>
  </si>
  <si>
    <t>城西２丁目</t>
  </si>
  <si>
    <t>富野町</t>
  </si>
  <si>
    <t>外崎５丁目</t>
  </si>
  <si>
    <t>清野袋５丁目</t>
  </si>
  <si>
    <t>萢中</t>
  </si>
  <si>
    <t>覚仙町</t>
  </si>
  <si>
    <t>宮川２丁目</t>
  </si>
  <si>
    <t>城西３丁目</t>
  </si>
  <si>
    <t>文京町</t>
  </si>
  <si>
    <t>城東１丁目</t>
  </si>
  <si>
    <t>大清水１丁目</t>
  </si>
  <si>
    <t>清野袋</t>
  </si>
  <si>
    <t>藤代１丁目</t>
  </si>
  <si>
    <t>在府町</t>
  </si>
  <si>
    <t>宮川３丁目</t>
  </si>
  <si>
    <t>城西４丁目</t>
  </si>
  <si>
    <t>富田町</t>
  </si>
  <si>
    <t>城東２丁目</t>
  </si>
  <si>
    <t>大清水２丁目</t>
  </si>
  <si>
    <t>岩賀１丁目</t>
  </si>
  <si>
    <t>藤代２丁目</t>
  </si>
  <si>
    <t>青女子</t>
  </si>
  <si>
    <t>相良町</t>
  </si>
  <si>
    <t>城西５丁目</t>
  </si>
  <si>
    <t>南富田町</t>
  </si>
  <si>
    <t>城東３丁目</t>
  </si>
  <si>
    <t>大清水３丁目</t>
  </si>
  <si>
    <t>岩賀２丁目</t>
  </si>
  <si>
    <t>藤代３丁目</t>
  </si>
  <si>
    <t>種市</t>
  </si>
  <si>
    <t>茂森町</t>
  </si>
  <si>
    <t>河原町</t>
  </si>
  <si>
    <t>豊原１丁目</t>
  </si>
  <si>
    <t>城東４丁目</t>
  </si>
  <si>
    <t>大清水４丁目</t>
  </si>
  <si>
    <t>岩賀３丁目</t>
  </si>
  <si>
    <t>藤代４丁目</t>
  </si>
  <si>
    <t>小友</t>
  </si>
  <si>
    <t>新寺町</t>
  </si>
  <si>
    <t>親方町</t>
  </si>
  <si>
    <t>樋の口１丁目</t>
  </si>
  <si>
    <t>豊原２丁目</t>
  </si>
  <si>
    <t>城東５丁目</t>
  </si>
  <si>
    <t>藤代５丁目</t>
  </si>
  <si>
    <t>三和</t>
  </si>
  <si>
    <t>新寺町新割町</t>
  </si>
  <si>
    <t>一番町</t>
  </si>
  <si>
    <t>樋の口２丁目</t>
  </si>
  <si>
    <t>城東中央１丁目</t>
  </si>
  <si>
    <t>藤代</t>
  </si>
  <si>
    <t>北新寺町</t>
  </si>
  <si>
    <t>百石町</t>
  </si>
  <si>
    <t>茜町１丁目</t>
  </si>
  <si>
    <t>城東中央２丁目</t>
  </si>
  <si>
    <t>中野１丁目</t>
  </si>
  <si>
    <t>小比内</t>
  </si>
  <si>
    <t>土堂</t>
  </si>
  <si>
    <t>西茂森１丁目</t>
  </si>
  <si>
    <t>百石町小路</t>
  </si>
  <si>
    <t>茜町２丁目</t>
  </si>
  <si>
    <t>稔町</t>
  </si>
  <si>
    <t>城東中央３丁目</t>
  </si>
  <si>
    <t>中野２丁目</t>
  </si>
  <si>
    <t>扇町１丁目</t>
  </si>
  <si>
    <t>石渡４丁目</t>
  </si>
  <si>
    <t>西茂森２丁目</t>
  </si>
  <si>
    <t>鉄砲町</t>
  </si>
  <si>
    <t>茜町３丁目</t>
  </si>
  <si>
    <t>清富町</t>
  </si>
  <si>
    <t>城東中央４丁目</t>
  </si>
  <si>
    <t>中野３丁目</t>
  </si>
  <si>
    <t>扇町２丁目</t>
  </si>
  <si>
    <t>石渡５丁目</t>
  </si>
  <si>
    <t>石川</t>
  </si>
  <si>
    <t>茂森新町１丁目</t>
  </si>
  <si>
    <t>上鞘師町</t>
  </si>
  <si>
    <t>樋の口町</t>
  </si>
  <si>
    <t>旭ケ丘１丁目</t>
  </si>
  <si>
    <t>城東中央５丁目</t>
  </si>
  <si>
    <t>中野４丁目</t>
  </si>
  <si>
    <t>扇町３丁目</t>
  </si>
  <si>
    <t>石渡</t>
  </si>
  <si>
    <t>茂森新町２丁目</t>
  </si>
  <si>
    <t>下鞘師町</t>
  </si>
  <si>
    <t>南城西１丁目</t>
  </si>
  <si>
    <t>旭ケ丘２丁目</t>
  </si>
  <si>
    <t>城東北１丁目</t>
  </si>
  <si>
    <t>中野５丁目</t>
  </si>
  <si>
    <t>新里</t>
  </si>
  <si>
    <t>小金崎１丁目</t>
  </si>
  <si>
    <t>茂森新町３丁目</t>
  </si>
  <si>
    <t>元寺町</t>
  </si>
  <si>
    <t>南城西２丁目</t>
  </si>
  <si>
    <t>緑ケ丘１丁目</t>
  </si>
  <si>
    <t>城東北２丁目</t>
  </si>
  <si>
    <t>城南１丁目</t>
  </si>
  <si>
    <t>福村</t>
  </si>
  <si>
    <t>外瀬１丁目</t>
  </si>
  <si>
    <t>大沢</t>
  </si>
  <si>
    <t>茂森新町４丁目</t>
  </si>
  <si>
    <t>元寺町小路</t>
  </si>
  <si>
    <t>緑ケ丘２丁目</t>
  </si>
  <si>
    <t>城東北３丁目</t>
  </si>
  <si>
    <t>城南２丁目</t>
  </si>
  <si>
    <t>福田１丁目</t>
  </si>
  <si>
    <t>外瀬２丁目</t>
  </si>
  <si>
    <t>乳井</t>
  </si>
  <si>
    <t>南塘町</t>
  </si>
  <si>
    <t>下白銀町</t>
  </si>
  <si>
    <t>緑ケ丘３丁目</t>
  </si>
  <si>
    <t>城東北４丁目</t>
  </si>
  <si>
    <t>城南３丁目</t>
  </si>
  <si>
    <t>福田２丁目</t>
  </si>
  <si>
    <t>船水</t>
  </si>
  <si>
    <t>薬師堂</t>
  </si>
  <si>
    <t>東長町</t>
  </si>
  <si>
    <t>富田１丁目</t>
  </si>
  <si>
    <t>清水１丁目</t>
  </si>
  <si>
    <t>稲田１丁目</t>
  </si>
  <si>
    <t>城南４丁目</t>
  </si>
  <si>
    <t>福田</t>
  </si>
  <si>
    <t>町田１丁目</t>
  </si>
  <si>
    <t>大浦町</t>
  </si>
  <si>
    <t>富田２丁目</t>
  </si>
  <si>
    <t>清水２丁目</t>
  </si>
  <si>
    <t>稲田２丁目</t>
  </si>
  <si>
    <t>城南５丁目</t>
  </si>
  <si>
    <t>町田２丁目</t>
  </si>
  <si>
    <t>鍛冶町</t>
  </si>
  <si>
    <t>蔵主町</t>
  </si>
  <si>
    <t>富田３丁目</t>
  </si>
  <si>
    <t>清水３丁目</t>
  </si>
  <si>
    <t>高田１丁目</t>
  </si>
  <si>
    <t>境関</t>
  </si>
  <si>
    <t>町田３丁目</t>
  </si>
  <si>
    <t>新鍛冶町</t>
  </si>
  <si>
    <t>長坂町</t>
  </si>
  <si>
    <t>吉野町</t>
  </si>
  <si>
    <t>大原１丁目</t>
  </si>
  <si>
    <t>高田２丁目</t>
  </si>
  <si>
    <t>豊田１丁目</t>
  </si>
  <si>
    <t>藤内町</t>
  </si>
  <si>
    <t>桶屋町</t>
  </si>
  <si>
    <t>笹森町</t>
  </si>
  <si>
    <t>紙漉町</t>
  </si>
  <si>
    <t>大原２丁目</t>
  </si>
  <si>
    <t>高田３丁目</t>
  </si>
  <si>
    <t>浜の町東１丁目</t>
  </si>
  <si>
    <t>豊田２丁目</t>
  </si>
  <si>
    <t>八代町</t>
  </si>
  <si>
    <t>駒越</t>
  </si>
  <si>
    <t>銅屋町</t>
  </si>
  <si>
    <t>田茂木町</t>
  </si>
  <si>
    <t>桜林町</t>
  </si>
  <si>
    <t>大原３丁目</t>
  </si>
  <si>
    <t>高田４丁目</t>
  </si>
  <si>
    <t>浜の町東２丁目</t>
  </si>
  <si>
    <t>豊田３丁目</t>
  </si>
  <si>
    <t>船水１丁目</t>
  </si>
  <si>
    <t>真土</t>
  </si>
  <si>
    <t>南川端町</t>
  </si>
  <si>
    <t>田町１丁目</t>
  </si>
  <si>
    <t>富士見町</t>
  </si>
  <si>
    <t>桜ケ丘１丁目</t>
  </si>
  <si>
    <t>高田５丁目</t>
  </si>
  <si>
    <t>浜の町東３丁目</t>
  </si>
  <si>
    <t>高田</t>
  </si>
  <si>
    <t>船水２丁目</t>
  </si>
  <si>
    <t>龍ノ口</t>
  </si>
  <si>
    <t>北川端町</t>
  </si>
  <si>
    <t>田町２丁目</t>
  </si>
  <si>
    <t>西ケ丘町</t>
  </si>
  <si>
    <t>桜ケ丘２丁目</t>
  </si>
  <si>
    <t>末広１丁目</t>
  </si>
  <si>
    <t>浜の町東４丁目</t>
  </si>
  <si>
    <t>船水３丁目</t>
  </si>
  <si>
    <t>鳥井野</t>
  </si>
  <si>
    <t>土手町</t>
  </si>
  <si>
    <t>田町３丁目</t>
  </si>
  <si>
    <t>寒沢町</t>
  </si>
  <si>
    <t>桜ケ丘３丁目</t>
  </si>
  <si>
    <t>末広２丁目</t>
  </si>
  <si>
    <t>浜の町東５丁目</t>
  </si>
  <si>
    <t>町田</t>
  </si>
  <si>
    <t>如来瀬</t>
  </si>
  <si>
    <t>山道町</t>
  </si>
  <si>
    <t>田町４丁目</t>
  </si>
  <si>
    <t>桔梗野１丁目</t>
  </si>
  <si>
    <t>桜ケ丘４丁目</t>
  </si>
  <si>
    <t>末広３丁目</t>
  </si>
  <si>
    <t>浜の町西１丁目</t>
  </si>
  <si>
    <t>門外１丁目</t>
  </si>
  <si>
    <t>中崎</t>
  </si>
  <si>
    <t>兼平</t>
  </si>
  <si>
    <t>住吉町</t>
  </si>
  <si>
    <t>田町５丁目</t>
  </si>
  <si>
    <t>桔梗野２丁目</t>
  </si>
  <si>
    <t>桜ケ丘５丁目</t>
  </si>
  <si>
    <t>末広４丁目</t>
  </si>
  <si>
    <t>浜の町西２丁目</t>
  </si>
  <si>
    <t>門外２丁目</t>
  </si>
  <si>
    <t>三世寺</t>
  </si>
  <si>
    <t>一町田</t>
  </si>
  <si>
    <t>松森町</t>
  </si>
  <si>
    <t>八幡町１丁目</t>
  </si>
  <si>
    <t>桔梗野３丁目</t>
  </si>
  <si>
    <t>大開１丁目</t>
  </si>
  <si>
    <t>末広５丁目</t>
  </si>
  <si>
    <t>浜の町西３丁目</t>
  </si>
  <si>
    <t>門外３丁目</t>
  </si>
  <si>
    <t>大川</t>
  </si>
  <si>
    <t>熊嶋</t>
  </si>
  <si>
    <t>楮町</t>
  </si>
  <si>
    <t>八幡町２丁目</t>
  </si>
  <si>
    <t>桔梗野４丁目</t>
  </si>
  <si>
    <t>大開２丁目</t>
  </si>
  <si>
    <t>田園１丁目</t>
  </si>
  <si>
    <t>石渡１丁目</t>
  </si>
  <si>
    <t>門外４丁目</t>
  </si>
  <si>
    <t>八幡町３丁目</t>
  </si>
  <si>
    <t>桔梗野５丁目</t>
  </si>
  <si>
    <t>大開３丁目</t>
  </si>
  <si>
    <t>田園２丁目</t>
  </si>
  <si>
    <t>石渡２丁目</t>
  </si>
  <si>
    <t>門外</t>
  </si>
  <si>
    <t>３区</t>
  </si>
  <si>
    <t>禰宜町</t>
  </si>
  <si>
    <t>樹木１丁目</t>
  </si>
  <si>
    <t>金属町</t>
  </si>
  <si>
    <t>田園３丁目</t>
  </si>
  <si>
    <t>石渡３丁目</t>
  </si>
  <si>
    <t>堀越</t>
  </si>
  <si>
    <t>高野</t>
  </si>
  <si>
    <t>和徳町</t>
  </si>
  <si>
    <t>亀甲町</t>
  </si>
  <si>
    <t>樹木２丁目</t>
  </si>
  <si>
    <t>青樹町</t>
  </si>
  <si>
    <t>田園４丁目</t>
  </si>
  <si>
    <t>川合</t>
  </si>
  <si>
    <t>館後</t>
  </si>
  <si>
    <t>代官町</t>
  </si>
  <si>
    <t>若党町</t>
  </si>
  <si>
    <t>樹木３丁目</t>
  </si>
  <si>
    <t>田園５丁目</t>
  </si>
  <si>
    <t>国吉</t>
  </si>
  <si>
    <t>賀田</t>
  </si>
  <si>
    <t>植田町</t>
  </si>
  <si>
    <t>小人町</t>
  </si>
  <si>
    <t>樹木４丁目</t>
  </si>
  <si>
    <t>小沢</t>
  </si>
  <si>
    <t>黒土</t>
  </si>
  <si>
    <t>八幡</t>
  </si>
  <si>
    <t>緑町</t>
  </si>
  <si>
    <t>馬喰町</t>
  </si>
  <si>
    <t>樹木５丁目</t>
  </si>
  <si>
    <t>向外瀬１丁目</t>
  </si>
  <si>
    <t>若葉１丁目</t>
  </si>
  <si>
    <t>清水森</t>
  </si>
  <si>
    <t>吉川</t>
  </si>
  <si>
    <t>萱町</t>
  </si>
  <si>
    <t>春日町</t>
  </si>
  <si>
    <t>向外瀬２丁目</t>
  </si>
  <si>
    <t>三岳町</t>
  </si>
  <si>
    <t>若葉２丁目</t>
  </si>
  <si>
    <t>松木平</t>
  </si>
  <si>
    <t>桜庭</t>
  </si>
  <si>
    <t>鼻和</t>
  </si>
  <si>
    <t>栄町１丁目</t>
  </si>
  <si>
    <t>向外瀬３丁目</t>
  </si>
  <si>
    <t>学園町</t>
  </si>
  <si>
    <t>小栗山</t>
  </si>
  <si>
    <t>平山</t>
  </si>
  <si>
    <t>五代</t>
  </si>
  <si>
    <t>上瓦ケ町</t>
  </si>
  <si>
    <t>栄町２丁目</t>
  </si>
  <si>
    <t>表町</t>
  </si>
  <si>
    <t>向外瀬４丁目</t>
  </si>
  <si>
    <t>北園１丁目</t>
  </si>
  <si>
    <t>原ケ平１丁目</t>
  </si>
  <si>
    <t>米ケ袋</t>
  </si>
  <si>
    <t>宮地</t>
  </si>
  <si>
    <t>南瓦ケ町</t>
  </si>
  <si>
    <t>栄町３丁目</t>
  </si>
  <si>
    <t>大町１丁目</t>
  </si>
  <si>
    <t>向外瀬５丁目</t>
  </si>
  <si>
    <t>北園２丁目</t>
  </si>
  <si>
    <t>原ケ平２丁目</t>
  </si>
  <si>
    <t>中野</t>
  </si>
  <si>
    <t>新岡</t>
  </si>
  <si>
    <t>北瓦ケ町</t>
  </si>
  <si>
    <t>栄町４丁目</t>
  </si>
  <si>
    <t>大町２丁目</t>
  </si>
  <si>
    <t>青山１丁目</t>
  </si>
  <si>
    <t>松原東１丁目</t>
  </si>
  <si>
    <t>原ケ平３丁目</t>
  </si>
  <si>
    <t>中畑</t>
  </si>
  <si>
    <t>葛原</t>
  </si>
  <si>
    <t>坂本町</t>
  </si>
  <si>
    <t>西城北１丁目</t>
  </si>
  <si>
    <t>大町３丁目</t>
  </si>
  <si>
    <t>青山２丁目</t>
  </si>
  <si>
    <t>松原東２丁目</t>
  </si>
  <si>
    <t>原ケ平４丁目</t>
  </si>
  <si>
    <t>番館</t>
  </si>
  <si>
    <t>新法師</t>
  </si>
  <si>
    <t>山下町</t>
  </si>
  <si>
    <t>西城北２丁目</t>
  </si>
  <si>
    <t>駅前町</t>
  </si>
  <si>
    <t>青山３丁目</t>
  </si>
  <si>
    <t>松原東３丁目</t>
  </si>
  <si>
    <t>清水富田</t>
  </si>
  <si>
    <t>原ケ平５丁目</t>
  </si>
  <si>
    <t>高岡</t>
  </si>
  <si>
    <t>徒町</t>
  </si>
  <si>
    <t>東城北１丁目</t>
  </si>
  <si>
    <t>駅前１丁目</t>
  </si>
  <si>
    <t>青山４丁目</t>
  </si>
  <si>
    <t>松原東４丁目</t>
  </si>
  <si>
    <t>坂元</t>
  </si>
  <si>
    <t>原ケ平</t>
  </si>
  <si>
    <t>東城北２丁目</t>
  </si>
  <si>
    <t>駅前２丁目</t>
  </si>
  <si>
    <t>青山５丁目</t>
  </si>
  <si>
    <t>松原東５丁目</t>
  </si>
  <si>
    <t>悪戸</t>
  </si>
  <si>
    <t>大和沢</t>
  </si>
  <si>
    <t>蒔苗</t>
  </si>
  <si>
    <t>常盤野</t>
  </si>
  <si>
    <t>田代町</t>
  </si>
  <si>
    <t>東城北３丁目</t>
  </si>
  <si>
    <t>駅前３丁目</t>
  </si>
  <si>
    <t>松原西１丁目</t>
  </si>
  <si>
    <t>下湯口</t>
  </si>
  <si>
    <t>一野渡</t>
  </si>
  <si>
    <t>富栄</t>
  </si>
  <si>
    <t>徒町川端町</t>
  </si>
  <si>
    <t>宮園１丁目</t>
  </si>
  <si>
    <t>東和徳町</t>
  </si>
  <si>
    <t>松原西２丁目</t>
  </si>
  <si>
    <t>常盤坂１丁目</t>
  </si>
  <si>
    <t>狼森</t>
  </si>
  <si>
    <t>細越</t>
  </si>
  <si>
    <t>徳田町</t>
  </si>
  <si>
    <t>宮園２丁目</t>
  </si>
  <si>
    <t>高崎１丁目</t>
  </si>
  <si>
    <t>小比内１丁目</t>
  </si>
  <si>
    <t>松原西３丁目</t>
  </si>
  <si>
    <t>常盤坂２丁目</t>
  </si>
  <si>
    <t>千年１丁目</t>
  </si>
  <si>
    <t>折笠</t>
  </si>
  <si>
    <t>南柳町</t>
  </si>
  <si>
    <t>宮園３丁目</t>
  </si>
  <si>
    <t>高崎２丁目</t>
  </si>
  <si>
    <t>小比内２丁目</t>
  </si>
  <si>
    <t>広野１丁目</t>
  </si>
  <si>
    <t>常盤坂３丁目</t>
  </si>
  <si>
    <t>千年２丁目</t>
  </si>
  <si>
    <t>宮舘</t>
  </si>
  <si>
    <t>北柳町</t>
  </si>
  <si>
    <t>宮園４丁目</t>
  </si>
  <si>
    <t>高崎</t>
  </si>
  <si>
    <t>小比内３丁目</t>
  </si>
  <si>
    <t>広野２丁目</t>
  </si>
  <si>
    <t>常盤坂４丁目</t>
  </si>
  <si>
    <t>千年３丁目</t>
  </si>
  <si>
    <t>中別所</t>
  </si>
  <si>
    <t>湯口</t>
  </si>
  <si>
    <t>南横町</t>
  </si>
  <si>
    <t>宮園５丁目</t>
  </si>
  <si>
    <t>南大町１丁目</t>
  </si>
  <si>
    <t>小比内４丁目</t>
  </si>
  <si>
    <t>取上１丁目</t>
  </si>
  <si>
    <t>千年４丁目</t>
  </si>
  <si>
    <t>弥生</t>
  </si>
  <si>
    <t>黒滝</t>
  </si>
  <si>
    <t>北横町</t>
  </si>
  <si>
    <t>山王町</t>
  </si>
  <si>
    <t>南大町２丁目</t>
  </si>
  <si>
    <t>小比内５丁目</t>
  </si>
  <si>
    <t>取上２丁目</t>
  </si>
  <si>
    <t>富士見台１丁目</t>
  </si>
  <si>
    <t>五所</t>
  </si>
  <si>
    <t>茶畑町</t>
  </si>
  <si>
    <t>取上３丁目</t>
  </si>
  <si>
    <t>撫牛子１丁目</t>
  </si>
  <si>
    <t>富士見台２丁目</t>
  </si>
  <si>
    <t>水木在家</t>
  </si>
  <si>
    <t>堅田１丁目</t>
  </si>
  <si>
    <t>福田３丁目</t>
  </si>
  <si>
    <t>取上４丁目</t>
  </si>
  <si>
    <t>撫牛子２丁目</t>
  </si>
  <si>
    <t>館野１丁目</t>
  </si>
  <si>
    <t>元薬師堂</t>
  </si>
  <si>
    <t>紙漉沢</t>
  </si>
  <si>
    <t>堅田２丁目</t>
  </si>
  <si>
    <t>馬屋町</t>
  </si>
  <si>
    <t>早稲田１丁目</t>
  </si>
  <si>
    <t>取上５丁目</t>
  </si>
  <si>
    <t>撫牛子３丁目</t>
  </si>
  <si>
    <t>館野２丁目</t>
  </si>
  <si>
    <t>独狐</t>
  </si>
  <si>
    <t>坂市</t>
  </si>
  <si>
    <t>堅田３丁目</t>
  </si>
  <si>
    <t>鷹匠町</t>
  </si>
  <si>
    <t>早稲田２丁目</t>
  </si>
  <si>
    <t>清原１丁目</t>
  </si>
  <si>
    <t>撫牛子４丁目</t>
  </si>
  <si>
    <t>山崎１丁目</t>
  </si>
  <si>
    <t>前坂</t>
  </si>
  <si>
    <t>藤沢</t>
  </si>
  <si>
    <t>秘匿地域</t>
  </si>
  <si>
    <t>塩分町</t>
    <rPh sb="0" eb="3">
      <t>シオワケマチ</t>
    </rPh>
    <phoneticPr fontId="20"/>
  </si>
  <si>
    <t>合算地域あり</t>
  </si>
  <si>
    <t>上白銀町</t>
    <rPh sb="0" eb="4">
      <t>カミシロガネマチ</t>
    </rPh>
    <phoneticPr fontId="20"/>
  </si>
  <si>
    <t>中瓦ケ町</t>
  </si>
  <si>
    <t>西川岸町</t>
  </si>
  <si>
    <t>松ケ枝１丁目</t>
  </si>
  <si>
    <t>松ケ枝２丁目</t>
  </si>
  <si>
    <t>松ケ枝３丁目</t>
  </si>
  <si>
    <t>松ケ枝４丁目</t>
  </si>
  <si>
    <t>松ケ枝５丁目</t>
  </si>
  <si>
    <t>福村１丁目</t>
    <rPh sb="3" eb="5">
      <t>チョウメ</t>
    </rPh>
    <phoneticPr fontId="20"/>
  </si>
  <si>
    <t>泉野１丁目</t>
  </si>
  <si>
    <t>泉野２丁目</t>
  </si>
  <si>
    <t>泉野３丁目</t>
  </si>
  <si>
    <t>泉野４丁目</t>
  </si>
  <si>
    <t>泉野５丁目</t>
  </si>
  <si>
    <t>中野・城南地区</t>
    <rPh sb="0" eb="2">
      <t>ナカノ</t>
    </rPh>
    <rPh sb="3" eb="7">
      <t>ジョウナンチク</t>
    </rPh>
    <phoneticPr fontId="20"/>
  </si>
  <si>
    <t>浜の町・石渡地区</t>
    <rPh sb="0" eb="1">
      <t>ハマ</t>
    </rPh>
    <rPh sb="2" eb="3">
      <t>マチ</t>
    </rPh>
    <rPh sb="4" eb="8">
      <t>イシワタリチク</t>
    </rPh>
    <phoneticPr fontId="20"/>
  </si>
  <si>
    <t>清水地区</t>
    <rPh sb="0" eb="4">
      <t>シミズチク</t>
    </rPh>
    <phoneticPr fontId="20"/>
  </si>
  <si>
    <t>自由ケ丘１丁目</t>
  </si>
  <si>
    <t>自由ケ丘２丁目</t>
  </si>
  <si>
    <t>自由ケ丘３丁目</t>
  </si>
  <si>
    <t>自由ケ丘４丁目</t>
  </si>
  <si>
    <t>自由ケ丘５丁目</t>
  </si>
  <si>
    <t>和徳地区</t>
    <rPh sb="0" eb="4">
      <t>ワトクチク</t>
    </rPh>
    <phoneticPr fontId="20"/>
  </si>
  <si>
    <t>豊田地区</t>
    <rPh sb="0" eb="4">
      <t>トヨダチク</t>
    </rPh>
    <phoneticPr fontId="20"/>
  </si>
  <si>
    <t>境関１丁目</t>
    <rPh sb="3" eb="5">
      <t>チョウメ</t>
    </rPh>
    <phoneticPr fontId="20"/>
  </si>
  <si>
    <t>堀越地区</t>
    <rPh sb="0" eb="4">
      <t>ホリコシチク</t>
    </rPh>
    <phoneticPr fontId="20"/>
  </si>
  <si>
    <t>千年地区</t>
    <rPh sb="0" eb="4">
      <t>チトセチク</t>
    </rPh>
    <phoneticPr fontId="20"/>
  </si>
  <si>
    <t>清野袋５丁目、清野袋</t>
  </si>
  <si>
    <t>藤代地区</t>
    <rPh sb="0" eb="4">
      <t>フジシロチク</t>
    </rPh>
    <phoneticPr fontId="20"/>
  </si>
  <si>
    <t>外瀬</t>
  </si>
  <si>
    <t>外瀬１丁目、外瀬２丁目</t>
  </si>
  <si>
    <t>東目屋地区</t>
    <rPh sb="0" eb="5">
      <t>ヒガシメヤチク</t>
    </rPh>
    <phoneticPr fontId="20"/>
  </si>
  <si>
    <t>船沢地区</t>
    <rPh sb="0" eb="4">
      <t>フナザワチク</t>
    </rPh>
    <phoneticPr fontId="20"/>
  </si>
  <si>
    <t>高杉地区</t>
    <rPh sb="0" eb="4">
      <t>タカスギチク</t>
    </rPh>
    <phoneticPr fontId="20"/>
  </si>
  <si>
    <t>裾野地区</t>
    <rPh sb="0" eb="4">
      <t>スソノチク</t>
    </rPh>
    <phoneticPr fontId="20"/>
  </si>
  <si>
    <t>新和地区</t>
    <rPh sb="0" eb="4">
      <t>ニイナチク</t>
    </rPh>
    <phoneticPr fontId="20"/>
  </si>
  <si>
    <t>笹舘</t>
  </si>
  <si>
    <t>石川地区</t>
    <rPh sb="0" eb="4">
      <t>イシカワチク</t>
    </rPh>
    <phoneticPr fontId="20"/>
  </si>
  <si>
    <t>旧岩木町</t>
    <rPh sb="0" eb="1">
      <t>キュウ</t>
    </rPh>
    <rPh sb="1" eb="3">
      <t>イワキ</t>
    </rPh>
    <rPh sb="3" eb="4">
      <t>マチ</t>
    </rPh>
    <phoneticPr fontId="20"/>
  </si>
  <si>
    <t>高屋</t>
  </si>
  <si>
    <t>横町</t>
  </si>
  <si>
    <t>賀田１丁目</t>
  </si>
  <si>
    <t>賀田２丁目</t>
  </si>
  <si>
    <t>愛宕</t>
  </si>
  <si>
    <t>百沢</t>
  </si>
  <si>
    <t>旧相馬村</t>
    <rPh sb="0" eb="1">
      <t>キュウ</t>
    </rPh>
    <rPh sb="1" eb="3">
      <t>ソウマ</t>
    </rPh>
    <rPh sb="3" eb="4">
      <t>ムラ</t>
    </rPh>
    <phoneticPr fontId="20"/>
  </si>
  <si>
    <t>小金崎</t>
  </si>
  <si>
    <t>沢田</t>
  </si>
  <si>
    <t>昴</t>
  </si>
  <si>
    <t>第26表　大字別世帯数及び人口－令和２年</t>
    <rPh sb="0" eb="1">
      <t>ダイ</t>
    </rPh>
    <rPh sb="3" eb="4">
      <t>ヒョウ</t>
    </rPh>
    <rPh sb="5" eb="7">
      <t>オオアザ</t>
    </rPh>
    <rPh sb="7" eb="8">
      <t>ベツ</t>
    </rPh>
    <rPh sb="8" eb="11">
      <t>セタイスウ</t>
    </rPh>
    <rPh sb="11" eb="12">
      <t>オヨ</t>
    </rPh>
    <rPh sb="13" eb="15">
      <t>ジンコウ</t>
    </rPh>
    <rPh sb="16" eb="18">
      <t>レイワ</t>
    </rPh>
    <rPh sb="19" eb="20">
      <t>ネン</t>
    </rPh>
    <phoneticPr fontId="3"/>
  </si>
  <si>
    <t>弘前市</t>
    <phoneticPr fontId="3"/>
  </si>
  <si>
    <t>1区</t>
  </si>
  <si>
    <t>２区</t>
    <phoneticPr fontId="3"/>
  </si>
  <si>
    <t>４区</t>
    <rPh sb="1" eb="2">
      <t>ク</t>
    </rPh>
    <phoneticPr fontId="3"/>
  </si>
  <si>
    <t>５区</t>
    <rPh sb="1" eb="2">
      <t>ク</t>
    </rPh>
    <phoneticPr fontId="3"/>
  </si>
  <si>
    <t>６区</t>
    <rPh sb="1" eb="2">
      <t>ク</t>
    </rPh>
    <phoneticPr fontId="3"/>
  </si>
  <si>
    <t>７区</t>
    <rPh sb="1" eb="2">
      <t>ク</t>
    </rPh>
    <phoneticPr fontId="3"/>
  </si>
  <si>
    <t>８区</t>
    <rPh sb="1" eb="2">
      <t>ク</t>
    </rPh>
    <phoneticPr fontId="3"/>
  </si>
  <si>
    <t>桜ヶ丘・緑ヶ丘地区</t>
    <phoneticPr fontId="3"/>
  </si>
  <si>
    <t>向外瀬・青山地区</t>
    <phoneticPr fontId="3"/>
  </si>
  <si>
    <t>城東・外崎地区</t>
    <phoneticPr fontId="3"/>
  </si>
  <si>
    <t>松原・取上地区</t>
    <phoneticPr fontId="3"/>
  </si>
  <si>
    <t>自宅外の
自市で
従業・通学</t>
    <rPh sb="5" eb="6">
      <t>ジ</t>
    </rPh>
    <phoneticPr fontId="40"/>
  </si>
  <si>
    <t>うち県内 他市町村
に 常 住</t>
    <rPh sb="6" eb="7">
      <t>シ</t>
    </rPh>
    <phoneticPr fontId="40"/>
  </si>
  <si>
    <t>15歳以上
就業者</t>
    <rPh sb="3" eb="5">
      <t>イジョウ</t>
    </rPh>
    <phoneticPr fontId="40"/>
  </si>
  <si>
    <t>15歳以上
通学者</t>
    <rPh sb="3" eb="5">
      <t>イジョウ</t>
    </rPh>
    <rPh sb="6" eb="9">
      <t>ツウガクシャ</t>
    </rPh>
    <phoneticPr fontId="40"/>
  </si>
  <si>
    <t>15歳未満
通学者を
含む通学者</t>
    <phoneticPr fontId="40"/>
  </si>
  <si>
    <t>男女別15歳以上人口－令和２年</t>
    <rPh sb="0" eb="2">
      <t>ダンジョ</t>
    </rPh>
    <rPh sb="2" eb="3">
      <t>ベツ</t>
    </rPh>
    <rPh sb="5" eb="6">
      <t>サイ</t>
    </rPh>
    <rPh sb="6" eb="8">
      <t>イジョウ</t>
    </rPh>
    <rPh sb="8" eb="10">
      <t>ジンコウ</t>
    </rPh>
    <rPh sb="11" eb="13">
      <t>レイワ</t>
    </rPh>
    <rPh sb="14" eb="15">
      <t>ネン</t>
    </rPh>
    <phoneticPr fontId="3"/>
  </si>
  <si>
    <t>非労働力
人　口</t>
    <rPh sb="0" eb="1">
      <t>ヒ</t>
    </rPh>
    <rPh sb="1" eb="4">
      <t>ロウドウリョク</t>
    </rPh>
    <rPh sb="5" eb="6">
      <t>ヒト</t>
    </rPh>
    <rPh sb="7" eb="8">
      <t>クチ</t>
    </rPh>
    <phoneticPr fontId="3"/>
  </si>
  <si>
    <t>総　　　　　　　　　数</t>
    <rPh sb="0" eb="1">
      <t>フサ</t>
    </rPh>
    <rPh sb="10" eb="11">
      <t>カズ</t>
    </rPh>
    <phoneticPr fontId="3"/>
  </si>
  <si>
    <t>　　</t>
    <phoneticPr fontId="3"/>
  </si>
  <si>
    <t>　 男</t>
    <phoneticPr fontId="3"/>
  </si>
  <si>
    <t>男女別15歳以上就業者数－令和２年</t>
    <rPh sb="8" eb="11">
      <t>シュウギョウシャ</t>
    </rPh>
    <rPh sb="11" eb="12">
      <t>スウ</t>
    </rPh>
    <rPh sb="13" eb="15">
      <t>レイワ</t>
    </rPh>
    <rPh sb="16" eb="17">
      <t>ネン</t>
    </rPh>
    <phoneticPr fontId="3"/>
  </si>
  <si>
    <t>-</t>
    <phoneticPr fontId="3"/>
  </si>
  <si>
    <t>男女別15歳以上就業者構成比－令和２年</t>
    <rPh sb="8" eb="11">
      <t>シュウギョウシャ</t>
    </rPh>
    <rPh sb="11" eb="14">
      <t>コウセイヒ</t>
    </rPh>
    <rPh sb="15" eb="17">
      <t>レイワ</t>
    </rPh>
    <rPh sb="18" eb="19">
      <t>ネン</t>
    </rPh>
    <phoneticPr fontId="3"/>
  </si>
  <si>
    <t>注）地域毎に，「Ｔ 分類不能の産業」を除く就業者数に対する、各産業就業者数の割合を表記した。</t>
  </si>
  <si>
    <t>総　 　数
1)</t>
    <phoneticPr fontId="15"/>
  </si>
  <si>
    <t>　１）総数は従業地・通学地不詳を含む。</t>
    <rPh sb="3" eb="5">
      <t>ソウスウ</t>
    </rPh>
    <rPh sb="6" eb="9">
      <t>ジュウギョウチ</t>
    </rPh>
    <rPh sb="10" eb="15">
      <t>ツウガクチフショウ</t>
    </rPh>
    <rPh sb="16" eb="17">
      <t>フク</t>
    </rPh>
    <phoneticPr fontId="40"/>
  </si>
  <si>
    <t>県内他
市町村で
従業・通学
2)</t>
    <rPh sb="4" eb="5">
      <t>シ</t>
    </rPh>
    <phoneticPr fontId="40"/>
  </si>
  <si>
    <t>他  県  で
従業・通学
2)</t>
    <phoneticPr fontId="40"/>
  </si>
  <si>
    <t>県 内
他市町村で
従 業
2)</t>
    <rPh sb="5" eb="6">
      <t>シ</t>
    </rPh>
    <phoneticPr fontId="40"/>
  </si>
  <si>
    <t>他県で
従 　業
2)</t>
    <phoneticPr fontId="40"/>
  </si>
  <si>
    <t>　２）従業地・通学地不詳を除く。</t>
    <rPh sb="3" eb="5">
      <t>ジュウギョウ</t>
    </rPh>
    <rPh sb="5" eb="6">
      <t>チ</t>
    </rPh>
    <rPh sb="7" eb="9">
      <t>ツウガク</t>
    </rPh>
    <rPh sb="9" eb="10">
      <t>チ</t>
    </rPh>
    <rPh sb="10" eb="12">
      <t>フショウ</t>
    </rPh>
    <rPh sb="13" eb="14">
      <t>ノゾ</t>
    </rPh>
    <phoneticPr fontId="40"/>
  </si>
  <si>
    <t>　３）従業地・通学地不詳で、当地に常住しているものを含む。</t>
    <rPh sb="3" eb="6">
      <t>ジュウギョウチ</t>
    </rPh>
    <rPh sb="7" eb="12">
      <t>ツウガクチフショウ</t>
    </rPh>
    <rPh sb="14" eb="16">
      <t>トウチ</t>
    </rPh>
    <rPh sb="17" eb="19">
      <t>ジョウジュウ</t>
    </rPh>
    <rPh sb="26" eb="27">
      <t>フク</t>
    </rPh>
    <phoneticPr fontId="40"/>
  </si>
  <si>
    <t xml:space="preserve">総  　数
3)
(昼間人口) </t>
    <phoneticPr fontId="40"/>
  </si>
  <si>
    <t>総　 　数
3)</t>
    <phoneticPr fontId="15"/>
  </si>
  <si>
    <t>総　数4)</t>
    <rPh sb="0" eb="1">
      <t>フサ</t>
    </rPh>
    <rPh sb="2" eb="3">
      <t>カズ</t>
    </rPh>
    <phoneticPr fontId="40"/>
  </si>
  <si>
    <t>　４）総数は年齢不詳を含む。</t>
    <rPh sb="3" eb="5">
      <t>ソウスウ</t>
    </rPh>
    <rPh sb="6" eb="10">
      <t>ネンレイフショウ</t>
    </rPh>
    <rPh sb="11" eb="12">
      <t>フク</t>
    </rPh>
    <phoneticPr fontId="40"/>
  </si>
  <si>
    <t>　１）従業地・通学地不詳を含む</t>
    <rPh sb="3" eb="6">
      <t>ジュウギョウチ</t>
    </rPh>
    <rPh sb="7" eb="12">
      <t>ツウガクチフショウ</t>
    </rPh>
    <rPh sb="13" eb="14">
      <t>フク</t>
    </rPh>
    <phoneticPr fontId="3"/>
  </si>
  <si>
    <t>　注）従業・通学先の県内市町村、他県への就業者・通学者数の計が10人未満の場合</t>
    <rPh sb="1" eb="2">
      <t>チュウ</t>
    </rPh>
    <rPh sb="10" eb="12">
      <t>ケンナイ</t>
    </rPh>
    <rPh sb="16" eb="18">
      <t>タケン</t>
    </rPh>
    <phoneticPr fontId="40"/>
  </si>
  <si>
    <t>　　　「その他の市町村」、「その他の都道府県」にまとめて表章している。</t>
    <phoneticPr fontId="40"/>
  </si>
  <si>
    <t>当地に常住する就業者・通学者1)</t>
  </si>
  <si>
    <t>当地に常住する就業者・通学者1)</t>
    <phoneticPr fontId="40"/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</si>
  <si>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</si>
  <si>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</si>
  <si>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</si>
  <si>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</si>
  <si>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</si>
  <si>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</si>
  <si>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</si>
  <si>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</si>
  <si>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</si>
  <si>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</si>
  <si>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</si>
  <si>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</si>
  <si>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</si>
  <si>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</si>
  <si>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</si>
  <si>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</si>
  <si>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鯵ケ沢町</t>
    <rPh sb="0" eb="3">
      <t>アジガサワ</t>
    </rPh>
    <phoneticPr fontId="3"/>
  </si>
  <si>
    <t>六ケ所村</t>
    <rPh sb="0" eb="4">
      <t>ロッカショムラ</t>
    </rPh>
    <phoneticPr fontId="3"/>
  </si>
  <si>
    <t>北海道</t>
  </si>
  <si>
    <t>岩手県</t>
  </si>
  <si>
    <t>宮城県</t>
  </si>
  <si>
    <t>秋田県</t>
  </si>
  <si>
    <t>福島県</t>
  </si>
  <si>
    <t>埼玉県</t>
  </si>
  <si>
    <t>東京都</t>
  </si>
  <si>
    <t>神奈川県</t>
  </si>
  <si>
    <t>自市で従業・通学</t>
    <phoneticPr fontId="40"/>
  </si>
  <si>
    <t>他市区町村で従業・通学2)</t>
    <rPh sb="2" eb="3">
      <t>ク</t>
    </rPh>
    <phoneticPr fontId="40"/>
  </si>
  <si>
    <t>　２）従業・通学市区町村不詳を含む。</t>
    <rPh sb="15" eb="16">
      <t>フク</t>
    </rPh>
    <phoneticPr fontId="3"/>
  </si>
  <si>
    <t>　１）従業・通学市区町村不詳で当地に常住している者、従業地・通学地不詳で当地に常住している者を含む。</t>
    <rPh sb="3" eb="5">
      <t>ジュウギョウ</t>
    </rPh>
    <rPh sb="6" eb="8">
      <t>ツウガク</t>
    </rPh>
    <rPh sb="8" eb="10">
      <t>シク</t>
    </rPh>
    <rPh sb="10" eb="12">
      <t>チョウソン</t>
    </rPh>
    <rPh sb="12" eb="14">
      <t>フショウ</t>
    </rPh>
    <rPh sb="15" eb="17">
      <t>トウチ</t>
    </rPh>
    <rPh sb="18" eb="20">
      <t>ジョウジュウ</t>
    </rPh>
    <rPh sb="24" eb="25">
      <t>モノ</t>
    </rPh>
    <rPh sb="47" eb="48">
      <t>フク</t>
    </rPh>
    <phoneticPr fontId="3"/>
  </si>
  <si>
    <t>青森市</t>
  </si>
  <si>
    <t>鰺ヶ沢町</t>
  </si>
  <si>
    <t>おいらせ町</t>
  </si>
  <si>
    <t>　　　　　一般世帯人員及び１世帯当たり人員－令和２年</t>
    <rPh sb="11" eb="12">
      <t>オヨ</t>
    </rPh>
    <rPh sb="19" eb="21">
      <t>ジンイン</t>
    </rPh>
    <rPh sb="22" eb="24">
      <t>レイワ</t>
    </rPh>
    <rPh sb="25" eb="26">
      <t>ネン</t>
    </rPh>
    <phoneticPr fontId="3"/>
  </si>
  <si>
    <t>弘前市</t>
    <rPh sb="0" eb="2">
      <t>ヒロサキ</t>
    </rPh>
    <rPh sb="2" eb="3">
      <t>シ</t>
    </rPh>
    <phoneticPr fontId="3"/>
  </si>
  <si>
    <t>　１）総数には家族類型不詳を含む。</t>
    <rPh sb="3" eb="5">
      <t>ソウスウ</t>
    </rPh>
    <rPh sb="7" eb="9">
      <t>カゾク</t>
    </rPh>
    <rPh sb="9" eb="11">
      <t>ルイケイ</t>
    </rPh>
    <rPh sb="14" eb="15">
      <t>フク</t>
    </rPh>
    <phoneticPr fontId="3"/>
  </si>
  <si>
    <t>　２）構成比には家族類型不詳を含まない。</t>
    <rPh sb="3" eb="6">
      <t>コウセイヒ</t>
    </rPh>
    <rPh sb="8" eb="10">
      <t>カゾク</t>
    </rPh>
    <rPh sb="10" eb="12">
      <t>ルイケイ</t>
    </rPh>
    <rPh sb="15" eb="16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</si>
</sst>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0.0;&quot;△ &quot;0.0"/>
    <numFmt numFmtId="178" formatCode="0.00;&quot;△ &quot;0.00"/>
    <numFmt numFmtId="179" formatCode="#,##0.0;&quot;△ &quot;#,##0.0"/>
    <numFmt numFmtId="180" formatCode="#,##0.00;&quot;△ &quot;#,##0.00"/>
    <numFmt numFmtId="181" formatCode="#,##0_);[Red]\(#,##0\)"/>
    <numFmt numFmtId="182" formatCode="0_);[Red]\(0\)"/>
    <numFmt numFmtId="183" formatCode="#,##0_ "/>
    <numFmt numFmtId="184" formatCode="0.0_);[Red]\(0.0\)"/>
    <numFmt numFmtId="185" formatCode="#,##0.0;[Red]\-#,##0.0"/>
    <numFmt numFmtId="186" formatCode="\ ###,###,##0;&quot;-&quot;###,###,##0"/>
    <numFmt numFmtId="187" formatCode="###,###,##0;&quot;-&quot;##,###,##0"/>
    <numFmt numFmtId="188" formatCode="#,###,##0;&quot; -&quot;###,##0"/>
    <numFmt numFmtId="189" formatCode="0.0_ "/>
    <numFmt numFmtId="190" formatCode="##,###,##0;&quot;-&quot;#,###,##0"/>
    <numFmt numFmtId="191" formatCode="##0.0;&quot;-&quot;#0.0"/>
    <numFmt numFmtId="192" formatCode="##0.00;&quot;-&quot;#0.00"/>
    <numFmt numFmtId="193" formatCode="###,###,###,###,##0;&quot;-&quot;##,###,###,###,##0"/>
    <numFmt numFmtId="194" formatCode="\ ###,###,##0.0;&quot;-&quot;###,###,##0.0"/>
    <numFmt numFmtId="195" formatCode="#,##0;#0;&quot;-&quot;"/>
    <numFmt numFmtId="196" formatCode="#,##0.0;#0.0;&quot;-&quot;"/>
  </numFmts>
  <fonts count="8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7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9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明朝"/>
      <family val="1"/>
      <charset val="128"/>
    </font>
    <font>
      <sz val="12"/>
      <color indexed="8"/>
      <name val="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Ｐ明朝"/>
      <family val="1"/>
      <charset val="128"/>
    </font>
    <font>
      <sz val="5"/>
      <name val="ＭＳ 明朝"/>
      <family val="1"/>
      <charset val="128"/>
    </font>
    <font>
      <sz val="5.5"/>
      <name val="ＭＳ 明朝"/>
      <family val="1"/>
      <charset val="128"/>
    </font>
    <font>
      <sz val="8.5"/>
      <name val="ＭＳ Ｐゴシック"/>
      <family val="3"/>
      <charset val="128"/>
    </font>
    <font>
      <b/>
      <sz val="9.5"/>
      <name val="ＭＳ Ｐゴシック"/>
      <family val="3"/>
      <charset val="128"/>
      <scheme val="major"/>
    </font>
    <font>
      <sz val="9.5"/>
      <name val="ＭＳ Ｐゴシック"/>
      <family val="3"/>
      <charset val="128"/>
      <scheme val="major"/>
    </font>
    <font>
      <sz val="7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Times New Roman"/>
      <family val="1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7.5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Times New Roman"/>
      <family val="1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.5"/>
      <name val="ＭＳ 明朝"/>
      <family val="1"/>
      <charset val="128"/>
    </font>
    <font>
      <sz val="8"/>
      <color indexed="8"/>
      <name val="Times New Roman"/>
      <family val="1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8.5"/>
      <name val="ＭＳ Ｐゴシック"/>
      <family val="3"/>
      <charset val="128"/>
    </font>
    <font>
      <b/>
      <sz val="8.5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7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0">
      <alignment vertical="center"/>
    </xf>
    <xf numFmtId="0" fontId="2" fillId="0" borderId="0"/>
    <xf numFmtId="0" fontId="2" fillId="0" borderId="0"/>
    <xf numFmtId="0" fontId="2" fillId="0" borderId="0"/>
    <xf numFmtId="0" fontId="79" fillId="0" borderId="0"/>
  </cellStyleXfs>
  <cellXfs count="1759">
    <xf numFmtId="0" fontId="0" fillId="0" borderId="0" xfId="0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180" fontId="13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8" fontId="13" fillId="0" borderId="1" xfId="0" applyNumberFormat="1" applyFont="1" applyBorder="1" applyAlignment="1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7" fillId="0" borderId="0" xfId="2" applyFont="1" applyBorder="1">
      <alignment vertical="center"/>
    </xf>
    <xf numFmtId="0" fontId="10" fillId="0" borderId="0" xfId="2" applyFont="1" applyBorder="1">
      <alignment vertical="center"/>
    </xf>
    <xf numFmtId="176" fontId="20" fillId="0" borderId="0" xfId="2" applyNumberFormat="1" applyFont="1">
      <alignment vertical="center"/>
    </xf>
    <xf numFmtId="179" fontId="20" fillId="0" borderId="0" xfId="2" applyNumberFormat="1" applyFont="1">
      <alignment vertical="center"/>
    </xf>
    <xf numFmtId="0" fontId="10" fillId="0" borderId="0" xfId="2" applyFont="1" applyBorder="1" applyAlignment="1">
      <alignment horizontal="distributed" vertical="center"/>
    </xf>
    <xf numFmtId="49" fontId="10" fillId="0" borderId="0" xfId="2" applyNumberFormat="1" applyFont="1" applyBorder="1" applyAlignment="1">
      <alignment horizontal="distributed" vertical="center"/>
    </xf>
    <xf numFmtId="0" fontId="7" fillId="0" borderId="1" xfId="2" applyFont="1" applyBorder="1">
      <alignment vertical="center"/>
    </xf>
    <xf numFmtId="176" fontId="6" fillId="0" borderId="1" xfId="2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0" xfId="2" applyFont="1" applyBorder="1">
      <alignment vertical="center"/>
    </xf>
    <xf numFmtId="0" fontId="5" fillId="0" borderId="0" xfId="2" applyFont="1" applyBorder="1">
      <alignment vertical="center"/>
    </xf>
    <xf numFmtId="3" fontId="6" fillId="0" borderId="1" xfId="1" applyNumberFormat="1" applyFont="1" applyBorder="1" applyAlignme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181" fontId="6" fillId="0" borderId="0" xfId="3" applyNumberFormat="1" applyFont="1">
      <alignment vertical="center"/>
    </xf>
    <xf numFmtId="0" fontId="7" fillId="0" borderId="0" xfId="3" applyFont="1" applyBorder="1">
      <alignment vertical="center"/>
    </xf>
    <xf numFmtId="181" fontId="7" fillId="0" borderId="0" xfId="3" applyNumberFormat="1" applyFont="1" applyBorder="1" applyAlignment="1">
      <alignment horizontal="center" vertical="center"/>
    </xf>
    <xf numFmtId="181" fontId="7" fillId="0" borderId="0" xfId="3" applyNumberFormat="1" applyFont="1" applyBorder="1" applyAlignment="1">
      <alignment horizontal="distributed" vertical="center"/>
    </xf>
    <xf numFmtId="176" fontId="13" fillId="0" borderId="0" xfId="3" applyNumberFormat="1" applyFont="1">
      <alignment vertical="center"/>
    </xf>
    <xf numFmtId="179" fontId="13" fillId="0" borderId="0" xfId="3" applyNumberFormat="1" applyFont="1">
      <alignment vertical="center"/>
    </xf>
    <xf numFmtId="176" fontId="7" fillId="0" borderId="0" xfId="3" applyNumberFormat="1" applyFont="1">
      <alignment vertical="center"/>
    </xf>
    <xf numFmtId="179" fontId="7" fillId="0" borderId="0" xfId="3" applyNumberFormat="1" applyFont="1">
      <alignment vertical="center"/>
    </xf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81" fontId="6" fillId="0" borderId="0" xfId="3" applyNumberFormat="1" applyFont="1" applyBorder="1" applyAlignment="1">
      <alignment horizontal="distributed" vertical="center"/>
    </xf>
    <xf numFmtId="0" fontId="7" fillId="0" borderId="0" xfId="3" applyFont="1">
      <alignment vertical="center"/>
    </xf>
    <xf numFmtId="181" fontId="6" fillId="0" borderId="0" xfId="3" applyNumberFormat="1" applyFont="1" applyBorder="1" applyAlignment="1">
      <alignment horizontal="center" vertical="center"/>
    </xf>
    <xf numFmtId="181" fontId="10" fillId="0" borderId="0" xfId="3" applyNumberFormat="1" applyFont="1" applyBorder="1" applyAlignment="1">
      <alignment horizontal="center" vertical="center" shrinkToFit="1"/>
    </xf>
    <xf numFmtId="0" fontId="10" fillId="0" borderId="0" xfId="3" applyFont="1" applyAlignment="1">
      <alignment vertical="center" shrinkToFit="1"/>
    </xf>
    <xf numFmtId="0" fontId="10" fillId="0" borderId="0" xfId="3" applyFont="1" applyBorder="1" applyAlignment="1">
      <alignment vertical="center" shrinkToFit="1"/>
    </xf>
    <xf numFmtId="181" fontId="10" fillId="0" borderId="0" xfId="3" applyNumberFormat="1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6" fillId="0" borderId="1" xfId="3" applyFont="1" applyBorder="1">
      <alignment vertical="center"/>
    </xf>
    <xf numFmtId="181" fontId="10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176" fontId="13" fillId="0" borderId="1" xfId="3" applyNumberFormat="1" applyFont="1" applyBorder="1">
      <alignment vertical="center"/>
    </xf>
    <xf numFmtId="179" fontId="13" fillId="0" borderId="1" xfId="3" applyNumberFormat="1" applyFont="1" applyBorder="1">
      <alignment vertical="center"/>
    </xf>
    <xf numFmtId="0" fontId="6" fillId="0" borderId="0" xfId="3" applyFont="1" applyBorder="1" applyAlignment="1">
      <alignment vertical="center"/>
    </xf>
    <xf numFmtId="182" fontId="7" fillId="0" borderId="0" xfId="3" applyNumberFormat="1" applyFont="1" applyBorder="1" applyAlignment="1">
      <alignment horizontal="left" vertical="center"/>
    </xf>
    <xf numFmtId="181" fontId="7" fillId="0" borderId="0" xfId="3" applyNumberFormat="1" applyFont="1" applyAlignment="1">
      <alignment horizontal="left" vertical="center"/>
    </xf>
    <xf numFmtId="181" fontId="5" fillId="0" borderId="0" xfId="3" applyNumberFormat="1" applyFont="1">
      <alignment vertical="center"/>
    </xf>
    <xf numFmtId="181" fontId="5" fillId="0" borderId="0" xfId="3" applyNumberFormat="1" applyFont="1" applyAlignment="1">
      <alignment horizontal="center" vertical="center"/>
    </xf>
    <xf numFmtId="0" fontId="0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 applyFill="1" applyBorder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176" fontId="12" fillId="0" borderId="0" xfId="2" applyNumberFormat="1" applyFont="1" applyFill="1" applyAlignment="1">
      <alignment horizontal="right" vertical="center"/>
    </xf>
    <xf numFmtId="0" fontId="12" fillId="0" borderId="0" xfId="2" applyFont="1">
      <alignment vertical="center"/>
    </xf>
    <xf numFmtId="0" fontId="10" fillId="0" borderId="0" xfId="2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horizontal="right" vertical="center"/>
    </xf>
    <xf numFmtId="176" fontId="13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5" fillId="0" borderId="1" xfId="2" applyFont="1" applyBorder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25" fillId="0" borderId="1" xfId="2" applyFont="1" applyFill="1" applyBorder="1">
      <alignment vertical="center"/>
    </xf>
    <xf numFmtId="176" fontId="25" fillId="0" borderId="1" xfId="2" applyNumberFormat="1" applyFont="1" applyFill="1" applyBorder="1">
      <alignment vertical="center"/>
    </xf>
    <xf numFmtId="0" fontId="25" fillId="0" borderId="0" xfId="2" applyFont="1">
      <alignment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>
      <alignment horizontal="center" vertical="center"/>
    </xf>
    <xf numFmtId="0" fontId="25" fillId="0" borderId="0" xfId="2" applyFont="1" applyFill="1" applyBorder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right" vertical="center"/>
    </xf>
    <xf numFmtId="183" fontId="12" fillId="0" borderId="0" xfId="2" applyNumberFormat="1" applyFont="1" applyFill="1" applyBorder="1">
      <alignment vertical="center"/>
    </xf>
    <xf numFmtId="183" fontId="13" fillId="0" borderId="0" xfId="2" applyNumberFormat="1" applyFont="1" applyFill="1" applyAlignment="1">
      <alignment horizontal="right" vertical="center"/>
    </xf>
    <xf numFmtId="183" fontId="13" fillId="0" borderId="0" xfId="2" applyNumberFormat="1" applyFont="1" applyFill="1" applyBorder="1">
      <alignment vertical="center"/>
    </xf>
    <xf numFmtId="183" fontId="12" fillId="0" borderId="0" xfId="2" applyNumberFormat="1" applyFont="1" applyFill="1" applyAlignment="1">
      <alignment horizontal="right" vertical="center"/>
    </xf>
    <xf numFmtId="183" fontId="24" fillId="0" borderId="0" xfId="2" applyNumberFormat="1" applyFont="1" applyFill="1" applyBorder="1">
      <alignment vertical="center"/>
    </xf>
    <xf numFmtId="0" fontId="4" fillId="0" borderId="0" xfId="4" applyFont="1">
      <alignment vertical="center"/>
    </xf>
    <xf numFmtId="0" fontId="0" fillId="0" borderId="0" xfId="4" applyFont="1">
      <alignment vertical="center"/>
    </xf>
    <xf numFmtId="182" fontId="25" fillId="0" borderId="0" xfId="4" applyNumberFormat="1" applyFont="1" applyBorder="1">
      <alignment vertical="center"/>
    </xf>
    <xf numFmtId="182" fontId="6" fillId="0" borderId="0" xfId="4" applyNumberFormat="1" applyFont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23" fillId="0" borderId="0" xfId="4" applyFont="1" applyAlignment="1">
      <alignment horizontal="center" vertical="center"/>
    </xf>
    <xf numFmtId="182" fontId="24" fillId="0" borderId="0" xfId="4" applyNumberFormat="1" applyFont="1" applyBorder="1" applyAlignment="1">
      <alignment horizontal="center" vertical="center"/>
    </xf>
    <xf numFmtId="176" fontId="24" fillId="0" borderId="0" xfId="4" applyNumberFormat="1" applyFont="1" applyBorder="1" applyAlignment="1">
      <alignment horizontal="center" vertical="center"/>
    </xf>
    <xf numFmtId="0" fontId="12" fillId="0" borderId="0" xfId="4" applyFont="1">
      <alignment vertical="center"/>
    </xf>
    <xf numFmtId="0" fontId="7" fillId="0" borderId="0" xfId="4" applyFont="1">
      <alignment vertical="center"/>
    </xf>
    <xf numFmtId="182" fontId="13" fillId="0" borderId="0" xfId="4" applyNumberFormat="1" applyFont="1" applyBorder="1">
      <alignment vertical="center"/>
    </xf>
    <xf numFmtId="182" fontId="7" fillId="0" borderId="0" xfId="4" applyNumberFormat="1" applyFont="1" applyBorder="1" applyAlignment="1">
      <alignment horizontal="left" vertical="center"/>
    </xf>
    <xf numFmtId="0" fontId="0" fillId="0" borderId="0" xfId="5" applyFont="1">
      <alignment vertical="center"/>
    </xf>
    <xf numFmtId="0" fontId="5" fillId="0" borderId="0" xfId="5" applyFont="1">
      <alignment vertical="center"/>
    </xf>
    <xf numFmtId="0" fontId="5" fillId="0" borderId="0" xfId="5" applyFont="1" applyAlignment="1">
      <alignment vertical="center" shrinkToFit="1"/>
    </xf>
    <xf numFmtId="0" fontId="25" fillId="0" borderId="0" xfId="5" applyFont="1">
      <alignment vertical="center"/>
    </xf>
    <xf numFmtId="0" fontId="6" fillId="0" borderId="0" xfId="5" applyFont="1" applyAlignment="1">
      <alignment horizontal="right" vertical="center"/>
    </xf>
    <xf numFmtId="0" fontId="6" fillId="0" borderId="0" xfId="5" applyFont="1">
      <alignment vertical="center"/>
    </xf>
    <xf numFmtId="0" fontId="7" fillId="0" borderId="0" xfId="5" applyFont="1" applyBorder="1">
      <alignment vertical="center"/>
    </xf>
    <xf numFmtId="0" fontId="7" fillId="0" borderId="0" xfId="5" applyFont="1" applyBorder="1" applyAlignment="1">
      <alignment vertical="center" shrinkToFit="1"/>
    </xf>
    <xf numFmtId="0" fontId="13" fillId="0" borderId="0" xfId="5" applyFont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12" fillId="0" borderId="0" xfId="5" applyFont="1" applyBorder="1">
      <alignment vertical="center"/>
    </xf>
    <xf numFmtId="0" fontId="23" fillId="0" borderId="0" xfId="5" applyFont="1">
      <alignment vertical="center"/>
    </xf>
    <xf numFmtId="49" fontId="7" fillId="0" borderId="0" xfId="5" applyNumberFormat="1" applyFont="1" applyBorder="1" applyAlignment="1">
      <alignment horizontal="center" vertical="center" textRotation="255"/>
    </xf>
    <xf numFmtId="0" fontId="7" fillId="0" borderId="0" xfId="5" applyFont="1" applyBorder="1" applyAlignment="1">
      <alignment vertical="center"/>
    </xf>
    <xf numFmtId="0" fontId="7" fillId="0" borderId="0" xfId="5" applyFont="1" applyBorder="1" applyAlignment="1">
      <alignment horizontal="right" vertical="center" shrinkToFit="1"/>
    </xf>
    <xf numFmtId="0" fontId="7" fillId="0" borderId="0" xfId="5" applyFont="1" applyBorder="1" applyAlignment="1">
      <alignment horizontal="center" vertical="center" textRotation="255"/>
    </xf>
    <xf numFmtId="49" fontId="7" fillId="0" borderId="0" xfId="5" applyNumberFormat="1" applyFont="1" applyBorder="1" applyAlignment="1">
      <alignment horizontal="center" vertical="center"/>
    </xf>
    <xf numFmtId="49" fontId="21" fillId="0" borderId="0" xfId="5" applyNumberFormat="1" applyFont="1" applyBorder="1" applyAlignment="1">
      <alignment horizontal="center" vertical="center"/>
    </xf>
    <xf numFmtId="0" fontId="0" fillId="0" borderId="0" xfId="5" applyFont="1" applyAlignment="1">
      <alignment horizontal="center" vertical="center" textRotation="255"/>
    </xf>
    <xf numFmtId="0" fontId="21" fillId="0" borderId="0" xfId="5" applyFont="1" applyBorder="1" applyAlignment="1">
      <alignment horizontal="center" vertical="center" textRotation="255"/>
    </xf>
    <xf numFmtId="0" fontId="7" fillId="0" borderId="0" xfId="5" applyFont="1" applyBorder="1" applyAlignment="1">
      <alignment horizontal="center" vertical="center" shrinkToFit="1"/>
    </xf>
    <xf numFmtId="176" fontId="13" fillId="0" borderId="0" xfId="5" applyNumberFormat="1" applyFont="1" applyFill="1" applyBorder="1">
      <alignment vertical="center"/>
    </xf>
    <xf numFmtId="0" fontId="0" fillId="0" borderId="0" xfId="5" applyFont="1" applyAlignment="1">
      <alignment vertical="center"/>
    </xf>
    <xf numFmtId="176" fontId="13" fillId="0" borderId="0" xfId="5" applyNumberFormat="1" applyFont="1" applyBorder="1">
      <alignment vertical="center"/>
    </xf>
    <xf numFmtId="0" fontId="5" fillId="0" borderId="1" xfId="5" applyFont="1" applyBorder="1">
      <alignment vertical="center"/>
    </xf>
    <xf numFmtId="0" fontId="5" fillId="0" borderId="1" xfId="5" applyFont="1" applyBorder="1" applyAlignment="1">
      <alignment vertical="center" shrinkToFit="1"/>
    </xf>
    <xf numFmtId="0" fontId="25" fillId="0" borderId="1" xfId="5" applyFont="1" applyBorder="1">
      <alignment vertical="center"/>
    </xf>
    <xf numFmtId="0" fontId="0" fillId="0" borderId="1" xfId="5" applyFont="1" applyBorder="1">
      <alignment vertical="center"/>
    </xf>
    <xf numFmtId="0" fontId="7" fillId="0" borderId="0" xfId="5" applyFont="1">
      <alignment vertical="center"/>
    </xf>
    <xf numFmtId="20" fontId="25" fillId="0" borderId="0" xfId="5" applyNumberFormat="1" applyFont="1">
      <alignment vertical="center"/>
    </xf>
    <xf numFmtId="182" fontId="25" fillId="0" borderId="0" xfId="2" applyNumberFormat="1" applyFont="1" applyBorder="1">
      <alignment vertical="center"/>
    </xf>
    <xf numFmtId="182" fontId="6" fillId="0" borderId="0" xfId="2" applyNumberFormat="1" applyFont="1" applyBorder="1" applyAlignment="1">
      <alignment horizontal="right" vertical="center"/>
    </xf>
    <xf numFmtId="176" fontId="12" fillId="0" borderId="0" xfId="2" applyNumberFormat="1" applyFont="1" applyBorder="1">
      <alignment vertical="center"/>
    </xf>
    <xf numFmtId="179" fontId="12" fillId="0" borderId="0" xfId="2" applyNumberFormat="1" applyFont="1" applyBorder="1">
      <alignment vertical="center"/>
    </xf>
    <xf numFmtId="176" fontId="13" fillId="0" borderId="0" xfId="2" applyNumberFormat="1" applyFont="1" applyBorder="1">
      <alignment vertical="center"/>
    </xf>
    <xf numFmtId="179" fontId="13" fillId="0" borderId="0" xfId="2" applyNumberFormat="1" applyFont="1" applyBorder="1">
      <alignment vertical="center"/>
    </xf>
    <xf numFmtId="182" fontId="13" fillId="0" borderId="0" xfId="2" applyNumberFormat="1" applyFont="1" applyBorder="1">
      <alignment vertical="center"/>
    </xf>
    <xf numFmtId="0" fontId="7" fillId="0" borderId="0" xfId="2" applyFont="1" applyAlignment="1">
      <alignment horizontal="center" vertical="center"/>
    </xf>
    <xf numFmtId="0" fontId="12" fillId="0" borderId="1" xfId="2" applyFont="1" applyBorder="1">
      <alignment vertical="center"/>
    </xf>
    <xf numFmtId="182" fontId="13" fillId="0" borderId="1" xfId="2" applyNumberFormat="1" applyFont="1" applyBorder="1">
      <alignment vertical="center"/>
    </xf>
    <xf numFmtId="179" fontId="13" fillId="0" borderId="1" xfId="2" applyNumberFormat="1" applyFont="1" applyBorder="1">
      <alignment vertical="center"/>
    </xf>
    <xf numFmtId="182" fontId="7" fillId="0" borderId="0" xfId="2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181" fontId="35" fillId="0" borderId="0" xfId="3" applyNumberFormat="1" applyFont="1" applyBorder="1" applyAlignment="1">
      <alignment horizontal="distributed" vertical="center"/>
    </xf>
    <xf numFmtId="0" fontId="30" fillId="0" borderId="0" xfId="2" applyFont="1" applyFill="1" applyBorder="1" applyAlignment="1">
      <alignment horizontal="center" vertical="center"/>
    </xf>
    <xf numFmtId="176" fontId="36" fillId="0" borderId="0" xfId="2" applyNumberFormat="1" applyFont="1" applyFill="1" applyAlignment="1">
      <alignment horizontal="right" vertical="center"/>
    </xf>
    <xf numFmtId="176" fontId="27" fillId="0" borderId="0" xfId="2" applyNumberFormat="1" applyFont="1" applyFill="1" applyAlignment="1">
      <alignment horizontal="right" vertical="center"/>
    </xf>
    <xf numFmtId="176" fontId="27" fillId="0" borderId="0" xfId="2" applyNumberFormat="1" applyFont="1" applyFill="1" applyBorder="1" applyAlignment="1">
      <alignment horizontal="right" vertical="center"/>
    </xf>
    <xf numFmtId="183" fontId="27" fillId="0" borderId="0" xfId="2" applyNumberFormat="1" applyFont="1" applyFill="1" applyBorder="1">
      <alignment vertical="center"/>
    </xf>
    <xf numFmtId="183" fontId="27" fillId="0" borderId="0" xfId="2" applyNumberFormat="1" applyFont="1" applyFill="1" applyAlignment="1">
      <alignment horizontal="right" vertical="center"/>
    </xf>
    <xf numFmtId="183" fontId="27" fillId="0" borderId="0" xfId="2" applyNumberFormat="1" applyFont="1" applyFill="1" applyBorder="1" applyAlignment="1">
      <alignment horizontal="right" vertical="center"/>
    </xf>
    <xf numFmtId="0" fontId="35" fillId="0" borderId="0" xfId="5" applyFont="1" applyBorder="1" applyAlignment="1">
      <alignment horizontal="distributed" vertical="center" shrinkToFit="1"/>
    </xf>
    <xf numFmtId="179" fontId="27" fillId="0" borderId="0" xfId="2" applyNumberFormat="1" applyFont="1" applyBorder="1">
      <alignment vertical="center"/>
    </xf>
    <xf numFmtId="0" fontId="8" fillId="0" borderId="0" xfId="2" applyFont="1">
      <alignment vertical="center"/>
    </xf>
    <xf numFmtId="176" fontId="20" fillId="0" borderId="0" xfId="2" applyNumberFormat="1" applyFont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" fontId="20" fillId="0" borderId="0" xfId="1" applyNumberFormat="1" applyFont="1" applyAlignment="1">
      <alignment vertical="center"/>
    </xf>
    <xf numFmtId="176" fontId="20" fillId="0" borderId="0" xfId="1" applyNumberFormat="1" applyFont="1" applyAlignment="1">
      <alignment vertical="center"/>
    </xf>
    <xf numFmtId="179" fontId="20" fillId="0" borderId="0" xfId="1" applyNumberFormat="1" applyFont="1" applyAlignment="1">
      <alignment vertical="center"/>
    </xf>
    <xf numFmtId="0" fontId="20" fillId="0" borderId="0" xfId="2" applyFont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left" vertical="center" indent="2"/>
    </xf>
    <xf numFmtId="49" fontId="14" fillId="0" borderId="11" xfId="0" applyNumberFormat="1" applyFont="1" applyBorder="1" applyAlignment="1">
      <alignment horizontal="left" vertical="center" indent="2"/>
    </xf>
    <xf numFmtId="49" fontId="15" fillId="0" borderId="11" xfId="0" applyNumberFormat="1" applyFont="1" applyBorder="1" applyAlignment="1">
      <alignment horizontal="left" vertical="center" indent="2"/>
    </xf>
    <xf numFmtId="49" fontId="7" fillId="0" borderId="12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1" xfId="2" applyFont="1" applyBorder="1">
      <alignment vertical="center"/>
    </xf>
    <xf numFmtId="0" fontId="7" fillId="0" borderId="12" xfId="2" applyFont="1" applyBorder="1">
      <alignment vertical="center"/>
    </xf>
    <xf numFmtId="181" fontId="7" fillId="0" borderId="4" xfId="3" applyNumberFormat="1" applyFont="1" applyBorder="1" applyAlignment="1">
      <alignment horizontal="center"/>
    </xf>
    <xf numFmtId="181" fontId="10" fillId="0" borderId="1" xfId="3" applyNumberFormat="1" applyFont="1" applyBorder="1" applyAlignment="1">
      <alignment horizontal="center" vertical="top"/>
    </xf>
    <xf numFmtId="181" fontId="7" fillId="0" borderId="6" xfId="3" applyNumberFormat="1" applyFont="1" applyBorder="1" applyAlignment="1">
      <alignment horizontal="center"/>
    </xf>
    <xf numFmtId="181" fontId="22" fillId="0" borderId="15" xfId="3" applyNumberFormat="1" applyFont="1" applyBorder="1" applyAlignment="1">
      <alignment horizontal="center" shrinkToFit="1"/>
    </xf>
    <xf numFmtId="181" fontId="7" fillId="0" borderId="15" xfId="3" applyNumberFormat="1" applyFont="1" applyBorder="1" applyAlignment="1">
      <alignment horizontal="center" vertical="center"/>
    </xf>
    <xf numFmtId="181" fontId="22" fillId="0" borderId="8" xfId="3" applyNumberFormat="1" applyFont="1" applyBorder="1" applyAlignment="1">
      <alignment horizontal="center" vertical="top" shrinkToFit="1"/>
    </xf>
    <xf numFmtId="181" fontId="10" fillId="0" borderId="8" xfId="3" applyNumberFormat="1" applyFont="1" applyBorder="1" applyAlignment="1">
      <alignment horizontal="center" vertical="top"/>
    </xf>
    <xf numFmtId="181" fontId="10" fillId="0" borderId="8" xfId="3" applyNumberFormat="1" applyFont="1" applyBorder="1" applyAlignment="1">
      <alignment horizontal="center" vertical="top" shrinkToFit="1"/>
    </xf>
    <xf numFmtId="176" fontId="20" fillId="0" borderId="0" xfId="3" applyNumberFormat="1" applyFont="1">
      <alignment vertical="center"/>
    </xf>
    <xf numFmtId="179" fontId="20" fillId="0" borderId="0" xfId="3" applyNumberFormat="1" applyFont="1">
      <alignment vertical="center"/>
    </xf>
    <xf numFmtId="176" fontId="56" fillId="0" borderId="0" xfId="3" applyNumberFormat="1" applyFont="1">
      <alignment vertical="center"/>
    </xf>
    <xf numFmtId="179" fontId="56" fillId="0" borderId="0" xfId="3" applyNumberFormat="1" applyFont="1">
      <alignment vertical="center"/>
    </xf>
    <xf numFmtId="176" fontId="57" fillId="0" borderId="0" xfId="3" applyNumberFormat="1" applyFont="1">
      <alignment vertical="center"/>
    </xf>
    <xf numFmtId="179" fontId="57" fillId="0" borderId="0" xfId="3" applyNumberFormat="1" applyFont="1">
      <alignment vertical="center"/>
    </xf>
    <xf numFmtId="49" fontId="7" fillId="0" borderId="0" xfId="3" applyNumberFormat="1" applyFont="1" applyAlignment="1">
      <alignment horizontal="center" vertical="center"/>
    </xf>
    <xf numFmtId="181" fontId="34" fillId="0" borderId="0" xfId="3" applyNumberFormat="1" applyFont="1" applyBorder="1" applyAlignment="1">
      <alignment horizontal="center" vertical="center"/>
    </xf>
    <xf numFmtId="0" fontId="34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34" fillId="0" borderId="0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181" fontId="6" fillId="0" borderId="16" xfId="3" applyNumberFormat="1" applyFont="1" applyBorder="1">
      <alignment vertical="center"/>
    </xf>
    <xf numFmtId="176" fontId="56" fillId="0" borderId="16" xfId="3" applyNumberFormat="1" applyFont="1" applyBorder="1">
      <alignment vertical="center"/>
    </xf>
    <xf numFmtId="176" fontId="20" fillId="0" borderId="16" xfId="3" applyNumberFormat="1" applyFont="1" applyBorder="1">
      <alignment vertical="center"/>
    </xf>
    <xf numFmtId="176" fontId="7" fillId="0" borderId="16" xfId="3" applyNumberFormat="1" applyFont="1" applyBorder="1">
      <alignment vertical="center"/>
    </xf>
    <xf numFmtId="38" fontId="20" fillId="0" borderId="16" xfId="1" applyFont="1" applyBorder="1" applyAlignment="1">
      <alignment vertical="center"/>
    </xf>
    <xf numFmtId="176" fontId="57" fillId="0" borderId="16" xfId="3" applyNumberFormat="1" applyFont="1" applyBorder="1">
      <alignment vertical="center"/>
    </xf>
    <xf numFmtId="176" fontId="13" fillId="0" borderId="16" xfId="3" applyNumberFormat="1" applyFont="1" applyBorder="1">
      <alignment vertical="center"/>
    </xf>
    <xf numFmtId="176" fontId="13" fillId="0" borderId="9" xfId="3" applyNumberFormat="1" applyFont="1" applyBorder="1">
      <alignment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49" fontId="7" fillId="0" borderId="0" xfId="2" applyNumberFormat="1" applyFont="1" applyBorder="1" applyAlignment="1">
      <alignment horizontal="center" vertical="center"/>
    </xf>
    <xf numFmtId="0" fontId="8" fillId="0" borderId="11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5" fillId="0" borderId="12" xfId="2" applyFont="1" applyFill="1" applyBorder="1" applyAlignment="1">
      <alignment vertical="center"/>
    </xf>
    <xf numFmtId="0" fontId="35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35" fillId="0" borderId="11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center" vertical="center"/>
    </xf>
    <xf numFmtId="183" fontId="27" fillId="0" borderId="16" xfId="2" applyNumberFormat="1" applyFont="1" applyFill="1" applyBorder="1">
      <alignment vertical="center"/>
    </xf>
    <xf numFmtId="0" fontId="0" fillId="0" borderId="0" xfId="2" applyFont="1" applyBorder="1">
      <alignment vertical="center"/>
    </xf>
    <xf numFmtId="183" fontId="13" fillId="0" borderId="16" xfId="2" applyNumberFormat="1" applyFont="1" applyFill="1" applyBorder="1" applyAlignment="1">
      <alignment horizontal="right" vertical="center"/>
    </xf>
    <xf numFmtId="183" fontId="13" fillId="0" borderId="0" xfId="2" applyNumberFormat="1" applyFont="1" applyFill="1" applyBorder="1" applyAlignment="1">
      <alignment horizontal="right" vertical="center"/>
    </xf>
    <xf numFmtId="183" fontId="27" fillId="0" borderId="16" xfId="2" applyNumberFormat="1" applyFont="1" applyFill="1" applyBorder="1" applyAlignment="1">
      <alignment horizontal="right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vertical="center"/>
    </xf>
    <xf numFmtId="38" fontId="13" fillId="0" borderId="0" xfId="1" applyFont="1" applyAlignment="1">
      <alignment vertical="center"/>
    </xf>
    <xf numFmtId="38" fontId="13" fillId="0" borderId="1" xfId="1" applyFont="1" applyFill="1" applyBorder="1" applyAlignment="1">
      <alignment horizontal="center" vertical="center"/>
    </xf>
    <xf numFmtId="38" fontId="13" fillId="0" borderId="9" xfId="1" applyFont="1" applyFill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Alignment="1">
      <alignment horizontal="center" vertical="center"/>
    </xf>
    <xf numFmtId="38" fontId="13" fillId="0" borderId="0" xfId="1" applyFont="1" applyFill="1" applyAlignment="1">
      <alignment vertical="center"/>
    </xf>
    <xf numFmtId="0" fontId="27" fillId="0" borderId="0" xfId="2" applyFont="1" applyFill="1" applyBorder="1" applyAlignment="1">
      <alignment horizontal="center" vertical="center"/>
    </xf>
    <xf numFmtId="0" fontId="27" fillId="0" borderId="11" xfId="2" applyFont="1" applyFill="1" applyBorder="1" applyAlignment="1">
      <alignment horizontal="center" vertical="center"/>
    </xf>
    <xf numFmtId="182" fontId="7" fillId="0" borderId="5" xfId="4" applyNumberFormat="1" applyFont="1" applyBorder="1" applyAlignment="1">
      <alignment horizontal="center" vertical="center"/>
    </xf>
    <xf numFmtId="182" fontId="7" fillId="0" borderId="13" xfId="4" applyNumberFormat="1" applyFont="1" applyBorder="1" applyAlignment="1">
      <alignment horizontal="center" vertical="center"/>
    </xf>
    <xf numFmtId="182" fontId="24" fillId="0" borderId="16" xfId="4" applyNumberFormat="1" applyFont="1" applyBorder="1" applyAlignment="1">
      <alignment horizontal="center" vertical="center"/>
    </xf>
    <xf numFmtId="0" fontId="23" fillId="0" borderId="0" xfId="4" applyFont="1" applyBorder="1" applyAlignment="1">
      <alignment horizontal="center" vertical="center"/>
    </xf>
    <xf numFmtId="182" fontId="7" fillId="0" borderId="14" xfId="4" applyNumberFormat="1" applyFont="1" applyBorder="1" applyAlignment="1">
      <alignment horizontal="center" vertical="center" wrapText="1"/>
    </xf>
    <xf numFmtId="182" fontId="24" fillId="0" borderId="11" xfId="4" applyNumberFormat="1" applyFont="1" applyBorder="1" applyAlignment="1">
      <alignment horizontal="center" vertical="center"/>
    </xf>
    <xf numFmtId="0" fontId="0" fillId="0" borderId="0" xfId="2" applyFont="1" applyAlignment="1">
      <alignment horizontal="center" vertical="top"/>
    </xf>
    <xf numFmtId="0" fontId="12" fillId="0" borderId="0" xfId="4" applyFont="1" applyBorder="1" applyAlignment="1">
      <alignment vertical="top"/>
    </xf>
    <xf numFmtId="0" fontId="21" fillId="0" borderId="0" xfId="4" applyFont="1" applyBorder="1" applyAlignment="1">
      <alignment vertical="top"/>
    </xf>
    <xf numFmtId="0" fontId="27" fillId="0" borderId="11" xfId="4" applyFont="1" applyBorder="1" applyAlignment="1">
      <alignment vertical="top"/>
    </xf>
    <xf numFmtId="176" fontId="27" fillId="0" borderId="0" xfId="4" applyNumberFormat="1" applyFont="1" applyBorder="1" applyAlignment="1">
      <alignment vertical="top"/>
    </xf>
    <xf numFmtId="181" fontId="36" fillId="0" borderId="16" xfId="4" applyNumberFormat="1" applyFont="1" applyBorder="1" applyAlignment="1">
      <alignment vertical="top"/>
    </xf>
    <xf numFmtId="0" fontId="0" fillId="0" borderId="0" xfId="4" applyFont="1" applyBorder="1" applyAlignment="1">
      <alignment horizontal="distributed" vertical="top"/>
    </xf>
    <xf numFmtId="0" fontId="7" fillId="0" borderId="0" xfId="4" applyFont="1" applyBorder="1" applyAlignment="1">
      <alignment vertical="top"/>
    </xf>
    <xf numFmtId="0" fontId="12" fillId="0" borderId="0" xfId="4" applyFont="1" applyAlignment="1">
      <alignment vertical="top"/>
    </xf>
    <xf numFmtId="0" fontId="0" fillId="0" borderId="0" xfId="2" applyFont="1" applyAlignment="1">
      <alignment vertical="top"/>
    </xf>
    <xf numFmtId="0" fontId="21" fillId="0" borderId="0" xfId="4" applyFont="1" applyBorder="1" applyAlignment="1">
      <alignment horizontal="distributed" vertical="top"/>
    </xf>
    <xf numFmtId="181" fontId="13" fillId="0" borderId="16" xfId="4" applyNumberFormat="1" applyFont="1" applyBorder="1" applyAlignment="1">
      <alignment vertical="top"/>
    </xf>
    <xf numFmtId="0" fontId="8" fillId="0" borderId="0" xfId="4" applyFont="1" applyBorder="1" applyAlignment="1">
      <alignment horizontal="distributed" vertical="top"/>
    </xf>
    <xf numFmtId="182" fontId="36" fillId="0" borderId="11" xfId="4" applyNumberFormat="1" applyFont="1" applyBorder="1" applyAlignment="1">
      <alignment vertical="top"/>
    </xf>
    <xf numFmtId="182" fontId="13" fillId="0" borderId="0" xfId="4" applyNumberFormat="1" applyFont="1" applyBorder="1" applyAlignment="1">
      <alignment vertical="top"/>
    </xf>
    <xf numFmtId="0" fontId="7" fillId="0" borderId="0" xfId="4" applyFont="1" applyBorder="1" applyAlignment="1">
      <alignment horizontal="distributed" vertical="top"/>
    </xf>
    <xf numFmtId="182" fontId="13" fillId="0" borderId="11" xfId="4" applyNumberFormat="1" applyFont="1" applyBorder="1" applyAlignment="1">
      <alignment vertical="top"/>
    </xf>
    <xf numFmtId="176" fontId="13" fillId="0" borderId="0" xfId="4" applyNumberFormat="1" applyFont="1" applyBorder="1" applyAlignment="1">
      <alignment vertical="top"/>
    </xf>
    <xf numFmtId="182" fontId="17" fillId="0" borderId="0" xfId="4" applyNumberFormat="1" applyFont="1" applyBorder="1" applyAlignment="1">
      <alignment horizontal="distributed" vertical="top" shrinkToFit="1"/>
    </xf>
    <xf numFmtId="182" fontId="7" fillId="0" borderId="0" xfId="4" applyNumberFormat="1" applyFont="1" applyBorder="1" applyAlignment="1">
      <alignment vertical="top" shrinkToFit="1"/>
    </xf>
    <xf numFmtId="0" fontId="7" fillId="0" borderId="0" xfId="4" applyFont="1" applyBorder="1" applyAlignment="1">
      <alignment horizontal="center" vertical="top"/>
    </xf>
    <xf numFmtId="182" fontId="7" fillId="0" borderId="0" xfId="4" applyNumberFormat="1" applyFont="1" applyBorder="1" applyAlignment="1">
      <alignment horizontal="distributed" vertical="top" shrinkToFit="1"/>
    </xf>
    <xf numFmtId="0" fontId="12" fillId="0" borderId="0" xfId="4" applyFont="1" applyBorder="1" applyAlignment="1">
      <alignment horizontal="distributed" vertical="top"/>
    </xf>
    <xf numFmtId="182" fontId="13" fillId="0" borderId="0" xfId="4" applyNumberFormat="1" applyFont="1" applyBorder="1" applyAlignment="1">
      <alignment horizontal="distributed" vertical="top"/>
    </xf>
    <xf numFmtId="182" fontId="13" fillId="0" borderId="16" xfId="4" applyNumberFormat="1" applyFont="1" applyBorder="1" applyAlignment="1">
      <alignment vertical="top"/>
    </xf>
    <xf numFmtId="179" fontId="27" fillId="0" borderId="0" xfId="4" applyNumberFormat="1" applyFont="1" applyBorder="1" applyAlignment="1">
      <alignment vertical="top"/>
    </xf>
    <xf numFmtId="184" fontId="36" fillId="0" borderId="16" xfId="4" applyNumberFormat="1" applyFont="1" applyBorder="1" applyAlignment="1">
      <alignment vertical="top"/>
    </xf>
    <xf numFmtId="184" fontId="13" fillId="0" borderId="16" xfId="4" applyNumberFormat="1" applyFont="1" applyBorder="1" applyAlignment="1">
      <alignment vertical="top"/>
    </xf>
    <xf numFmtId="179" fontId="13" fillId="0" borderId="0" xfId="4" applyNumberFormat="1" applyFont="1" applyBorder="1" applyAlignment="1">
      <alignment vertical="top"/>
    </xf>
    <xf numFmtId="0" fontId="7" fillId="0" borderId="0" xfId="4" applyFont="1" applyBorder="1" applyAlignment="1">
      <alignment horizontal="center" vertical="top" textRotation="255"/>
    </xf>
    <xf numFmtId="38" fontId="13" fillId="0" borderId="0" xfId="1" applyFont="1" applyAlignment="1">
      <alignment vertical="top"/>
    </xf>
    <xf numFmtId="0" fontId="12" fillId="0" borderId="1" xfId="4" applyFont="1" applyBorder="1" applyAlignment="1">
      <alignment vertical="top"/>
    </xf>
    <xf numFmtId="0" fontId="7" fillId="0" borderId="1" xfId="4" applyFont="1" applyBorder="1" applyAlignment="1">
      <alignment vertical="top"/>
    </xf>
    <xf numFmtId="182" fontId="13" fillId="0" borderId="1" xfId="4" applyNumberFormat="1" applyFont="1" applyBorder="1" applyAlignment="1">
      <alignment vertical="top"/>
    </xf>
    <xf numFmtId="182" fontId="13" fillId="0" borderId="12" xfId="4" applyNumberFormat="1" applyFont="1" applyBorder="1" applyAlignment="1">
      <alignment vertical="top"/>
    </xf>
    <xf numFmtId="179" fontId="13" fillId="0" borderId="1" xfId="4" applyNumberFormat="1" applyFont="1" applyBorder="1" applyAlignment="1">
      <alignment vertical="top"/>
    </xf>
    <xf numFmtId="182" fontId="13" fillId="0" borderId="9" xfId="4" applyNumberFormat="1" applyFont="1" applyBorder="1" applyAlignment="1">
      <alignment vertical="top"/>
    </xf>
    <xf numFmtId="0" fontId="7" fillId="0" borderId="0" xfId="5" quotePrefix="1" applyFont="1" applyBorder="1">
      <alignment vertical="center"/>
    </xf>
    <xf numFmtId="49" fontId="21" fillId="0" borderId="0" xfId="5" quotePrefix="1" applyNumberFormat="1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 shrinkToFit="1"/>
    </xf>
    <xf numFmtId="0" fontId="7" fillId="0" borderId="14" xfId="5" applyFont="1" applyBorder="1" applyAlignment="1">
      <alignment horizontal="center" vertical="center"/>
    </xf>
    <xf numFmtId="0" fontId="10" fillId="0" borderId="13" xfId="5" applyFont="1" applyBorder="1" applyAlignment="1">
      <alignment horizontal="center" vertical="center"/>
    </xf>
    <xf numFmtId="0" fontId="10" fillId="0" borderId="14" xfId="5" applyFont="1" applyBorder="1" applyAlignment="1">
      <alignment vertical="center"/>
    </xf>
    <xf numFmtId="0" fontId="10" fillId="0" borderId="14" xfId="5" applyFont="1" applyBorder="1" applyAlignment="1">
      <alignment horizontal="center" vertical="center" shrinkToFit="1"/>
    </xf>
    <xf numFmtId="49" fontId="41" fillId="0" borderId="0" xfId="9" applyNumberFormat="1" applyFont="1" applyFill="1" applyBorder="1" applyAlignment="1">
      <alignment vertical="top"/>
    </xf>
    <xf numFmtId="49" fontId="41" fillId="0" borderId="0" xfId="7" applyNumberFormat="1" applyFont="1" applyAlignment="1">
      <alignment vertical="top"/>
    </xf>
    <xf numFmtId="49" fontId="41" fillId="0" borderId="0" xfId="7" applyNumberFormat="1" applyFont="1" applyFill="1" applyAlignment="1">
      <alignment vertical="top"/>
    </xf>
    <xf numFmtId="0" fontId="43" fillId="0" borderId="0" xfId="7" applyNumberFormat="1" applyFont="1" applyFill="1" applyBorder="1" applyAlignment="1">
      <alignment vertical="top"/>
    </xf>
    <xf numFmtId="0" fontId="43" fillId="0" borderId="0" xfId="7" applyNumberFormat="1" applyFont="1" applyFill="1" applyBorder="1" applyAlignment="1">
      <alignment horizontal="right" vertical="top"/>
    </xf>
    <xf numFmtId="49" fontId="41" fillId="0" borderId="0" xfId="9" applyNumberFormat="1" applyFont="1" applyFill="1" applyAlignment="1">
      <alignment vertical="top"/>
    </xf>
    <xf numFmtId="0" fontId="43" fillId="0" borderId="0" xfId="9" applyNumberFormat="1" applyFont="1" applyFill="1" applyBorder="1" applyAlignment="1">
      <alignment vertical="top"/>
    </xf>
    <xf numFmtId="0" fontId="44" fillId="0" borderId="0" xfId="9" applyNumberFormat="1" applyFont="1" applyFill="1" applyBorder="1" applyAlignment="1">
      <alignment vertical="center"/>
    </xf>
    <xf numFmtId="49" fontId="41" fillId="0" borderId="0" xfId="9" applyNumberFormat="1" applyFont="1" applyAlignment="1">
      <alignment vertical="top"/>
    </xf>
    <xf numFmtId="49" fontId="41" fillId="0" borderId="0" xfId="8" applyNumberFormat="1" applyFont="1" applyAlignment="1">
      <alignment vertical="top"/>
    </xf>
    <xf numFmtId="49" fontId="41" fillId="0" borderId="0" xfId="8" applyNumberFormat="1" applyFont="1" applyFill="1" applyAlignment="1">
      <alignment vertical="top"/>
    </xf>
    <xf numFmtId="0" fontId="43" fillId="0" borderId="0" xfId="8" applyNumberFormat="1" applyFont="1" applyFill="1" applyBorder="1" applyAlignment="1">
      <alignment vertical="top"/>
    </xf>
    <xf numFmtId="0" fontId="43" fillId="0" borderId="0" xfId="8" applyNumberFormat="1" applyFont="1" applyFill="1" applyBorder="1" applyAlignment="1">
      <alignment horizontal="right" vertical="top"/>
    </xf>
    <xf numFmtId="49" fontId="45" fillId="0" borderId="0" xfId="9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49" fontId="45" fillId="0" borderId="0" xfId="8" applyNumberFormat="1" applyFont="1" applyFill="1" applyBorder="1" applyAlignment="1">
      <alignment horizontal="center" vertical="top" wrapText="1"/>
    </xf>
    <xf numFmtId="49" fontId="47" fillId="0" borderId="0" xfId="7" applyNumberFormat="1" applyFont="1" applyFill="1" applyBorder="1" applyAlignment="1">
      <alignment horizontal="distributed" vertical="top"/>
    </xf>
    <xf numFmtId="0" fontId="21" fillId="0" borderId="0" xfId="0" applyFont="1" applyAlignment="1">
      <alignment vertical="top"/>
    </xf>
    <xf numFmtId="0" fontId="0" fillId="0" borderId="0" xfId="0" applyFont="1" applyFill="1" applyAlignment="1">
      <alignment horizontal="distributed" vertical="top"/>
    </xf>
    <xf numFmtId="49" fontId="47" fillId="0" borderId="0" xfId="8" applyNumberFormat="1" applyFont="1" applyFill="1" applyBorder="1" applyAlignment="1">
      <alignment horizontal="distributed" vertical="top"/>
    </xf>
    <xf numFmtId="49" fontId="41" fillId="0" borderId="0" xfId="7" applyNumberFormat="1" applyFont="1" applyFill="1" applyBorder="1" applyAlignment="1">
      <alignment horizontal="distributed" vertical="center"/>
    </xf>
    <xf numFmtId="49" fontId="41" fillId="0" borderId="0" xfId="7" applyNumberFormat="1" applyFont="1" applyFill="1" applyBorder="1" applyAlignment="1">
      <alignment vertical="center"/>
    </xf>
    <xf numFmtId="49" fontId="41" fillId="0" borderId="0" xfId="9" applyNumberFormat="1" applyFont="1" applyFill="1" applyBorder="1" applyAlignment="1">
      <alignment horizontal="distributed" vertical="center"/>
    </xf>
    <xf numFmtId="49" fontId="41" fillId="0" borderId="0" xfId="9" applyNumberFormat="1" applyFont="1" applyFill="1" applyBorder="1" applyAlignment="1">
      <alignment vertical="center"/>
    </xf>
    <xf numFmtId="49" fontId="45" fillId="0" borderId="0" xfId="9" applyNumberFormat="1" applyFont="1" applyFill="1" applyBorder="1" applyAlignment="1">
      <alignment vertical="top"/>
    </xf>
    <xf numFmtId="49" fontId="41" fillId="0" borderId="0" xfId="7" applyNumberFormat="1" applyFont="1" applyFill="1" applyBorder="1" applyAlignment="1">
      <alignment vertical="top"/>
    </xf>
    <xf numFmtId="49" fontId="41" fillId="0" borderId="0" xfId="7" applyNumberFormat="1" applyFont="1" applyFill="1" applyBorder="1" applyAlignment="1">
      <alignment horizontal="distributed" vertical="top"/>
    </xf>
    <xf numFmtId="187" fontId="46" fillId="0" borderId="0" xfId="7" applyNumberFormat="1" applyFont="1" applyFill="1" applyBorder="1" applyAlignment="1">
      <alignment horizontal="right" vertical="top"/>
    </xf>
    <xf numFmtId="188" fontId="46" fillId="0" borderId="0" xfId="7" applyNumberFormat="1" applyFont="1" applyFill="1" applyBorder="1" applyAlignment="1">
      <alignment horizontal="right" vertical="top"/>
    </xf>
    <xf numFmtId="187" fontId="46" fillId="0" borderId="0" xfId="9" applyNumberFormat="1" applyFont="1" applyFill="1" applyBorder="1" applyAlignment="1">
      <alignment horizontal="right" vertical="top"/>
    </xf>
    <xf numFmtId="49" fontId="41" fillId="0" borderId="0" xfId="9" applyNumberFormat="1" applyFont="1" applyFill="1" applyBorder="1" applyAlignment="1">
      <alignment horizontal="distributed" vertical="top"/>
    </xf>
    <xf numFmtId="187" fontId="46" fillId="0" borderId="0" xfId="8" applyNumberFormat="1" applyFont="1" applyFill="1" applyBorder="1" applyAlignment="1">
      <alignment horizontal="right" vertical="top"/>
    </xf>
    <xf numFmtId="188" fontId="46" fillId="0" borderId="0" xfId="8" applyNumberFormat="1" applyFont="1" applyFill="1" applyBorder="1" applyAlignment="1">
      <alignment horizontal="right" vertical="top"/>
    </xf>
    <xf numFmtId="0" fontId="0" fillId="0" borderId="0" xfId="0" applyFont="1" applyBorder="1"/>
    <xf numFmtId="0" fontId="0" fillId="0" borderId="0" xfId="0" applyFont="1"/>
    <xf numFmtId="0" fontId="0" fillId="0" borderId="1" xfId="0" applyFont="1" applyBorder="1"/>
    <xf numFmtId="0" fontId="0" fillId="0" borderId="4" xfId="0" applyFont="1" applyBorder="1"/>
    <xf numFmtId="49" fontId="41" fillId="0" borderId="0" xfId="7" applyNumberFormat="1" applyFont="1" applyBorder="1" applyAlignment="1">
      <alignment vertical="top"/>
    </xf>
    <xf numFmtId="49" fontId="41" fillId="0" borderId="0" xfId="8" applyNumberFormat="1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/>
    <xf numFmtId="49" fontId="48" fillId="0" borderId="0" xfId="7" applyNumberFormat="1" applyFont="1" applyFill="1" applyBorder="1" applyAlignment="1">
      <alignment horizontal="distributed" vertical="center"/>
    </xf>
    <xf numFmtId="49" fontId="48" fillId="0" borderId="0" xfId="7" applyNumberFormat="1" applyFont="1" applyFill="1" applyBorder="1" applyAlignment="1">
      <alignment vertical="center"/>
    </xf>
    <xf numFmtId="49" fontId="48" fillId="0" borderId="0" xfId="9" applyNumberFormat="1" applyFont="1" applyFill="1" applyBorder="1" applyAlignment="1">
      <alignment vertical="top"/>
    </xf>
    <xf numFmtId="0" fontId="35" fillId="0" borderId="0" xfId="0" applyFont="1" applyFill="1" applyAlignment="1">
      <alignment horizontal="distributed" vertical="center"/>
    </xf>
    <xf numFmtId="0" fontId="35" fillId="0" borderId="0" xfId="0" applyFont="1" applyAlignment="1">
      <alignment vertical="top"/>
    </xf>
    <xf numFmtId="49" fontId="41" fillId="0" borderId="7" xfId="7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top"/>
    </xf>
    <xf numFmtId="49" fontId="45" fillId="0" borderId="0" xfId="7" applyNumberFormat="1" applyFont="1" applyFill="1" applyBorder="1" applyAlignment="1">
      <alignment vertical="top"/>
    </xf>
    <xf numFmtId="49" fontId="50" fillId="0" borderId="0" xfId="7" applyNumberFormat="1" applyFont="1" applyFill="1" applyBorder="1" applyAlignment="1">
      <alignment vertical="top"/>
    </xf>
    <xf numFmtId="49" fontId="41" fillId="0" borderId="0" xfId="9" applyNumberFormat="1" applyFont="1" applyBorder="1" applyAlignment="1">
      <alignment vertical="top"/>
    </xf>
    <xf numFmtId="49" fontId="49" fillId="0" borderId="0" xfId="9" applyNumberFormat="1" applyFont="1" applyBorder="1" applyAlignment="1">
      <alignment vertical="top"/>
    </xf>
    <xf numFmtId="49" fontId="41" fillId="0" borderId="7" xfId="7" applyNumberFormat="1" applyFont="1" applyFill="1" applyBorder="1" applyAlignment="1">
      <alignment horizontal="center" vertical="top" wrapText="1"/>
    </xf>
    <xf numFmtId="49" fontId="45" fillId="0" borderId="4" xfId="7" applyNumberFormat="1" applyFont="1" applyFill="1" applyBorder="1" applyAlignment="1">
      <alignment horizontal="center" vertical="top" wrapText="1"/>
    </xf>
    <xf numFmtId="49" fontId="45" fillId="0" borderId="4" xfId="9" applyNumberFormat="1" applyFont="1" applyFill="1" applyBorder="1" applyAlignment="1">
      <alignment horizontal="center" vertical="top" wrapText="1"/>
    </xf>
    <xf numFmtId="49" fontId="45" fillId="0" borderId="10" xfId="9" applyNumberFormat="1" applyFont="1" applyFill="1" applyBorder="1" applyAlignment="1">
      <alignment horizontal="center" vertical="top" wrapText="1"/>
    </xf>
    <xf numFmtId="38" fontId="27" fillId="0" borderId="16" xfId="1" applyFont="1" applyFill="1" applyBorder="1" applyAlignment="1">
      <alignment horizontal="right" vertical="center"/>
    </xf>
    <xf numFmtId="38" fontId="27" fillId="0" borderId="0" xfId="1" applyFont="1" applyFill="1" applyBorder="1" applyAlignment="1">
      <alignment horizontal="right" vertical="center"/>
    </xf>
    <xf numFmtId="186" fontId="27" fillId="0" borderId="0" xfId="0" applyNumberFormat="1" applyFont="1" applyFill="1" applyBorder="1" applyAlignment="1">
      <alignment horizontal="right" vertical="center"/>
    </xf>
    <xf numFmtId="186" fontId="27" fillId="0" borderId="11" xfId="0" applyNumberFormat="1" applyFont="1" applyFill="1" applyBorder="1" applyAlignment="1">
      <alignment horizontal="right" vertical="center"/>
    </xf>
    <xf numFmtId="38" fontId="13" fillId="0" borderId="16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11" xfId="0" applyNumberFormat="1" applyFont="1" applyBorder="1" applyAlignment="1">
      <alignment horizontal="right" vertical="center"/>
    </xf>
    <xf numFmtId="186" fontId="46" fillId="0" borderId="16" xfId="7" applyNumberFormat="1" applyFont="1" applyFill="1" applyBorder="1" applyAlignment="1">
      <alignment horizontal="right" vertical="top"/>
    </xf>
    <xf numFmtId="187" fontId="46" fillId="0" borderId="11" xfId="9" applyNumberFormat="1" applyFont="1" applyFill="1" applyBorder="1" applyAlignment="1">
      <alignment horizontal="right" vertical="top"/>
    </xf>
    <xf numFmtId="186" fontId="27" fillId="0" borderId="16" xfId="0" applyNumberFormat="1" applyFont="1" applyFill="1" applyBorder="1" applyAlignment="1">
      <alignment horizontal="right" vertical="center"/>
    </xf>
    <xf numFmtId="187" fontId="13" fillId="0" borderId="16" xfId="0" applyNumberFormat="1" applyFont="1" applyBorder="1" applyAlignment="1">
      <alignment horizontal="right" vertical="center"/>
    </xf>
    <xf numFmtId="0" fontId="0" fillId="0" borderId="9" xfId="0" applyFont="1" applyBorder="1"/>
    <xf numFmtId="0" fontId="0" fillId="0" borderId="12" xfId="0" applyFont="1" applyBorder="1"/>
    <xf numFmtId="49" fontId="45" fillId="0" borderId="0" xfId="8" applyNumberFormat="1" applyFont="1" applyFill="1" applyBorder="1" applyAlignment="1">
      <alignment vertical="top"/>
    </xf>
    <xf numFmtId="49" fontId="50" fillId="0" borderId="0" xfId="8" applyNumberFormat="1" applyFont="1" applyFill="1" applyBorder="1" applyAlignment="1">
      <alignment vertical="top"/>
    </xf>
    <xf numFmtId="49" fontId="41" fillId="0" borderId="16" xfId="8" applyNumberFormat="1" applyFont="1" applyFill="1" applyBorder="1" applyAlignment="1">
      <alignment horizontal="center" vertical="top" wrapText="1"/>
    </xf>
    <xf numFmtId="49" fontId="45" fillId="0" borderId="11" xfId="9" applyNumberFormat="1" applyFont="1" applyFill="1" applyBorder="1" applyAlignment="1">
      <alignment horizontal="center" vertical="top" wrapText="1"/>
    </xf>
    <xf numFmtId="186" fontId="46" fillId="0" borderId="16" xfId="8" applyNumberFormat="1" applyFont="1" applyFill="1" applyBorder="1" applyAlignment="1">
      <alignment horizontal="right" vertical="top"/>
    </xf>
    <xf numFmtId="0" fontId="4" fillId="0" borderId="0" xfId="6" applyFont="1">
      <alignment vertical="center"/>
    </xf>
    <xf numFmtId="0" fontId="5" fillId="0" borderId="0" xfId="6" applyFont="1">
      <alignment vertical="center"/>
    </xf>
    <xf numFmtId="0" fontId="0" fillId="0" borderId="0" xfId="6" applyFont="1">
      <alignment vertical="center"/>
    </xf>
    <xf numFmtId="0" fontId="6" fillId="0" borderId="0" xfId="6" applyFont="1" applyAlignment="1">
      <alignment horizontal="right" vertical="center"/>
    </xf>
    <xf numFmtId="0" fontId="7" fillId="0" borderId="0" xfId="6" applyFont="1" applyAlignment="1">
      <alignment horizontal="center" vertical="center"/>
    </xf>
    <xf numFmtId="0" fontId="7" fillId="0" borderId="0" xfId="6" applyFont="1">
      <alignment vertical="center"/>
    </xf>
    <xf numFmtId="0" fontId="51" fillId="0" borderId="0" xfId="6" applyFont="1">
      <alignment vertical="center"/>
    </xf>
    <xf numFmtId="0" fontId="12" fillId="0" borderId="0" xfId="6" applyFont="1">
      <alignment vertical="center"/>
    </xf>
    <xf numFmtId="179" fontId="12" fillId="0" borderId="0" xfId="6" applyNumberFormat="1" applyFont="1" applyAlignment="1">
      <alignment horizontal="right" vertical="center"/>
    </xf>
    <xf numFmtId="0" fontId="17" fillId="0" borderId="0" xfId="6" applyFont="1" applyAlignment="1">
      <alignment horizontal="distributed" vertical="center"/>
    </xf>
    <xf numFmtId="176" fontId="13" fillId="0" borderId="0" xfId="6" applyNumberFormat="1" applyFont="1" applyAlignment="1">
      <alignment horizontal="right" vertical="center"/>
    </xf>
    <xf numFmtId="179" fontId="13" fillId="0" borderId="0" xfId="6" applyNumberFormat="1" applyFont="1" applyAlignment="1">
      <alignment horizontal="right" vertical="center"/>
    </xf>
    <xf numFmtId="0" fontId="17" fillId="0" borderId="0" xfId="6" applyFont="1" applyBorder="1" applyAlignment="1">
      <alignment horizontal="distributed" vertical="center"/>
    </xf>
    <xf numFmtId="0" fontId="52" fillId="0" borderId="0" xfId="6" applyFont="1" applyAlignment="1">
      <alignment horizontal="distributed" vertical="center"/>
    </xf>
    <xf numFmtId="0" fontId="10" fillId="0" borderId="0" xfId="6" applyFont="1" applyAlignment="1">
      <alignment horizontal="distributed" vertical="center"/>
    </xf>
    <xf numFmtId="0" fontId="15" fillId="0" borderId="0" xfId="6" applyFont="1" applyAlignment="1">
      <alignment horizontal="distributed" vertical="center"/>
    </xf>
    <xf numFmtId="0" fontId="53" fillId="0" borderId="0" xfId="6" applyFont="1" applyAlignment="1">
      <alignment horizontal="distributed" vertical="center"/>
    </xf>
    <xf numFmtId="49" fontId="53" fillId="0" borderId="0" xfId="6" applyNumberFormat="1" applyFont="1" applyAlignment="1">
      <alignment horizontal="distributed" vertical="center"/>
    </xf>
    <xf numFmtId="179" fontId="13" fillId="0" borderId="0" xfId="6" applyNumberFormat="1" applyFont="1">
      <alignment vertical="center"/>
    </xf>
    <xf numFmtId="0" fontId="7" fillId="0" borderId="0" xfId="6" applyFont="1" applyFill="1">
      <alignment vertical="center"/>
    </xf>
    <xf numFmtId="0" fontId="51" fillId="0" borderId="0" xfId="6" applyFont="1" applyFill="1">
      <alignment vertical="center"/>
    </xf>
    <xf numFmtId="176" fontId="13" fillId="0" borderId="0" xfId="6" applyNumberFormat="1" applyFont="1" applyFill="1">
      <alignment vertical="center"/>
    </xf>
    <xf numFmtId="179" fontId="13" fillId="0" borderId="0" xfId="6" applyNumberFormat="1" applyFont="1" applyFill="1">
      <alignment vertical="center"/>
    </xf>
    <xf numFmtId="0" fontId="12" fillId="0" borderId="0" xfId="6" applyFont="1" applyFill="1">
      <alignment vertical="center"/>
    </xf>
    <xf numFmtId="176" fontId="13" fillId="0" borderId="0" xfId="6" applyNumberFormat="1" applyFont="1" applyBorder="1">
      <alignment vertical="center"/>
    </xf>
    <xf numFmtId="176" fontId="13" fillId="0" borderId="0" xfId="6" applyNumberFormat="1" applyFont="1">
      <alignment vertical="center"/>
    </xf>
    <xf numFmtId="179" fontId="13" fillId="0" borderId="0" xfId="6" applyNumberFormat="1" applyFont="1" applyFill="1" applyAlignment="1">
      <alignment horizontal="right" vertical="center"/>
    </xf>
    <xf numFmtId="0" fontId="7" fillId="0" borderId="0" xfId="6" applyFont="1" applyBorder="1">
      <alignment vertical="center"/>
    </xf>
    <xf numFmtId="176" fontId="13" fillId="0" borderId="0" xfId="6" applyNumberFormat="1" applyFont="1" applyBorder="1" applyAlignment="1">
      <alignment horizontal="right" vertical="center"/>
    </xf>
    <xf numFmtId="179" fontId="13" fillId="0" borderId="0" xfId="6" applyNumberFormat="1" applyFont="1" applyBorder="1" applyAlignment="1">
      <alignment horizontal="right" vertical="center"/>
    </xf>
    <xf numFmtId="0" fontId="6" fillId="0" borderId="1" xfId="6" applyFont="1" applyBorder="1">
      <alignment vertical="center"/>
    </xf>
    <xf numFmtId="0" fontId="55" fillId="0" borderId="1" xfId="6" applyFont="1" applyBorder="1">
      <alignment vertical="center"/>
    </xf>
    <xf numFmtId="0" fontId="23" fillId="0" borderId="0" xfId="6" applyFont="1">
      <alignment vertical="center"/>
    </xf>
    <xf numFmtId="0" fontId="6" fillId="0" borderId="0" xfId="6" applyFont="1">
      <alignment vertical="center"/>
    </xf>
    <xf numFmtId="0" fontId="17" fillId="0" borderId="5" xfId="6" applyFont="1" applyBorder="1" applyAlignment="1">
      <alignment horizontal="center" vertical="center" shrinkToFit="1"/>
    </xf>
    <xf numFmtId="0" fontId="17" fillId="0" borderId="13" xfId="6" applyFont="1" applyBorder="1" applyAlignment="1">
      <alignment horizontal="center" vertical="center" shrinkToFit="1"/>
    </xf>
    <xf numFmtId="0" fontId="12" fillId="0" borderId="16" xfId="6" applyFont="1" applyBorder="1">
      <alignment vertical="center"/>
    </xf>
    <xf numFmtId="176" fontId="13" fillId="0" borderId="16" xfId="6" applyNumberFormat="1" applyFont="1" applyBorder="1" applyAlignment="1">
      <alignment horizontal="right" vertical="center"/>
    </xf>
    <xf numFmtId="176" fontId="13" fillId="0" borderId="16" xfId="6" applyNumberFormat="1" applyFont="1" applyFill="1" applyBorder="1">
      <alignment vertical="center"/>
    </xf>
    <xf numFmtId="176" fontId="13" fillId="0" borderId="16" xfId="6" applyNumberFormat="1" applyFont="1" applyBorder="1">
      <alignment vertical="center"/>
    </xf>
    <xf numFmtId="0" fontId="55" fillId="0" borderId="9" xfId="6" applyFont="1" applyBorder="1">
      <alignment vertical="center"/>
    </xf>
    <xf numFmtId="0" fontId="17" fillId="0" borderId="14" xfId="6" applyFont="1" applyBorder="1" applyAlignment="1">
      <alignment horizontal="center" vertical="center" shrinkToFit="1"/>
    </xf>
    <xf numFmtId="0" fontId="12" fillId="0" borderId="0" xfId="6" applyFont="1" applyBorder="1">
      <alignment vertical="center"/>
    </xf>
    <xf numFmtId="176" fontId="13" fillId="0" borderId="0" xfId="6" applyNumberFormat="1" applyFont="1" applyFill="1" applyBorder="1">
      <alignment vertical="center"/>
    </xf>
    <xf numFmtId="0" fontId="51" fillId="0" borderId="0" xfId="6" applyFont="1" applyBorder="1">
      <alignment vertical="center"/>
    </xf>
    <xf numFmtId="0" fontId="51" fillId="0" borderId="11" xfId="6" applyFont="1" applyBorder="1">
      <alignment vertical="center"/>
    </xf>
    <xf numFmtId="0" fontId="17" fillId="0" borderId="11" xfId="6" applyFont="1" applyBorder="1" applyAlignment="1">
      <alignment horizontal="distributed" vertical="center"/>
    </xf>
    <xf numFmtId="0" fontId="52" fillId="0" borderId="0" xfId="6" applyFont="1" applyBorder="1" applyAlignment="1">
      <alignment horizontal="distributed" vertical="center"/>
    </xf>
    <xf numFmtId="0" fontId="51" fillId="0" borderId="0" xfId="6" applyFont="1" applyBorder="1" applyAlignment="1">
      <alignment horizontal="distributed" vertical="center"/>
    </xf>
    <xf numFmtId="0" fontId="53" fillId="0" borderId="11" xfId="6" applyFont="1" applyBorder="1" applyAlignment="1">
      <alignment horizontal="distributed" vertical="center"/>
    </xf>
    <xf numFmtId="0" fontId="54" fillId="0" borderId="11" xfId="6" applyFont="1" applyBorder="1" applyAlignment="1">
      <alignment horizontal="distributed" vertical="center"/>
    </xf>
    <xf numFmtId="49" fontId="53" fillId="0" borderId="11" xfId="6" applyNumberFormat="1" applyFont="1" applyBorder="1" applyAlignment="1">
      <alignment horizontal="distributed" vertical="center"/>
    </xf>
    <xf numFmtId="0" fontId="7" fillId="0" borderId="0" xfId="6" applyFont="1" applyFill="1" applyBorder="1">
      <alignment vertical="center"/>
    </xf>
    <xf numFmtId="0" fontId="51" fillId="0" borderId="0" xfId="6" applyFont="1" applyFill="1" applyBorder="1">
      <alignment vertical="center"/>
    </xf>
    <xf numFmtId="0" fontId="51" fillId="0" borderId="11" xfId="6" applyFont="1" applyFill="1" applyBorder="1">
      <alignment vertical="center"/>
    </xf>
    <xf numFmtId="0" fontId="6" fillId="0" borderId="12" xfId="6" applyFont="1" applyBorder="1">
      <alignment vertical="center"/>
    </xf>
    <xf numFmtId="0" fontId="51" fillId="0" borderId="11" xfId="6" applyFont="1" applyBorder="1" applyAlignment="1">
      <alignment horizontal="distributed" vertical="center"/>
    </xf>
    <xf numFmtId="176" fontId="27" fillId="0" borderId="0" xfId="6" applyNumberFormat="1" applyFont="1" applyBorder="1" applyAlignment="1">
      <alignment horizontal="right" vertical="center"/>
    </xf>
    <xf numFmtId="176" fontId="27" fillId="0" borderId="0" xfId="6" applyNumberFormat="1" applyFont="1" applyAlignment="1">
      <alignment horizontal="right" vertical="center"/>
    </xf>
    <xf numFmtId="179" fontId="27" fillId="0" borderId="0" xfId="6" applyNumberFormat="1" applyFont="1" applyAlignment="1">
      <alignment horizontal="right" vertical="center"/>
    </xf>
    <xf numFmtId="176" fontId="27" fillId="0" borderId="0" xfId="6" applyNumberFormat="1" applyFont="1" applyBorder="1">
      <alignment vertical="center"/>
    </xf>
    <xf numFmtId="176" fontId="27" fillId="0" borderId="0" xfId="6" applyNumberFormat="1" applyFont="1">
      <alignment vertical="center"/>
    </xf>
    <xf numFmtId="176" fontId="27" fillId="0" borderId="16" xfId="6" applyNumberFormat="1" applyFont="1" applyBorder="1" applyAlignment="1">
      <alignment horizontal="right" vertical="center"/>
    </xf>
    <xf numFmtId="0" fontId="4" fillId="0" borderId="0" xfId="10" applyFont="1">
      <alignment vertical="center"/>
    </xf>
    <xf numFmtId="0" fontId="5" fillId="0" borderId="0" xfId="10" applyFont="1">
      <alignment vertical="center"/>
    </xf>
    <xf numFmtId="0" fontId="0" fillId="0" borderId="0" xfId="10" applyFont="1">
      <alignment vertical="center"/>
    </xf>
    <xf numFmtId="0" fontId="6" fillId="0" borderId="0" xfId="10" applyFont="1" applyAlignment="1">
      <alignment horizontal="right" vertical="center"/>
    </xf>
    <xf numFmtId="0" fontId="7" fillId="0" borderId="0" xfId="10" applyFont="1" applyAlignment="1">
      <alignment horizontal="center" vertical="center"/>
    </xf>
    <xf numFmtId="0" fontId="7" fillId="0" borderId="0" xfId="10" applyFont="1">
      <alignment vertical="center"/>
    </xf>
    <xf numFmtId="0" fontId="51" fillId="0" borderId="0" xfId="10" applyFont="1">
      <alignment vertical="center"/>
    </xf>
    <xf numFmtId="0" fontId="12" fillId="0" borderId="0" xfId="10" applyFont="1">
      <alignment vertical="center"/>
    </xf>
    <xf numFmtId="0" fontId="12" fillId="0" borderId="0" xfId="10" applyFont="1" applyBorder="1">
      <alignment vertical="center"/>
    </xf>
    <xf numFmtId="0" fontId="7" fillId="0" borderId="0" xfId="10" applyFont="1" applyBorder="1">
      <alignment vertical="center"/>
    </xf>
    <xf numFmtId="0" fontId="7" fillId="0" borderId="0" xfId="10" applyFont="1" applyBorder="1" applyAlignment="1">
      <alignment horizontal="center" vertical="center"/>
    </xf>
    <xf numFmtId="0" fontId="51" fillId="0" borderId="0" xfId="10" applyFont="1" applyBorder="1" applyAlignment="1">
      <alignment horizontal="distributed" vertical="center"/>
    </xf>
    <xf numFmtId="176" fontId="13" fillId="0" borderId="0" xfId="10" applyNumberFormat="1" applyFont="1" applyBorder="1" applyAlignment="1">
      <alignment horizontal="right" vertical="center"/>
    </xf>
    <xf numFmtId="0" fontId="17" fillId="0" borderId="0" xfId="10" applyFont="1" applyBorder="1" applyAlignment="1">
      <alignment horizontal="distributed" vertical="center"/>
    </xf>
    <xf numFmtId="0" fontId="17" fillId="0" borderId="0" xfId="10" applyFont="1" applyAlignment="1">
      <alignment horizontal="distributed" vertical="center"/>
    </xf>
    <xf numFmtId="0" fontId="52" fillId="0" borderId="0" xfId="10" applyFont="1" applyAlignment="1">
      <alignment horizontal="distributed" vertical="center"/>
    </xf>
    <xf numFmtId="0" fontId="52" fillId="0" borderId="0" xfId="10" applyFont="1" applyBorder="1" applyAlignment="1">
      <alignment horizontal="center" vertical="center"/>
    </xf>
    <xf numFmtId="0" fontId="10" fillId="0" borderId="0" xfId="10" applyFont="1" applyAlignment="1">
      <alignment horizontal="distributed" vertical="center"/>
    </xf>
    <xf numFmtId="0" fontId="15" fillId="0" borderId="0" xfId="10" applyFont="1" applyAlignment="1">
      <alignment horizontal="distributed" vertical="center"/>
    </xf>
    <xf numFmtId="0" fontId="53" fillId="0" borderId="0" xfId="10" applyFont="1" applyAlignment="1">
      <alignment horizontal="distributed" vertical="center"/>
    </xf>
    <xf numFmtId="0" fontId="53" fillId="0" borderId="0" xfId="10" applyNumberFormat="1" applyFont="1" applyAlignment="1">
      <alignment horizontal="distributed" vertical="center"/>
    </xf>
    <xf numFmtId="179" fontId="13" fillId="0" borderId="0" xfId="10" applyNumberFormat="1" applyFont="1" applyBorder="1" applyAlignment="1">
      <alignment horizontal="right" vertical="center"/>
    </xf>
    <xf numFmtId="0" fontId="7" fillId="0" borderId="0" xfId="10" applyFont="1" applyAlignment="1">
      <alignment horizontal="center" vertical="center" textRotation="255"/>
    </xf>
    <xf numFmtId="176" fontId="13" fillId="0" borderId="0" xfId="10" applyNumberFormat="1" applyFont="1" applyFill="1" applyBorder="1" applyAlignment="1">
      <alignment horizontal="right" vertical="center"/>
    </xf>
    <xf numFmtId="0" fontId="23" fillId="0" borderId="0" xfId="10" applyFont="1">
      <alignment vertical="center"/>
    </xf>
    <xf numFmtId="0" fontId="6" fillId="0" borderId="0" xfId="10" applyFont="1">
      <alignment vertical="center"/>
    </xf>
    <xf numFmtId="189" fontId="12" fillId="0" borderId="0" xfId="10" applyNumberFormat="1" applyFont="1" applyBorder="1">
      <alignment vertical="center"/>
    </xf>
    <xf numFmtId="0" fontId="12" fillId="0" borderId="16" xfId="10" applyFont="1" applyBorder="1">
      <alignment vertical="center"/>
    </xf>
    <xf numFmtId="0" fontId="12" fillId="0" borderId="11" xfId="10" applyFont="1" applyBorder="1">
      <alignment vertical="center"/>
    </xf>
    <xf numFmtId="176" fontId="13" fillId="0" borderId="16" xfId="10" applyNumberFormat="1" applyFont="1" applyBorder="1" applyAlignment="1">
      <alignment horizontal="right" vertical="center"/>
    </xf>
    <xf numFmtId="179" fontId="13" fillId="0" borderId="11" xfId="10" applyNumberFormat="1" applyFont="1" applyBorder="1" applyAlignment="1">
      <alignment horizontal="right" vertical="center"/>
    </xf>
    <xf numFmtId="179" fontId="13" fillId="0" borderId="0" xfId="10" applyNumberFormat="1" applyFont="1" applyFill="1" applyBorder="1" applyAlignment="1">
      <alignment horizontal="right" vertical="center"/>
    </xf>
    <xf numFmtId="179" fontId="13" fillId="0" borderId="11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>
      <alignment vertical="center"/>
    </xf>
    <xf numFmtId="176" fontId="27" fillId="0" borderId="16" xfId="10" applyNumberFormat="1" applyFont="1" applyBorder="1" applyAlignment="1">
      <alignment horizontal="right" vertical="center"/>
    </xf>
    <xf numFmtId="176" fontId="27" fillId="0" borderId="0" xfId="10" applyNumberFormat="1" applyFont="1" applyBorder="1" applyAlignment="1">
      <alignment horizontal="right" vertical="center"/>
    </xf>
    <xf numFmtId="179" fontId="27" fillId="0" borderId="0" xfId="10" applyNumberFormat="1" applyFont="1" applyBorder="1" applyAlignment="1">
      <alignment horizontal="right" vertical="center"/>
    </xf>
    <xf numFmtId="179" fontId="27" fillId="0" borderId="11" xfId="10" applyNumberFormat="1" applyFont="1" applyBorder="1" applyAlignment="1">
      <alignment horizontal="right" vertical="center"/>
    </xf>
    <xf numFmtId="189" fontId="27" fillId="0" borderId="0" xfId="10" applyNumberFormat="1" applyFont="1" applyBorder="1">
      <alignment vertical="center"/>
    </xf>
    <xf numFmtId="0" fontId="60" fillId="0" borderId="0" xfId="10" applyFont="1" applyBorder="1" applyAlignment="1">
      <alignment horizontal="distributed" vertical="center"/>
    </xf>
    <xf numFmtId="0" fontId="27" fillId="0" borderId="0" xfId="10" applyFont="1">
      <alignment vertical="center"/>
    </xf>
    <xf numFmtId="0" fontId="7" fillId="0" borderId="0" xfId="10" applyFont="1" applyBorder="1" applyAlignment="1">
      <alignment horizontal="center" vertical="center" textRotation="255"/>
    </xf>
    <xf numFmtId="0" fontId="12" fillId="0" borderId="0" xfId="10" applyFont="1" applyAlignment="1">
      <alignment vertical="center"/>
    </xf>
    <xf numFmtId="0" fontId="12" fillId="0" borderId="0" xfId="10" applyFont="1" applyAlignment="1"/>
    <xf numFmtId="0" fontId="7" fillId="0" borderId="0" xfId="10" applyFont="1" applyAlignment="1">
      <alignment horizontal="center"/>
    </xf>
    <xf numFmtId="0" fontId="7" fillId="0" borderId="0" xfId="10" applyFont="1" applyAlignment="1"/>
    <xf numFmtId="0" fontId="17" fillId="0" borderId="0" xfId="10" applyFont="1" applyBorder="1" applyAlignment="1">
      <alignment horizontal="distributed"/>
    </xf>
    <xf numFmtId="0" fontId="51" fillId="0" borderId="0" xfId="10" applyFont="1" applyBorder="1" applyAlignment="1">
      <alignment horizontal="distributed"/>
    </xf>
    <xf numFmtId="0" fontId="7" fillId="0" borderId="0" xfId="10" applyFont="1" applyBorder="1" applyAlignment="1">
      <alignment horizontal="center"/>
    </xf>
    <xf numFmtId="0" fontId="12" fillId="0" borderId="0" xfId="10" applyFont="1" applyBorder="1" applyAlignment="1"/>
    <xf numFmtId="0" fontId="52" fillId="0" borderId="0" xfId="10" applyFont="1" applyBorder="1" applyAlignment="1">
      <alignment horizontal="center"/>
    </xf>
    <xf numFmtId="0" fontId="4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51" fillId="0" borderId="0" xfId="2" applyFont="1">
      <alignment vertical="center"/>
    </xf>
    <xf numFmtId="0" fontId="12" fillId="0" borderId="0" xfId="2" applyFont="1" applyBorder="1">
      <alignment vertical="center"/>
    </xf>
    <xf numFmtId="0" fontId="51" fillId="0" borderId="0" xfId="2" applyFont="1" applyBorder="1" applyAlignment="1">
      <alignment horizontal="distributed" vertical="center"/>
    </xf>
    <xf numFmtId="176" fontId="59" fillId="0" borderId="0" xfId="2" applyNumberFormat="1" applyFont="1" applyBorder="1" applyAlignment="1">
      <alignment horizontal="right" vertical="center"/>
    </xf>
    <xf numFmtId="0" fontId="17" fillId="0" borderId="0" xfId="2" applyFont="1" applyBorder="1" applyAlignment="1">
      <alignment horizontal="distributed" vertical="center"/>
    </xf>
    <xf numFmtId="0" fontId="17" fillId="0" borderId="0" xfId="2" applyFont="1">
      <alignment vertical="center"/>
    </xf>
    <xf numFmtId="0" fontId="52" fillId="0" borderId="0" xfId="2" applyFont="1" applyAlignment="1">
      <alignment horizontal="center" vertical="center"/>
    </xf>
    <xf numFmtId="0" fontId="17" fillId="0" borderId="0" xfId="2" applyFont="1" applyAlignment="1">
      <alignment horizontal="distributed" vertical="center"/>
    </xf>
    <xf numFmtId="0" fontId="52" fillId="0" borderId="0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5" fillId="0" borderId="0" xfId="2" applyFont="1" applyAlignment="1">
      <alignment horizontal="distributed" vertical="center"/>
    </xf>
    <xf numFmtId="0" fontId="53" fillId="0" borderId="0" xfId="2" applyFont="1" applyAlignment="1">
      <alignment horizontal="distributed" vertical="center"/>
    </xf>
    <xf numFmtId="176" fontId="59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>
      <alignment vertical="center"/>
    </xf>
    <xf numFmtId="0" fontId="12" fillId="0" borderId="0" xfId="2" applyFont="1" applyFill="1">
      <alignment vertical="center"/>
    </xf>
    <xf numFmtId="49" fontId="53" fillId="0" borderId="0" xfId="2" applyNumberFormat="1" applyFont="1" applyAlignment="1">
      <alignment horizontal="center" vertical="center"/>
    </xf>
    <xf numFmtId="0" fontId="53" fillId="0" borderId="0" xfId="2" applyFont="1" applyAlignment="1">
      <alignment horizontal="center" vertical="center"/>
    </xf>
    <xf numFmtId="0" fontId="7" fillId="0" borderId="0" xfId="2" applyFont="1" applyFill="1">
      <alignment vertical="center"/>
    </xf>
    <xf numFmtId="0" fontId="51" fillId="0" borderId="0" xfId="2" applyFont="1" applyFill="1">
      <alignment vertical="center"/>
    </xf>
    <xf numFmtId="176" fontId="13" fillId="0" borderId="0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 textRotation="255"/>
    </xf>
    <xf numFmtId="0" fontId="10" fillId="0" borderId="0" xfId="2" applyFont="1" applyFill="1">
      <alignment vertical="center"/>
    </xf>
    <xf numFmtId="0" fontId="23" fillId="0" borderId="0" xfId="2" applyFont="1" applyBorder="1">
      <alignment vertical="center"/>
    </xf>
    <xf numFmtId="0" fontId="6" fillId="0" borderId="1" xfId="2" applyFont="1" applyBorder="1">
      <alignment vertical="center"/>
    </xf>
    <xf numFmtId="0" fontId="55" fillId="0" borderId="1" xfId="2" applyFont="1" applyBorder="1">
      <alignment vertical="center"/>
    </xf>
    <xf numFmtId="0" fontId="23" fillId="0" borderId="1" xfId="2" applyFont="1" applyBorder="1">
      <alignment vertical="center"/>
    </xf>
    <xf numFmtId="0" fontId="23" fillId="0" borderId="4" xfId="2" applyFont="1" applyBorder="1">
      <alignment vertical="center"/>
    </xf>
    <xf numFmtId="179" fontId="59" fillId="0" borderId="0" xfId="2" applyNumberFormat="1" applyFont="1" applyBorder="1" applyAlignment="1">
      <alignment horizontal="right" vertical="center"/>
    </xf>
    <xf numFmtId="189" fontId="12" fillId="0" borderId="0" xfId="2" applyNumberFormat="1" applyFont="1" applyBorder="1">
      <alignment vertical="center"/>
    </xf>
    <xf numFmtId="189" fontId="12" fillId="0" borderId="0" xfId="2" applyNumberFormat="1" applyFont="1" applyFill="1" applyBorder="1">
      <alignment vertical="center"/>
    </xf>
    <xf numFmtId="179" fontId="59" fillId="0" borderId="0" xfId="2" applyNumberFormat="1" applyFont="1" applyFill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176" fontId="55" fillId="0" borderId="1" xfId="2" applyNumberFormat="1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 wrapText="1"/>
    </xf>
    <xf numFmtId="0" fontId="51" fillId="0" borderId="5" xfId="2" applyFont="1" applyBorder="1" applyAlignment="1">
      <alignment horizontal="center" vertical="center" wrapText="1"/>
    </xf>
    <xf numFmtId="189" fontId="12" fillId="0" borderId="0" xfId="10" applyNumberFormat="1" applyFont="1" applyBorder="1" applyAlignment="1"/>
    <xf numFmtId="0" fontId="12" fillId="0" borderId="16" xfId="2" applyFont="1" applyBorder="1">
      <alignment vertical="center"/>
    </xf>
    <xf numFmtId="0" fontId="12" fillId="0" borderId="11" xfId="2" applyFont="1" applyBorder="1" applyAlignment="1">
      <alignment horizontal="right" vertical="center"/>
    </xf>
    <xf numFmtId="0" fontId="55" fillId="0" borderId="9" xfId="2" applyFont="1" applyBorder="1">
      <alignment vertical="center"/>
    </xf>
    <xf numFmtId="176" fontId="55" fillId="0" borderId="12" xfId="2" applyNumberFormat="1" applyFont="1" applyBorder="1" applyAlignment="1">
      <alignment horizontal="right" vertical="center"/>
    </xf>
    <xf numFmtId="0" fontId="12" fillId="0" borderId="7" xfId="2" applyFont="1" applyBorder="1">
      <alignment vertical="center"/>
    </xf>
    <xf numFmtId="0" fontId="12" fillId="0" borderId="4" xfId="2" applyFont="1" applyBorder="1">
      <alignment vertical="center"/>
    </xf>
    <xf numFmtId="0" fontId="12" fillId="0" borderId="4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38" fontId="55" fillId="0" borderId="1" xfId="1" applyFont="1" applyBorder="1" applyAlignment="1">
      <alignment horizontal="right" vertical="center"/>
    </xf>
    <xf numFmtId="38" fontId="55" fillId="0" borderId="12" xfId="1" applyFont="1" applyBorder="1" applyAlignment="1">
      <alignment horizontal="right" vertical="center"/>
    </xf>
    <xf numFmtId="38" fontId="55" fillId="0" borderId="9" xfId="1" applyFont="1" applyBorder="1" applyAlignment="1">
      <alignment horizontal="right" vertical="center"/>
    </xf>
    <xf numFmtId="49" fontId="42" fillId="0" borderId="0" xfId="7" applyNumberFormat="1" applyFont="1" applyAlignment="1">
      <alignment vertical="center"/>
    </xf>
    <xf numFmtId="49" fontId="45" fillId="0" borderId="0" xfId="7" applyNumberFormat="1" applyFont="1" applyAlignment="1">
      <alignment vertical="center"/>
    </xf>
    <xf numFmtId="0" fontId="45" fillId="0" borderId="0" xfId="7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justify" vertical="center"/>
    </xf>
    <xf numFmtId="0" fontId="45" fillId="0" borderId="1" xfId="7" applyNumberFormat="1" applyFont="1" applyFill="1" applyBorder="1" applyAlignment="1">
      <alignment horizontal="center" vertical="center"/>
    </xf>
    <xf numFmtId="49" fontId="45" fillId="0" borderId="1" xfId="7" applyNumberFormat="1" applyFont="1" applyFill="1" applyBorder="1" applyAlignment="1">
      <alignment vertical="center"/>
    </xf>
    <xf numFmtId="49" fontId="45" fillId="0" borderId="1" xfId="7" applyNumberFormat="1" applyFont="1" applyBorder="1" applyAlignment="1">
      <alignment vertical="center"/>
    </xf>
    <xf numFmtId="0" fontId="45" fillId="0" borderId="0" xfId="11" applyNumberFormat="1" applyFont="1" applyFill="1" applyBorder="1" applyAlignment="1">
      <alignment horizontal="center" vertical="center"/>
    </xf>
    <xf numFmtId="49" fontId="63" fillId="0" borderId="0" xfId="7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66" fillId="0" borderId="0" xfId="7" applyNumberFormat="1" applyFont="1" applyFill="1" applyBorder="1" applyAlignment="1">
      <alignment horizontal="center" vertical="center"/>
    </xf>
    <xf numFmtId="187" fontId="45" fillId="0" borderId="0" xfId="11" applyNumberFormat="1" applyFont="1" applyFill="1" applyBorder="1" applyAlignment="1">
      <alignment horizontal="right" vertical="center"/>
    </xf>
    <xf numFmtId="49" fontId="66" fillId="0" borderId="0" xfId="11" applyNumberFormat="1" applyFont="1" applyFill="1" applyBorder="1" applyAlignment="1">
      <alignment horizontal="center" vertical="center"/>
    </xf>
    <xf numFmtId="49" fontId="45" fillId="0" borderId="0" xfId="11" applyNumberFormat="1" applyFont="1" applyFill="1" applyBorder="1" applyAlignment="1">
      <alignment vertical="center"/>
    </xf>
    <xf numFmtId="49" fontId="63" fillId="0" borderId="0" xfId="7" applyNumberFormat="1" applyFont="1" applyFill="1" applyBorder="1" applyAlignment="1">
      <alignment vertical="center"/>
    </xf>
    <xf numFmtId="49" fontId="45" fillId="0" borderId="0" xfId="7" applyNumberFormat="1" applyFont="1" applyFill="1" applyBorder="1" applyAlignment="1">
      <alignment horizontal="center" vertical="center"/>
    </xf>
    <xf numFmtId="49" fontId="67" fillId="0" borderId="0" xfId="11" applyNumberFormat="1" applyFont="1" applyFill="1" applyBorder="1" applyAlignment="1">
      <alignment horizontal="distributed" vertical="center"/>
    </xf>
    <xf numFmtId="49" fontId="63" fillId="0" borderId="0" xfId="11" applyNumberFormat="1" applyFont="1" applyFill="1" applyBorder="1" applyAlignment="1">
      <alignment horizontal="center" vertical="center"/>
    </xf>
    <xf numFmtId="49" fontId="63" fillId="0" borderId="0" xfId="7" applyNumberFormat="1" applyFont="1" applyFill="1" applyBorder="1" applyAlignment="1">
      <alignment horizontal="distributed" vertical="center"/>
    </xf>
    <xf numFmtId="49" fontId="63" fillId="0" borderId="0" xfId="7" applyNumberFormat="1" applyFont="1" applyFill="1" applyBorder="1" applyAlignment="1">
      <alignment horizontal="center" vertical="center"/>
    </xf>
    <xf numFmtId="49" fontId="63" fillId="0" borderId="0" xfId="11" applyNumberFormat="1" applyFont="1" applyFill="1" applyBorder="1" applyAlignment="1">
      <alignment horizontal="distributed" vertical="center"/>
    </xf>
    <xf numFmtId="49" fontId="63" fillId="0" borderId="0" xfId="11" applyNumberFormat="1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49" fontId="63" fillId="0" borderId="0" xfId="11" applyNumberFormat="1" applyFont="1" applyAlignment="1">
      <alignment vertical="center"/>
    </xf>
    <xf numFmtId="49" fontId="45" fillId="0" borderId="0" xfId="7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0" xfId="7" applyNumberFormat="1" applyFont="1" applyFill="1" applyAlignment="1">
      <alignment horizontal="left" vertical="center"/>
    </xf>
    <xf numFmtId="187" fontId="45" fillId="0" borderId="0" xfId="7" applyNumberFormat="1" applyFont="1" applyFill="1" applyBorder="1" applyAlignment="1">
      <alignment horizontal="right" vertical="center"/>
    </xf>
    <xf numFmtId="49" fontId="66" fillId="0" borderId="0" xfId="7" applyNumberFormat="1" applyFont="1" applyFill="1" applyBorder="1" applyAlignment="1">
      <alignment vertical="center"/>
    </xf>
    <xf numFmtId="186" fontId="63" fillId="0" borderId="5" xfId="7" applyNumberFormat="1" applyFont="1" applyFill="1" applyBorder="1" applyAlignment="1">
      <alignment horizontal="center" vertical="center" wrapText="1"/>
    </xf>
    <xf numFmtId="49" fontId="63" fillId="0" borderId="5" xfId="7" applyNumberFormat="1" applyFont="1" applyBorder="1" applyAlignment="1">
      <alignment horizontal="center" vertical="center"/>
    </xf>
    <xf numFmtId="187" fontId="64" fillId="0" borderId="5" xfId="7" applyNumberFormat="1" applyFont="1" applyFill="1" applyBorder="1" applyAlignment="1">
      <alignment horizontal="distributed" vertical="center" wrapText="1"/>
    </xf>
    <xf numFmtId="187" fontId="65" fillId="0" borderId="5" xfId="7" applyNumberFormat="1" applyFont="1" applyFill="1" applyBorder="1" applyAlignment="1">
      <alignment horizontal="distributed" vertical="center" wrapText="1"/>
    </xf>
    <xf numFmtId="187" fontId="15" fillId="0" borderId="5" xfId="7" applyNumberFormat="1" applyFont="1" applyFill="1" applyBorder="1" applyAlignment="1">
      <alignment horizontal="distributed" vertical="center" wrapText="1"/>
    </xf>
    <xf numFmtId="190" fontId="64" fillId="0" borderId="5" xfId="7" applyNumberFormat="1" applyFont="1" applyFill="1" applyBorder="1" applyAlignment="1">
      <alignment horizontal="distributed" vertical="center" wrapText="1"/>
    </xf>
    <xf numFmtId="190" fontId="65" fillId="0" borderId="5" xfId="7" applyNumberFormat="1" applyFont="1" applyFill="1" applyBorder="1" applyAlignment="1">
      <alignment horizontal="distributed" vertical="center" wrapText="1"/>
    </xf>
    <xf numFmtId="49" fontId="45" fillId="0" borderId="0" xfId="11" applyNumberFormat="1" applyFont="1" applyFill="1" applyBorder="1" applyAlignment="1">
      <alignment horizontal="distributed" vertical="center"/>
    </xf>
    <xf numFmtId="187" fontId="45" fillId="0" borderId="16" xfId="7" applyNumberFormat="1" applyFont="1" applyFill="1" applyBorder="1" applyAlignment="1">
      <alignment horizontal="right" vertical="center"/>
    </xf>
    <xf numFmtId="49" fontId="45" fillId="0" borderId="0" xfId="7" applyNumberFormat="1" applyFont="1" applyBorder="1" applyAlignment="1">
      <alignment vertical="center"/>
    </xf>
    <xf numFmtId="187" fontId="45" fillId="0" borderId="11" xfId="11" applyNumberFormat="1" applyFont="1" applyFill="1" applyBorder="1" applyAlignment="1">
      <alignment horizontal="right" vertical="center"/>
    </xf>
    <xf numFmtId="49" fontId="68" fillId="0" borderId="0" xfId="7" applyNumberFormat="1" applyFont="1" applyFill="1" applyBorder="1" applyAlignment="1">
      <alignment horizontal="distributed" vertical="center"/>
    </xf>
    <xf numFmtId="49" fontId="50" fillId="0" borderId="0" xfId="7" applyNumberFormat="1" applyFont="1" applyFill="1" applyBorder="1" applyAlignment="1">
      <alignment horizontal="center" vertical="center"/>
    </xf>
    <xf numFmtId="49" fontId="50" fillId="0" borderId="0" xfId="11" applyNumberFormat="1" applyFont="1" applyFill="1" applyBorder="1" applyAlignment="1">
      <alignment vertical="center"/>
    </xf>
    <xf numFmtId="49" fontId="68" fillId="0" borderId="0" xfId="11" applyNumberFormat="1" applyFont="1" applyFill="1" applyBorder="1" applyAlignment="1">
      <alignment horizontal="distributed" vertical="center"/>
    </xf>
    <xf numFmtId="49" fontId="50" fillId="0" borderId="0" xfId="7" applyNumberFormat="1" applyFont="1" applyFill="1" applyBorder="1" applyAlignment="1">
      <alignment vertical="center"/>
    </xf>
    <xf numFmtId="49" fontId="63" fillId="0" borderId="13" xfId="7" applyNumberFormat="1" applyFont="1" applyBorder="1" applyAlignment="1">
      <alignment horizontal="center" vertical="center"/>
    </xf>
    <xf numFmtId="190" fontId="65" fillId="0" borderId="13" xfId="7" applyNumberFormat="1" applyFont="1" applyFill="1" applyBorder="1" applyAlignment="1">
      <alignment horizontal="distributed" vertical="center" wrapText="1"/>
    </xf>
    <xf numFmtId="176" fontId="13" fillId="0" borderId="0" xfId="2" applyNumberFormat="1" applyFont="1" applyBorder="1" applyAlignment="1">
      <alignment vertical="center"/>
    </xf>
    <xf numFmtId="0" fontId="7" fillId="0" borderId="0" xfId="2" applyFont="1" applyAlignment="1">
      <alignment horizontal="distributed" vertical="center"/>
    </xf>
    <xf numFmtId="176" fontId="13" fillId="0" borderId="11" xfId="2" applyNumberFormat="1" applyFont="1" applyBorder="1" applyAlignment="1">
      <alignment horizontal="right" vertical="center"/>
    </xf>
    <xf numFmtId="179" fontId="13" fillId="0" borderId="9" xfId="2" applyNumberFormat="1" applyFont="1" applyBorder="1">
      <alignment vertical="center"/>
    </xf>
    <xf numFmtId="179" fontId="13" fillId="0" borderId="12" xfId="2" applyNumberFormat="1" applyFont="1" applyBorder="1">
      <alignment vertical="center"/>
    </xf>
    <xf numFmtId="0" fontId="43" fillId="0" borderId="0" xfId="12" applyNumberFormat="1" applyFont="1" applyFill="1" applyBorder="1" applyAlignment="1">
      <alignment horizontal="left" vertical="center"/>
    </xf>
    <xf numFmtId="186" fontId="44" fillId="0" borderId="0" xfId="12" applyNumberFormat="1" applyFont="1" applyFill="1" applyBorder="1" applyAlignment="1">
      <alignment horizontal="right" vertical="center"/>
    </xf>
    <xf numFmtId="49" fontId="45" fillId="0" borderId="0" xfId="12" applyNumberFormat="1" applyFont="1" applyFill="1" applyBorder="1" applyAlignment="1">
      <alignment horizontal="right" vertical="center"/>
    </xf>
    <xf numFmtId="0" fontId="41" fillId="0" borderId="0" xfId="12" applyNumberFormat="1" applyFont="1" applyFill="1" applyBorder="1" applyAlignment="1">
      <alignment vertical="center"/>
    </xf>
    <xf numFmtId="186" fontId="47" fillId="0" borderId="0" xfId="12" applyNumberFormat="1" applyFont="1" applyFill="1" applyBorder="1" applyAlignment="1">
      <alignment horizontal="right" vertical="center"/>
    </xf>
    <xf numFmtId="192" fontId="47" fillId="0" borderId="0" xfId="12" applyNumberFormat="1" applyFont="1" applyFill="1" applyBorder="1" applyAlignment="1">
      <alignment horizontal="right" vertical="center"/>
    </xf>
    <xf numFmtId="193" fontId="47" fillId="0" borderId="0" xfId="12" applyNumberFormat="1" applyFont="1" applyFill="1" applyBorder="1" applyAlignment="1">
      <alignment horizontal="right" vertical="center"/>
    </xf>
    <xf numFmtId="186" fontId="46" fillId="0" borderId="0" xfId="12" quotePrefix="1" applyNumberFormat="1" applyFont="1" applyFill="1" applyBorder="1" applyAlignment="1">
      <alignment horizontal="right" vertical="center"/>
    </xf>
    <xf numFmtId="193" fontId="46" fillId="0" borderId="0" xfId="12" quotePrefix="1" applyNumberFormat="1" applyFont="1" applyFill="1" applyBorder="1" applyAlignment="1">
      <alignment horizontal="right" vertical="center"/>
    </xf>
    <xf numFmtId="193" fontId="46" fillId="0" borderId="0" xfId="12" applyNumberFormat="1" applyFont="1" applyFill="1" applyBorder="1" applyAlignment="1">
      <alignment horizontal="right" vertical="center"/>
    </xf>
    <xf numFmtId="186" fontId="46" fillId="0" borderId="0" xfId="12" applyNumberFormat="1" applyFont="1" applyFill="1" applyBorder="1" applyAlignment="1">
      <alignment horizontal="right" vertical="center"/>
    </xf>
    <xf numFmtId="192" fontId="46" fillId="0" borderId="0" xfId="12" applyNumberFormat="1" applyFont="1" applyFill="1" applyBorder="1" applyAlignment="1">
      <alignment horizontal="right" vertical="center"/>
    </xf>
    <xf numFmtId="194" fontId="71" fillId="0" borderId="0" xfId="12" applyNumberFormat="1" applyFont="1" applyFill="1" applyBorder="1" applyAlignment="1">
      <alignment horizontal="right" vertical="center"/>
    </xf>
    <xf numFmtId="194" fontId="46" fillId="0" borderId="0" xfId="12" quotePrefix="1" applyNumberFormat="1" applyFont="1" applyFill="1" applyBorder="1" applyAlignment="1">
      <alignment horizontal="right" vertical="center"/>
    </xf>
    <xf numFmtId="0" fontId="13" fillId="0" borderId="1" xfId="13" applyFont="1" applyFill="1" applyBorder="1" applyAlignment="1">
      <alignment vertical="center"/>
    </xf>
    <xf numFmtId="186" fontId="47" fillId="0" borderId="16" xfId="12" applyNumberFormat="1" applyFont="1" applyFill="1" applyBorder="1" applyAlignment="1">
      <alignment horizontal="right" vertical="center"/>
    </xf>
    <xf numFmtId="186" fontId="46" fillId="0" borderId="16" xfId="12" quotePrefix="1" applyNumberFormat="1" applyFont="1" applyFill="1" applyBorder="1" applyAlignment="1">
      <alignment horizontal="right" vertical="center"/>
    </xf>
    <xf numFmtId="186" fontId="46" fillId="0" borderId="16" xfId="12" applyNumberFormat="1" applyFont="1" applyFill="1" applyBorder="1" applyAlignment="1">
      <alignment horizontal="right" vertical="center"/>
    </xf>
    <xf numFmtId="49" fontId="41" fillId="0" borderId="0" xfId="12" applyNumberFormat="1" applyFont="1" applyFill="1" applyBorder="1" applyAlignment="1">
      <alignment vertical="center"/>
    </xf>
    <xf numFmtId="0" fontId="42" fillId="0" borderId="0" xfId="12" applyNumberFormat="1" applyFont="1" applyFill="1" applyBorder="1" applyAlignment="1">
      <alignment horizontal="center" vertical="center" wrapText="1"/>
    </xf>
    <xf numFmtId="186" fontId="42" fillId="0" borderId="0" xfId="12" applyNumberFormat="1" applyFont="1" applyFill="1" applyBorder="1" applyAlignment="1">
      <alignment horizontal="right" vertical="center" wrapText="1"/>
    </xf>
    <xf numFmtId="192" fontId="41" fillId="0" borderId="0" xfId="12" applyNumberFormat="1" applyFont="1" applyFill="1" applyAlignment="1">
      <alignment horizontal="right" vertical="center"/>
    </xf>
    <xf numFmtId="193" fontId="42" fillId="0" borderId="0" xfId="12" applyNumberFormat="1" applyFont="1" applyFill="1" applyBorder="1" applyAlignment="1">
      <alignment horizontal="right" vertical="center" wrapText="1"/>
    </xf>
    <xf numFmtId="49" fontId="45" fillId="0" borderId="0" xfId="12" applyNumberFormat="1" applyFont="1" applyFill="1" applyBorder="1" applyAlignment="1">
      <alignment vertical="center"/>
    </xf>
    <xf numFmtId="49" fontId="41" fillId="0" borderId="0" xfId="12" applyNumberFormat="1" applyFont="1" applyFill="1" applyAlignment="1">
      <alignment vertical="center"/>
    </xf>
    <xf numFmtId="49" fontId="41" fillId="0" borderId="0" xfId="12" applyNumberFormat="1" applyFont="1" applyFill="1" applyAlignment="1">
      <alignment horizontal="center" vertical="center"/>
    </xf>
    <xf numFmtId="49" fontId="66" fillId="0" borderId="0" xfId="12" applyNumberFormat="1" applyFont="1" applyFill="1" applyBorder="1" applyAlignment="1">
      <alignment horizontal="left" vertical="center"/>
    </xf>
    <xf numFmtId="49" fontId="41" fillId="0" borderId="0" xfId="12" applyNumberFormat="1" applyFont="1" applyFill="1" applyBorder="1" applyAlignment="1">
      <alignment horizontal="left" vertical="center"/>
    </xf>
    <xf numFmtId="49" fontId="47" fillId="0" borderId="0" xfId="12" applyNumberFormat="1" applyFont="1" applyFill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1" xfId="13" applyFont="1" applyFill="1" applyBorder="1" applyAlignment="1">
      <alignment vertical="center"/>
    </xf>
    <xf numFmtId="0" fontId="7" fillId="0" borderId="0" xfId="13" applyFont="1" applyFill="1" applyAlignment="1">
      <alignment vertical="center"/>
    </xf>
    <xf numFmtId="186" fontId="41" fillId="0" borderId="0" xfId="12" applyNumberFormat="1" applyFont="1" applyFill="1" applyBorder="1" applyAlignment="1">
      <alignment horizontal="right" vertical="center"/>
    </xf>
    <xf numFmtId="186" fontId="72" fillId="0" borderId="0" xfId="12" applyNumberFormat="1" applyFont="1" applyFill="1" applyBorder="1" applyAlignment="1">
      <alignment horizontal="left" vertical="center"/>
    </xf>
    <xf numFmtId="192" fontId="41" fillId="0" borderId="0" xfId="12" applyNumberFormat="1" applyFont="1" applyFill="1" applyBorder="1" applyAlignment="1">
      <alignment horizontal="right" vertical="center"/>
    </xf>
    <xf numFmtId="193" fontId="41" fillId="0" borderId="0" xfId="12" applyNumberFormat="1" applyFont="1" applyFill="1" applyBorder="1" applyAlignment="1">
      <alignment horizontal="right" vertical="center"/>
    </xf>
    <xf numFmtId="0" fontId="49" fillId="0" borderId="0" xfId="12" applyNumberFormat="1" applyFont="1" applyFill="1" applyBorder="1" applyAlignment="1">
      <alignment vertical="center"/>
    </xf>
    <xf numFmtId="186" fontId="69" fillId="0" borderId="16" xfId="12" quotePrefix="1" applyNumberFormat="1" applyFont="1" applyFill="1" applyBorder="1" applyAlignment="1">
      <alignment horizontal="right" vertical="center"/>
    </xf>
    <xf numFmtId="186" fontId="69" fillId="0" borderId="0" xfId="12" quotePrefix="1" applyNumberFormat="1" applyFont="1" applyFill="1" applyBorder="1" applyAlignment="1">
      <alignment horizontal="right" vertical="center"/>
    </xf>
    <xf numFmtId="193" fontId="69" fillId="0" borderId="0" xfId="12" quotePrefix="1" applyNumberFormat="1" applyFont="1" applyFill="1" applyBorder="1" applyAlignment="1">
      <alignment horizontal="right" vertical="center"/>
    </xf>
    <xf numFmtId="194" fontId="46" fillId="0" borderId="16" xfId="12" quotePrefix="1" applyNumberFormat="1" applyFont="1" applyFill="1" applyBorder="1" applyAlignment="1">
      <alignment horizontal="right" vertical="center"/>
    </xf>
    <xf numFmtId="0" fontId="2" fillId="0" borderId="0" xfId="14">
      <alignment vertical="center"/>
    </xf>
    <xf numFmtId="0" fontId="0" fillId="0" borderId="0" xfId="14" applyFont="1">
      <alignment vertical="center"/>
    </xf>
    <xf numFmtId="182" fontId="25" fillId="0" borderId="0" xfId="14" applyNumberFormat="1" applyFont="1" applyBorder="1">
      <alignment vertical="center"/>
    </xf>
    <xf numFmtId="0" fontId="25" fillId="0" borderId="0" xfId="14" applyFont="1">
      <alignment vertical="center"/>
    </xf>
    <xf numFmtId="0" fontId="25" fillId="0" borderId="1" xfId="14" applyFont="1" applyBorder="1">
      <alignment vertical="center"/>
    </xf>
    <xf numFmtId="0" fontId="25" fillId="0" borderId="0" xfId="14" applyFont="1" applyBorder="1">
      <alignment vertical="center"/>
    </xf>
    <xf numFmtId="0" fontId="25" fillId="0" borderId="0" xfId="14" applyFont="1" applyAlignment="1">
      <alignment horizontal="center" vertical="center"/>
    </xf>
    <xf numFmtId="182" fontId="25" fillId="0" borderId="0" xfId="14" applyNumberFormat="1" applyFont="1" applyBorder="1" applyAlignment="1">
      <alignment horizontal="center" vertical="center"/>
    </xf>
    <xf numFmtId="184" fontId="25" fillId="0" borderId="0" xfId="14" applyNumberFormat="1" applyFont="1" applyBorder="1" applyAlignment="1">
      <alignment horizontal="center" vertical="center"/>
    </xf>
    <xf numFmtId="0" fontId="73" fillId="0" borderId="0" xfId="14" applyFont="1" applyAlignment="1">
      <alignment vertical="distributed" textRotation="255" indent="7"/>
    </xf>
    <xf numFmtId="0" fontId="25" fillId="0" borderId="0" xfId="14" applyFont="1" applyAlignment="1">
      <alignment vertical="distributed" textRotation="255" indent="7"/>
    </xf>
    <xf numFmtId="0" fontId="73" fillId="0" borderId="0" xfId="14" applyFont="1">
      <alignment vertical="center"/>
    </xf>
    <xf numFmtId="38" fontId="13" fillId="0" borderId="0" xfId="15" applyFont="1" applyBorder="1" applyAlignment="1">
      <alignment horizontal="right" vertical="center"/>
    </xf>
    <xf numFmtId="184" fontId="13" fillId="0" borderId="0" xfId="15" applyNumberFormat="1" applyFont="1" applyBorder="1" applyAlignment="1">
      <alignment horizontal="right" vertical="center"/>
    </xf>
    <xf numFmtId="182" fontId="13" fillId="0" borderId="0" xfId="14" applyNumberFormat="1" applyFont="1" applyBorder="1" applyAlignment="1">
      <alignment horizontal="center" vertical="center"/>
    </xf>
    <xf numFmtId="0" fontId="61" fillId="0" borderId="0" xfId="14" applyFont="1" applyBorder="1" applyAlignment="1">
      <alignment horizontal="distributed" vertical="center"/>
    </xf>
    <xf numFmtId="182" fontId="61" fillId="0" borderId="0" xfId="14" applyNumberFormat="1" applyFont="1" applyBorder="1" applyAlignment="1">
      <alignment horizontal="distributed" vertical="center"/>
    </xf>
    <xf numFmtId="0" fontId="13" fillId="0" borderId="0" xfId="14" applyFont="1" applyAlignment="1">
      <alignment vertical="center"/>
    </xf>
    <xf numFmtId="182" fontId="25" fillId="0" borderId="0" xfId="14" applyNumberFormat="1" applyFont="1" applyBorder="1" applyAlignment="1">
      <alignment horizontal="center" vertical="center" shrinkToFit="1"/>
    </xf>
    <xf numFmtId="0" fontId="13" fillId="0" borderId="0" xfId="14" applyFont="1">
      <alignment vertical="center"/>
    </xf>
    <xf numFmtId="182" fontId="25" fillId="0" borderId="0" xfId="14" applyNumberFormat="1" applyFont="1" applyBorder="1" applyAlignment="1">
      <alignment horizontal="distributed" vertical="center" shrinkToFit="1"/>
    </xf>
    <xf numFmtId="0" fontId="25" fillId="0" borderId="0" xfId="14" applyFont="1" applyBorder="1" applyAlignment="1">
      <alignment vertical="center"/>
    </xf>
    <xf numFmtId="0" fontId="0" fillId="0" borderId="1" xfId="14" applyFont="1" applyBorder="1">
      <alignment vertical="center"/>
    </xf>
    <xf numFmtId="182" fontId="25" fillId="0" borderId="0" xfId="14" applyNumberFormat="1" applyFont="1" applyBorder="1" applyAlignment="1">
      <alignment horizontal="left" vertical="center"/>
    </xf>
    <xf numFmtId="0" fontId="7" fillId="0" borderId="0" xfId="14" applyFont="1">
      <alignment vertical="center"/>
    </xf>
    <xf numFmtId="0" fontId="25" fillId="0" borderId="0" xfId="14" applyFont="1" applyAlignment="1">
      <alignment vertical="center" shrinkToFit="1"/>
    </xf>
    <xf numFmtId="182" fontId="25" fillId="0" borderId="1" xfId="14" applyNumberFormat="1" applyFont="1" applyBorder="1">
      <alignment vertical="center"/>
    </xf>
    <xf numFmtId="179" fontId="25" fillId="0" borderId="1" xfId="14" applyNumberFormat="1" applyFont="1" applyBorder="1">
      <alignment vertical="center"/>
    </xf>
    <xf numFmtId="184" fontId="25" fillId="0" borderId="1" xfId="14" applyNumberFormat="1" applyFont="1" applyBorder="1">
      <alignment vertical="center"/>
    </xf>
    <xf numFmtId="0" fontId="74" fillId="0" borderId="0" xfId="14" applyFont="1" applyAlignment="1">
      <alignment horizontal="distributed" vertical="center"/>
    </xf>
    <xf numFmtId="184" fontId="74" fillId="0" borderId="0" xfId="15" applyNumberFormat="1" applyFont="1" applyBorder="1" applyAlignment="1">
      <alignment horizontal="right" vertical="center"/>
    </xf>
    <xf numFmtId="0" fontId="75" fillId="0" borderId="0" xfId="14" applyFont="1">
      <alignment vertical="center"/>
    </xf>
    <xf numFmtId="0" fontId="74" fillId="0" borderId="0" xfId="14" applyFont="1" applyBorder="1" applyAlignment="1">
      <alignment horizontal="distributed" vertical="center"/>
    </xf>
    <xf numFmtId="40" fontId="74" fillId="0" borderId="0" xfId="15" applyNumberFormat="1" applyFont="1" applyBorder="1" applyAlignment="1">
      <alignment horizontal="right" vertical="center"/>
    </xf>
    <xf numFmtId="0" fontId="75" fillId="0" borderId="0" xfId="14" applyFont="1" applyAlignment="1">
      <alignment vertical="distributed" textRotation="255" indent="7"/>
    </xf>
    <xf numFmtId="0" fontId="75" fillId="0" borderId="0" xfId="14" applyFont="1" applyBorder="1" applyAlignment="1">
      <alignment vertical="center"/>
    </xf>
    <xf numFmtId="182" fontId="75" fillId="0" borderId="0" xfId="14" applyNumberFormat="1" applyFont="1" applyBorder="1">
      <alignment vertical="center"/>
    </xf>
    <xf numFmtId="182" fontId="25" fillId="0" borderId="16" xfId="14" applyNumberFormat="1" applyFont="1" applyBorder="1" applyAlignment="1">
      <alignment horizontal="center" vertical="center"/>
    </xf>
    <xf numFmtId="184" fontId="25" fillId="0" borderId="11" xfId="14" applyNumberFormat="1" applyFont="1" applyBorder="1" applyAlignment="1">
      <alignment horizontal="center" vertical="center"/>
    </xf>
    <xf numFmtId="184" fontId="74" fillId="0" borderId="11" xfId="15" applyNumberFormat="1" applyFont="1" applyBorder="1" applyAlignment="1">
      <alignment horizontal="right" vertical="center"/>
    </xf>
    <xf numFmtId="40" fontId="74" fillId="0" borderId="16" xfId="15" applyNumberFormat="1" applyFont="1" applyBorder="1" applyAlignment="1">
      <alignment horizontal="right" vertical="center"/>
    </xf>
    <xf numFmtId="38" fontId="13" fillId="0" borderId="16" xfId="15" applyFont="1" applyBorder="1" applyAlignment="1">
      <alignment horizontal="right" vertical="center"/>
    </xf>
    <xf numFmtId="184" fontId="13" fillId="0" borderId="11" xfId="15" applyNumberFormat="1" applyFont="1" applyBorder="1" applyAlignment="1">
      <alignment horizontal="right" vertical="center"/>
    </xf>
    <xf numFmtId="179" fontId="25" fillId="0" borderId="9" xfId="14" applyNumberFormat="1" applyFont="1" applyBorder="1">
      <alignment vertical="center"/>
    </xf>
    <xf numFmtId="184" fontId="25" fillId="0" borderId="12" xfId="14" applyNumberFormat="1" applyFont="1" applyBorder="1">
      <alignment vertical="center"/>
    </xf>
    <xf numFmtId="195" fontId="13" fillId="0" borderId="0" xfId="15" applyNumberFormat="1" applyFont="1" applyBorder="1" applyAlignment="1">
      <alignment horizontal="right" vertical="center"/>
    </xf>
    <xf numFmtId="195" fontId="13" fillId="0" borderId="16" xfId="15" applyNumberFormat="1" applyFont="1" applyBorder="1" applyAlignment="1">
      <alignment horizontal="right" vertical="center"/>
    </xf>
    <xf numFmtId="196" fontId="13" fillId="0" borderId="0" xfId="15" applyNumberFormat="1" applyFont="1" applyBorder="1" applyAlignment="1">
      <alignment horizontal="right" vertical="center"/>
    </xf>
    <xf numFmtId="196" fontId="13" fillId="0" borderId="11" xfId="15" applyNumberFormat="1" applyFont="1" applyBorder="1" applyAlignment="1">
      <alignment horizontal="right" vertical="center"/>
    </xf>
    <xf numFmtId="196" fontId="74" fillId="0" borderId="0" xfId="15" applyNumberFormat="1" applyFont="1" applyBorder="1" applyAlignment="1">
      <alignment horizontal="right" vertical="center"/>
    </xf>
    <xf numFmtId="196" fontId="74" fillId="0" borderId="11" xfId="15" applyNumberFormat="1" applyFont="1" applyBorder="1" applyAlignment="1">
      <alignment horizontal="right" vertical="center"/>
    </xf>
    <xf numFmtId="195" fontId="74" fillId="0" borderId="16" xfId="15" applyNumberFormat="1" applyFont="1" applyBorder="1" applyAlignment="1">
      <alignment horizontal="right" vertical="center"/>
    </xf>
    <xf numFmtId="195" fontId="74" fillId="0" borderId="0" xfId="15" applyNumberFormat="1" applyFont="1" applyBorder="1" applyAlignment="1">
      <alignment horizontal="right" vertical="center"/>
    </xf>
    <xf numFmtId="196" fontId="25" fillId="0" borderId="1" xfId="14" applyNumberFormat="1" applyFont="1" applyBorder="1">
      <alignment vertical="center"/>
    </xf>
    <xf numFmtId="196" fontId="25" fillId="0" borderId="12" xfId="14" applyNumberFormat="1" applyFont="1" applyBorder="1">
      <alignment vertical="center"/>
    </xf>
    <xf numFmtId="196" fontId="25" fillId="0" borderId="0" xfId="14" applyNumberFormat="1" applyFont="1" applyBorder="1" applyAlignment="1">
      <alignment horizontal="left" vertical="center"/>
    </xf>
    <xf numFmtId="196" fontId="25" fillId="0" borderId="0" xfId="14" applyNumberFormat="1" applyFont="1" applyBorder="1">
      <alignment vertical="center"/>
    </xf>
    <xf numFmtId="196" fontId="7" fillId="0" borderId="0" xfId="14" applyNumberFormat="1" applyFont="1">
      <alignment vertical="center"/>
    </xf>
    <xf numFmtId="196" fontId="25" fillId="0" borderId="0" xfId="14" applyNumberFormat="1" applyFo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6" fillId="0" borderId="0" xfId="18" applyFont="1">
      <alignment vertical="center"/>
    </xf>
    <xf numFmtId="0" fontId="5" fillId="0" borderId="0" xfId="18" applyFont="1">
      <alignment vertical="center"/>
    </xf>
    <xf numFmtId="0" fontId="23" fillId="0" borderId="0" xfId="18" applyFont="1">
      <alignment vertical="center"/>
    </xf>
    <xf numFmtId="176" fontId="12" fillId="0" borderId="1" xfId="18" applyNumberFormat="1" applyFont="1" applyBorder="1" applyAlignment="1">
      <alignment horizontal="right" vertical="center"/>
    </xf>
    <xf numFmtId="0" fontId="7" fillId="0" borderId="1" xfId="18" applyFont="1" applyBorder="1">
      <alignment vertical="center"/>
    </xf>
    <xf numFmtId="179" fontId="13" fillId="0" borderId="0" xfId="18" applyNumberFormat="1" applyFont="1" applyAlignment="1">
      <alignment horizontal="right" vertical="center"/>
    </xf>
    <xf numFmtId="180" fontId="13" fillId="0" borderId="0" xfId="18" applyNumberFormat="1" applyFont="1" applyAlignment="1">
      <alignment horizontal="right" vertical="center"/>
    </xf>
    <xf numFmtId="176" fontId="13" fillId="0" borderId="0" xfId="18" applyNumberFormat="1" applyFont="1" applyAlignment="1">
      <alignment horizontal="right" vertical="center"/>
    </xf>
    <xf numFmtId="0" fontId="7" fillId="0" borderId="0" xfId="18" applyFont="1">
      <alignment vertical="center"/>
    </xf>
    <xf numFmtId="176" fontId="13" fillId="0" borderId="0" xfId="18" applyNumberFormat="1" applyFont="1" applyBorder="1" applyAlignment="1">
      <alignment horizontal="right" vertical="center"/>
    </xf>
    <xf numFmtId="0" fontId="7" fillId="0" borderId="0" xfId="18" applyFont="1" applyAlignment="1">
      <alignment horizontal="distributed" vertical="center"/>
    </xf>
    <xf numFmtId="179" fontId="12" fillId="0" borderId="0" xfId="18" applyNumberFormat="1" applyFont="1" applyAlignment="1">
      <alignment horizontal="right" vertical="center"/>
    </xf>
    <xf numFmtId="180" fontId="12" fillId="0" borderId="0" xfId="18" applyNumberFormat="1" applyFont="1" applyAlignment="1">
      <alignment horizontal="right" vertical="center"/>
    </xf>
    <xf numFmtId="176" fontId="12" fillId="0" borderId="0" xfId="18" applyNumberFormat="1" applyFont="1" applyAlignment="1">
      <alignment horizontal="right" vertical="center"/>
    </xf>
    <xf numFmtId="176" fontId="12" fillId="0" borderId="0" xfId="18" applyNumberFormat="1" applyFont="1" applyBorder="1" applyAlignment="1">
      <alignment horizontal="right" vertical="center"/>
    </xf>
    <xf numFmtId="0" fontId="7" fillId="0" borderId="0" xfId="18" applyFont="1" applyAlignment="1">
      <alignment vertical="center"/>
    </xf>
    <xf numFmtId="0" fontId="7" fillId="0" borderId="0" xfId="18" applyFont="1" applyAlignment="1">
      <alignment horizontal="center" vertical="center"/>
    </xf>
    <xf numFmtId="0" fontId="6" fillId="0" borderId="0" xfId="18" applyFont="1">
      <alignment vertical="center"/>
    </xf>
    <xf numFmtId="0" fontId="39" fillId="0" borderId="0" xfId="18" applyFont="1">
      <alignment vertical="center"/>
    </xf>
    <xf numFmtId="0" fontId="8" fillId="0" borderId="0" xfId="18" applyFont="1">
      <alignment vertical="center"/>
    </xf>
    <xf numFmtId="176" fontId="27" fillId="0" borderId="0" xfId="18" applyNumberFormat="1" applyFont="1" applyAlignment="1">
      <alignment horizontal="right" vertical="center"/>
    </xf>
    <xf numFmtId="180" fontId="27" fillId="0" borderId="0" xfId="18" applyNumberFormat="1" applyFont="1" applyAlignment="1">
      <alignment horizontal="right" vertical="center"/>
    </xf>
    <xf numFmtId="179" fontId="27" fillId="0" borderId="0" xfId="18" applyNumberFormat="1" applyFont="1" applyAlignment="1">
      <alignment horizontal="right" vertical="center"/>
    </xf>
    <xf numFmtId="176" fontId="27" fillId="0" borderId="0" xfId="18" applyNumberFormat="1" applyFont="1" applyBorder="1" applyAlignment="1">
      <alignment horizontal="right" vertical="center"/>
    </xf>
    <xf numFmtId="0" fontId="7" fillId="0" borderId="5" xfId="18" applyFont="1" applyBorder="1" applyAlignment="1">
      <alignment horizontal="center" vertical="center"/>
    </xf>
    <xf numFmtId="0" fontId="7" fillId="0" borderId="13" xfId="18" applyFont="1" applyBorder="1" applyAlignment="1">
      <alignment horizontal="center" vertical="center"/>
    </xf>
    <xf numFmtId="0" fontId="23" fillId="0" borderId="16" xfId="18" applyFont="1" applyBorder="1">
      <alignment vertical="center"/>
    </xf>
    <xf numFmtId="176" fontId="27" fillId="0" borderId="16" xfId="18" applyNumberFormat="1" applyFont="1" applyBorder="1" applyAlignment="1">
      <alignment horizontal="right" vertical="center"/>
    </xf>
    <xf numFmtId="176" fontId="13" fillId="0" borderId="16" xfId="18" applyNumberFormat="1" applyFont="1" applyBorder="1" applyAlignment="1">
      <alignment horizontal="right" vertical="center"/>
    </xf>
    <xf numFmtId="176" fontId="12" fillId="0" borderId="16" xfId="18" applyNumberFormat="1" applyFont="1" applyBorder="1" applyAlignment="1">
      <alignment horizontal="right" vertical="center"/>
    </xf>
    <xf numFmtId="49" fontId="41" fillId="0" borderId="5" xfId="7" applyNumberFormat="1" applyFont="1" applyFill="1" applyBorder="1" applyAlignment="1">
      <alignment horizontal="center" vertical="center" wrapText="1"/>
    </xf>
    <xf numFmtId="49" fontId="41" fillId="0" borderId="13" xfId="7" applyNumberFormat="1" applyFont="1" applyFill="1" applyBorder="1" applyAlignment="1">
      <alignment horizontal="center" vertical="center" wrapText="1"/>
    </xf>
    <xf numFmtId="49" fontId="41" fillId="0" borderId="15" xfId="7" applyNumberFormat="1" applyFont="1" applyFill="1" applyBorder="1" applyAlignment="1">
      <alignment horizontal="center" vertical="center" wrapText="1"/>
    </xf>
    <xf numFmtId="49" fontId="41" fillId="0" borderId="8" xfId="7" applyNumberFormat="1" applyFont="1" applyFill="1" applyBorder="1" applyAlignment="1">
      <alignment horizontal="center" vertical="center" wrapText="1"/>
    </xf>
    <xf numFmtId="0" fontId="23" fillId="0" borderId="0" xfId="18" applyFont="1" applyBorder="1">
      <alignment vertical="center"/>
    </xf>
    <xf numFmtId="0" fontId="7" fillId="0" borderId="0" xfId="18" applyFont="1" applyBorder="1">
      <alignment vertical="center"/>
    </xf>
    <xf numFmtId="0" fontId="7" fillId="0" borderId="11" xfId="18" applyFont="1" applyBorder="1">
      <alignment vertical="center"/>
    </xf>
    <xf numFmtId="0" fontId="8" fillId="0" borderId="0" xfId="18" applyFont="1" applyBorder="1">
      <alignment vertical="center"/>
    </xf>
    <xf numFmtId="0" fontId="8" fillId="0" borderId="11" xfId="18" applyFont="1" applyBorder="1">
      <alignment vertical="center"/>
    </xf>
    <xf numFmtId="0" fontId="7" fillId="0" borderId="0" xfId="18" applyFont="1" applyBorder="1" applyAlignment="1">
      <alignment horizontal="distributed" vertical="center"/>
    </xf>
    <xf numFmtId="0" fontId="17" fillId="0" borderId="0" xfId="18" applyFont="1" applyBorder="1" applyAlignment="1">
      <alignment horizontal="center" vertical="center"/>
    </xf>
    <xf numFmtId="0" fontId="7" fillId="0" borderId="12" xfId="18" applyFont="1" applyBorder="1">
      <alignment vertical="center"/>
    </xf>
    <xf numFmtId="0" fontId="7" fillId="0" borderId="0" xfId="18" applyFont="1" applyBorder="1" applyAlignment="1">
      <alignment horizontal="center" vertical="center"/>
    </xf>
    <xf numFmtId="180" fontId="27" fillId="0" borderId="0" xfId="18" applyNumberFormat="1" applyFont="1" applyBorder="1" applyAlignment="1">
      <alignment horizontal="right" vertical="center"/>
    </xf>
    <xf numFmtId="179" fontId="27" fillId="0" borderId="0" xfId="18" applyNumberFormat="1" applyFont="1" applyBorder="1" applyAlignment="1">
      <alignment horizontal="right" vertical="center"/>
    </xf>
    <xf numFmtId="0" fontId="39" fillId="0" borderId="0" xfId="18" applyFont="1" applyBorder="1">
      <alignment vertical="center"/>
    </xf>
    <xf numFmtId="180" fontId="13" fillId="0" borderId="0" xfId="18" applyNumberFormat="1" applyFont="1" applyBorder="1" applyAlignment="1">
      <alignment horizontal="right" vertical="center"/>
    </xf>
    <xf numFmtId="179" fontId="13" fillId="0" borderId="0" xfId="18" applyNumberFormat="1" applyFont="1" applyBorder="1" applyAlignment="1">
      <alignment horizontal="right" vertical="center"/>
    </xf>
    <xf numFmtId="180" fontId="12" fillId="0" borderId="0" xfId="18" applyNumberFormat="1" applyFont="1" applyBorder="1" applyAlignment="1">
      <alignment horizontal="right" vertical="center"/>
    </xf>
    <xf numFmtId="179" fontId="12" fillId="0" borderId="0" xfId="18" applyNumberFormat="1" applyFont="1" applyBorder="1" applyAlignment="1">
      <alignment horizontal="right" vertical="center"/>
    </xf>
    <xf numFmtId="0" fontId="7" fillId="0" borderId="11" xfId="18" applyFont="1" applyBorder="1" applyAlignment="1">
      <alignment vertical="center"/>
    </xf>
    <xf numFmtId="0" fontId="23" fillId="0" borderId="2" xfId="2" applyFont="1" applyBorder="1">
      <alignment vertical="center"/>
    </xf>
    <xf numFmtId="0" fontId="7" fillId="0" borderId="0" xfId="2" applyFont="1" applyAlignment="1">
      <alignment horizontal="center" vertical="center" wrapText="1"/>
    </xf>
    <xf numFmtId="176" fontId="12" fillId="0" borderId="2" xfId="2" applyNumberFormat="1" applyFont="1" applyBorder="1">
      <alignment vertical="center"/>
    </xf>
    <xf numFmtId="176" fontId="12" fillId="0" borderId="0" xfId="2" applyNumberFormat="1" applyFont="1">
      <alignment vertical="center"/>
    </xf>
    <xf numFmtId="180" fontId="12" fillId="0" borderId="0" xfId="2" applyNumberFormat="1" applyFont="1">
      <alignment vertical="center"/>
    </xf>
    <xf numFmtId="179" fontId="12" fillId="0" borderId="0" xfId="2" applyNumberFormat="1" applyFont="1">
      <alignment vertical="center"/>
    </xf>
    <xf numFmtId="176" fontId="13" fillId="0" borderId="2" xfId="2" applyNumberFormat="1" applyFont="1" applyBorder="1">
      <alignment vertical="center"/>
    </xf>
    <xf numFmtId="176" fontId="13" fillId="0" borderId="0" xfId="2" applyNumberFormat="1" applyFont="1">
      <alignment vertical="center"/>
    </xf>
    <xf numFmtId="180" fontId="13" fillId="0" borderId="0" xfId="2" applyNumberFormat="1" applyFont="1">
      <alignment vertical="center"/>
    </xf>
    <xf numFmtId="179" fontId="13" fillId="0" borderId="0" xfId="2" applyNumberFormat="1" applyFont="1">
      <alignment vertical="center"/>
    </xf>
    <xf numFmtId="0" fontId="21" fillId="0" borderId="0" xfId="2" applyFont="1" applyAlignment="1">
      <alignment horizontal="center" vertical="center" wrapText="1"/>
    </xf>
    <xf numFmtId="0" fontId="77" fillId="0" borderId="0" xfId="2" applyFont="1" applyAlignment="1">
      <alignment horizontal="center" vertical="center"/>
    </xf>
    <xf numFmtId="176" fontId="13" fillId="0" borderId="2" xfId="2" applyNumberFormat="1" applyFont="1" applyBorder="1" applyAlignment="1">
      <alignment vertical="center"/>
    </xf>
    <xf numFmtId="0" fontId="7" fillId="0" borderId="0" xfId="2" applyFont="1" applyAlignment="1">
      <alignment horizontal="right" vertical="center" wrapText="1"/>
    </xf>
    <xf numFmtId="0" fontId="7" fillId="0" borderId="1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176" fontId="13" fillId="0" borderId="3" xfId="2" applyNumberFormat="1" applyFont="1" applyBorder="1">
      <alignment vertical="center"/>
    </xf>
    <xf numFmtId="176" fontId="13" fillId="0" borderId="1" xfId="2" applyNumberFormat="1" applyFont="1" applyBorder="1">
      <alignment vertical="center"/>
    </xf>
    <xf numFmtId="180" fontId="13" fillId="0" borderId="1" xfId="2" applyNumberFormat="1" applyFont="1" applyBorder="1">
      <alignment vertical="center"/>
    </xf>
    <xf numFmtId="176" fontId="27" fillId="0" borderId="2" xfId="2" applyNumberFormat="1" applyFont="1" applyBorder="1">
      <alignment vertical="center"/>
    </xf>
    <xf numFmtId="176" fontId="27" fillId="0" borderId="0" xfId="2" applyNumberFormat="1" applyFont="1">
      <alignment vertical="center"/>
    </xf>
    <xf numFmtId="180" fontId="27" fillId="0" borderId="0" xfId="2" applyNumberFormat="1" applyFont="1">
      <alignment vertical="center"/>
    </xf>
    <xf numFmtId="179" fontId="27" fillId="0" borderId="0" xfId="2" applyNumberFormat="1" applyFont="1">
      <alignment vertical="center"/>
    </xf>
    <xf numFmtId="38" fontId="41" fillId="0" borderId="0" xfId="1" applyFont="1" applyAlignment="1">
      <alignment vertical="top"/>
    </xf>
    <xf numFmtId="38" fontId="69" fillId="0" borderId="0" xfId="1" applyFont="1" applyAlignment="1">
      <alignment vertical="top"/>
    </xf>
    <xf numFmtId="38" fontId="13" fillId="0" borderId="16" xfId="1" applyFont="1" applyBorder="1" applyAlignment="1">
      <alignment vertical="center"/>
    </xf>
    <xf numFmtId="38" fontId="46" fillId="0" borderId="16" xfId="1" applyFont="1" applyFill="1" applyBorder="1" applyAlignment="1">
      <alignment vertical="top"/>
    </xf>
    <xf numFmtId="38" fontId="46" fillId="0" borderId="0" xfId="1" applyFont="1" applyFill="1" applyBorder="1" applyAlignment="1">
      <alignment vertical="top"/>
    </xf>
    <xf numFmtId="38" fontId="41" fillId="0" borderId="16" xfId="1" applyFont="1" applyFill="1" applyBorder="1" applyAlignment="1">
      <alignment vertical="top"/>
    </xf>
    <xf numFmtId="38" fontId="69" fillId="0" borderId="16" xfId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49" fontId="41" fillId="0" borderId="4" xfId="7" applyNumberFormat="1" applyFont="1" applyFill="1" applyBorder="1" applyAlignment="1">
      <alignment horizontal="center" vertical="top" wrapText="1"/>
    </xf>
    <xf numFmtId="38" fontId="41" fillId="0" borderId="0" xfId="1" applyFont="1" applyFill="1" applyBorder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38" fontId="69" fillId="0" borderId="0" xfId="1" applyFont="1" applyFill="1" applyBorder="1" applyAlignment="1">
      <alignment vertical="top"/>
    </xf>
    <xf numFmtId="0" fontId="12" fillId="0" borderId="0" xfId="0" applyFont="1" applyBorder="1"/>
    <xf numFmtId="0" fontId="12" fillId="0" borderId="1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0" xfId="0" applyFont="1"/>
    <xf numFmtId="185" fontId="13" fillId="0" borderId="16" xfId="1" applyNumberFormat="1" applyFont="1" applyBorder="1" applyAlignment="1">
      <alignment vertical="center"/>
    </xf>
    <xf numFmtId="185" fontId="13" fillId="0" borderId="0" xfId="1" applyNumberFormat="1" applyFont="1" applyBorder="1" applyAlignment="1">
      <alignment vertical="center"/>
    </xf>
    <xf numFmtId="185" fontId="41" fillId="0" borderId="0" xfId="1" applyNumberFormat="1" applyFont="1" applyAlignment="1">
      <alignment vertical="top"/>
    </xf>
    <xf numFmtId="185" fontId="13" fillId="0" borderId="0" xfId="1" applyNumberFormat="1" applyFont="1" applyBorder="1" applyAlignment="1">
      <alignment horizontal="right" vertical="center"/>
    </xf>
    <xf numFmtId="49" fontId="41" fillId="0" borderId="0" xfId="19" applyNumberFormat="1" applyFont="1" applyAlignment="1">
      <alignment vertical="top"/>
    </xf>
    <xf numFmtId="0" fontId="63" fillId="0" borderId="0" xfId="19" applyNumberFormat="1" applyFont="1" applyFill="1" applyBorder="1" applyAlignment="1">
      <alignment horizontal="left" vertical="top"/>
    </xf>
    <xf numFmtId="0" fontId="44" fillId="0" borderId="0" xfId="19" applyNumberFormat="1" applyFont="1" applyFill="1" applyBorder="1" applyAlignment="1">
      <alignment horizontal="left" vertical="center"/>
    </xf>
    <xf numFmtId="0" fontId="42" fillId="0" borderId="0" xfId="19" applyNumberFormat="1" applyFont="1" applyFill="1" applyBorder="1" applyAlignment="1">
      <alignment horizontal="left" vertical="top"/>
    </xf>
    <xf numFmtId="0" fontId="42" fillId="0" borderId="0" xfId="20" applyNumberFormat="1" applyFont="1" applyFill="1" applyBorder="1" applyAlignment="1">
      <alignment horizontal="left" vertical="top"/>
    </xf>
    <xf numFmtId="49" fontId="41" fillId="0" borderId="0" xfId="20" applyNumberFormat="1" applyFont="1" applyAlignment="1">
      <alignment vertical="top"/>
    </xf>
    <xf numFmtId="0" fontId="41" fillId="0" borderId="0" xfId="20" applyNumberFormat="1" applyFont="1" applyFill="1" applyBorder="1" applyAlignment="1">
      <alignment horizontal="center" vertical="top" wrapText="1"/>
    </xf>
    <xf numFmtId="0" fontId="45" fillId="0" borderId="0" xfId="20" applyNumberFormat="1" applyFont="1" applyFill="1" applyBorder="1" applyAlignment="1">
      <alignment horizontal="right" vertical="center"/>
    </xf>
    <xf numFmtId="49" fontId="41" fillId="0" borderId="1" xfId="20" applyNumberFormat="1" applyFont="1" applyFill="1" applyBorder="1" applyAlignment="1">
      <alignment vertical="top"/>
    </xf>
    <xf numFmtId="49" fontId="41" fillId="0" borderId="0" xfId="20" applyNumberFormat="1" applyFont="1" applyFill="1" applyBorder="1" applyAlignment="1">
      <alignment vertical="top"/>
    </xf>
    <xf numFmtId="186" fontId="41" fillId="0" borderId="0" xfId="19" applyNumberFormat="1" applyFont="1" applyFill="1" applyBorder="1" applyAlignment="1">
      <alignment vertical="top"/>
    </xf>
    <xf numFmtId="49" fontId="47" fillId="0" borderId="0" xfId="19" applyNumberFormat="1" applyFont="1" applyFill="1" applyBorder="1" applyAlignment="1">
      <alignment horizontal="centerContinuous" vertical="center"/>
    </xf>
    <xf numFmtId="186" fontId="47" fillId="0" borderId="0" xfId="19" applyNumberFormat="1" applyFont="1" applyFill="1" applyBorder="1" applyAlignment="1">
      <alignment horizontal="centerContinuous" vertical="top"/>
    </xf>
    <xf numFmtId="186" fontId="41" fillId="0" borderId="0" xfId="20" applyNumberFormat="1" applyFont="1" applyFill="1" applyBorder="1" applyAlignment="1">
      <alignment vertical="top"/>
    </xf>
    <xf numFmtId="176" fontId="46" fillId="0" borderId="0" xfId="19" applyNumberFormat="1" applyFont="1" applyFill="1" applyBorder="1" applyAlignment="1">
      <alignment horizontal="right" vertical="top"/>
    </xf>
    <xf numFmtId="0" fontId="7" fillId="0" borderId="1" xfId="13" applyFont="1" applyBorder="1"/>
    <xf numFmtId="0" fontId="7" fillId="0" borderId="0" xfId="13" applyFont="1"/>
    <xf numFmtId="0" fontId="10" fillId="0" borderId="0" xfId="13" applyFont="1" applyBorder="1"/>
    <xf numFmtId="0" fontId="7" fillId="0" borderId="0" xfId="13" applyFont="1" applyBorder="1"/>
    <xf numFmtId="0" fontId="10" fillId="0" borderId="0" xfId="13" applyFont="1"/>
    <xf numFmtId="0" fontId="7" fillId="0" borderId="0" xfId="13"/>
    <xf numFmtId="49" fontId="63" fillId="0" borderId="5" xfId="19" applyNumberFormat="1" applyFont="1" applyFill="1" applyBorder="1" applyAlignment="1">
      <alignment horizontal="distributed" vertical="center" wrapText="1"/>
    </xf>
    <xf numFmtId="49" fontId="63" fillId="0" borderId="5" xfId="20" applyNumberFormat="1" applyFont="1" applyFill="1" applyBorder="1" applyAlignment="1">
      <alignment horizontal="distributed" vertical="center" wrapText="1"/>
    </xf>
    <xf numFmtId="49" fontId="63" fillId="0" borderId="4" xfId="19" applyNumberFormat="1" applyFont="1" applyFill="1" applyBorder="1" applyAlignment="1">
      <alignment horizontal="center" wrapText="1"/>
    </xf>
    <xf numFmtId="49" fontId="63" fillId="0" borderId="4" xfId="19" applyNumberFormat="1" applyFont="1" applyFill="1" applyBorder="1" applyAlignment="1">
      <alignment horizontal="distributed" wrapText="1" justifyLastLine="1"/>
    </xf>
    <xf numFmtId="49" fontId="63" fillId="0" borderId="10" xfId="19" applyNumberFormat="1" applyFont="1" applyFill="1" applyBorder="1" applyAlignment="1">
      <alignment horizontal="center" wrapText="1"/>
    </xf>
    <xf numFmtId="49" fontId="78" fillId="0" borderId="4" xfId="19" applyNumberFormat="1" applyFont="1" applyFill="1" applyBorder="1" applyAlignment="1">
      <alignment horizontal="center" vertical="top" wrapText="1"/>
    </xf>
    <xf numFmtId="49" fontId="78" fillId="0" borderId="4" xfId="20" applyNumberFormat="1" applyFont="1" applyFill="1" applyBorder="1" applyAlignment="1">
      <alignment horizontal="center" vertical="top" wrapText="1"/>
    </xf>
    <xf numFmtId="49" fontId="78" fillId="0" borderId="10" xfId="20" applyNumberFormat="1" applyFont="1" applyFill="1" applyBorder="1" applyAlignment="1">
      <alignment horizontal="center" vertical="top" wrapText="1"/>
    </xf>
    <xf numFmtId="49" fontId="63" fillId="0" borderId="4" xfId="20" applyNumberFormat="1" applyFont="1" applyFill="1" applyBorder="1" applyAlignment="1">
      <alignment horizontal="center" vertical="top" wrapText="1"/>
    </xf>
    <xf numFmtId="49" fontId="63" fillId="0" borderId="10" xfId="20" applyNumberFormat="1" applyFont="1" applyFill="1" applyBorder="1" applyAlignment="1">
      <alignment horizontal="center" vertical="top" wrapText="1"/>
    </xf>
    <xf numFmtId="186" fontId="41" fillId="0" borderId="16" xfId="19" applyNumberFormat="1" applyFont="1" applyFill="1" applyBorder="1" applyAlignment="1">
      <alignment vertical="top"/>
    </xf>
    <xf numFmtId="186" fontId="41" fillId="0" borderId="11" xfId="20" applyNumberFormat="1" applyFont="1" applyFill="1" applyBorder="1" applyAlignment="1">
      <alignment vertical="top"/>
    </xf>
    <xf numFmtId="176" fontId="46" fillId="0" borderId="16" xfId="19" applyNumberFormat="1" applyFont="1" applyFill="1" applyBorder="1" applyAlignment="1">
      <alignment horizontal="right" vertical="top"/>
    </xf>
    <xf numFmtId="176" fontId="69" fillId="0" borderId="16" xfId="19" applyNumberFormat="1" applyFont="1" applyFill="1" applyBorder="1" applyAlignment="1">
      <alignment horizontal="right" vertical="top"/>
    </xf>
    <xf numFmtId="176" fontId="69" fillId="0" borderId="0" xfId="19" applyNumberFormat="1" applyFont="1" applyFill="1" applyBorder="1" applyAlignment="1">
      <alignment horizontal="right" vertical="top"/>
    </xf>
    <xf numFmtId="0" fontId="63" fillId="0" borderId="0" xfId="7" applyNumberFormat="1" applyFont="1" applyFill="1" applyBorder="1" applyAlignment="1">
      <alignment horizontal="left" vertical="center"/>
    </xf>
    <xf numFmtId="0" fontId="44" fillId="0" borderId="0" xfId="7" applyNumberFormat="1" applyFont="1" applyFill="1" applyBorder="1" applyAlignment="1">
      <alignment horizontal="left" vertical="center"/>
    </xf>
    <xf numFmtId="0" fontId="42" fillId="0" borderId="0" xfId="7" applyNumberFormat="1" applyFont="1" applyFill="1" applyBorder="1" applyAlignment="1">
      <alignment horizontal="left" vertical="center"/>
    </xf>
    <xf numFmtId="0" fontId="44" fillId="0" borderId="0" xfId="21" applyNumberFormat="1" applyFont="1" applyFill="1" applyBorder="1" applyAlignment="1">
      <alignment horizontal="left" vertical="center"/>
    </xf>
    <xf numFmtId="0" fontId="42" fillId="0" borderId="0" xfId="21" applyNumberFormat="1" applyFont="1" applyFill="1" applyBorder="1" applyAlignment="1">
      <alignment horizontal="left" vertical="center"/>
    </xf>
    <xf numFmtId="49" fontId="63" fillId="0" borderId="0" xfId="21" applyNumberFormat="1" applyFont="1" applyAlignment="1">
      <alignment vertical="center"/>
    </xf>
    <xf numFmtId="0" fontId="63" fillId="0" borderId="0" xfId="21" applyNumberFormat="1" applyFont="1" applyFill="1" applyBorder="1" applyAlignment="1">
      <alignment horizontal="left" vertical="center"/>
    </xf>
    <xf numFmtId="0" fontId="41" fillId="0" borderId="0" xfId="21" applyNumberFormat="1" applyFont="1" applyFill="1" applyBorder="1" applyAlignment="1">
      <alignment horizontal="right" vertical="center"/>
    </xf>
    <xf numFmtId="0" fontId="45" fillId="0" borderId="0" xfId="21" applyNumberFormat="1" applyFont="1" applyFill="1" applyBorder="1" applyAlignment="1">
      <alignment horizontal="right" vertical="center"/>
    </xf>
    <xf numFmtId="49" fontId="41" fillId="0" borderId="0" xfId="7" applyNumberFormat="1" applyFont="1" applyAlignment="1">
      <alignment vertical="center"/>
    </xf>
    <xf numFmtId="49" fontId="63" fillId="0" borderId="0" xfId="7" applyNumberFormat="1" applyFont="1" applyBorder="1" applyAlignment="1">
      <alignment vertical="center"/>
    </xf>
    <xf numFmtId="49" fontId="78" fillId="0" borderId="0" xfId="7" applyNumberFormat="1" applyFont="1" applyFill="1" applyBorder="1" applyAlignment="1">
      <alignment horizontal="center" vertical="center"/>
    </xf>
    <xf numFmtId="0" fontId="7" fillId="0" borderId="0" xfId="13" applyFont="1" applyFill="1" applyBorder="1" applyAlignment="1">
      <alignment horizontal="right" vertical="center" wrapText="1"/>
    </xf>
    <xf numFmtId="49" fontId="41" fillId="0" borderId="0" xfId="7" applyNumberFormat="1" applyFont="1" applyFill="1" applyBorder="1" applyAlignment="1">
      <alignment horizontal="right" vertical="center" wrapText="1"/>
    </xf>
    <xf numFmtId="0" fontId="15" fillId="0" borderId="0" xfId="13" applyFont="1" applyFill="1" applyBorder="1" applyAlignment="1">
      <alignment horizontal="center" vertical="center" wrapText="1"/>
    </xf>
    <xf numFmtId="49" fontId="65" fillId="0" borderId="0" xfId="21" applyNumberFormat="1" applyFont="1" applyFill="1" applyBorder="1" applyAlignment="1">
      <alignment horizontal="center" vertical="center" wrapText="1"/>
    </xf>
    <xf numFmtId="49" fontId="63" fillId="0" borderId="0" xfId="21" applyNumberFormat="1" applyFont="1" applyBorder="1" applyAlignment="1">
      <alignment vertical="center"/>
    </xf>
    <xf numFmtId="49" fontId="78" fillId="0" borderId="0" xfId="21" applyNumberFormat="1" applyFont="1" applyFill="1" applyBorder="1" applyAlignment="1">
      <alignment horizontal="center" vertical="center"/>
    </xf>
    <xf numFmtId="49" fontId="65" fillId="0" borderId="0" xfId="21" applyNumberFormat="1" applyFont="1" applyBorder="1" applyAlignment="1">
      <alignment vertical="center"/>
    </xf>
    <xf numFmtId="49" fontId="65" fillId="0" borderId="0" xfId="7" applyNumberFormat="1" applyFont="1" applyAlignment="1">
      <alignment vertical="center"/>
    </xf>
    <xf numFmtId="0" fontId="7" fillId="0" borderId="0" xfId="13" applyBorder="1" applyAlignment="1">
      <alignment vertical="center"/>
    </xf>
    <xf numFmtId="186" fontId="46" fillId="0" borderId="0" xfId="7" applyNumberFormat="1" applyFont="1" applyFill="1" applyBorder="1" applyAlignment="1">
      <alignment horizontal="right" vertical="center"/>
    </xf>
    <xf numFmtId="186" fontId="46" fillId="0" borderId="0" xfId="21" applyNumberFormat="1" applyFont="1" applyFill="1" applyBorder="1" applyAlignment="1">
      <alignment horizontal="right" vertical="center"/>
    </xf>
    <xf numFmtId="49" fontId="41" fillId="0" borderId="0" xfId="21" applyNumberFormat="1" applyFont="1" applyBorder="1" applyAlignment="1">
      <alignment vertical="center"/>
    </xf>
    <xf numFmtId="49" fontId="41" fillId="0" borderId="0" xfId="7" applyNumberFormat="1" applyFont="1" applyBorder="1" applyAlignment="1">
      <alignment vertical="center"/>
    </xf>
    <xf numFmtId="0" fontId="7" fillId="0" borderId="0" xfId="13" applyBorder="1" applyAlignment="1">
      <alignment horizontal="distributed" vertical="center"/>
    </xf>
    <xf numFmtId="0" fontId="7" fillId="0" borderId="0" xfId="13" applyFont="1" applyBorder="1" applyAlignment="1">
      <alignment horizontal="distributed" vertical="center"/>
    </xf>
    <xf numFmtId="186" fontId="41" fillId="0" borderId="1" xfId="7" applyNumberFormat="1" applyFont="1" applyFill="1" applyBorder="1" applyAlignment="1">
      <alignment vertical="center"/>
    </xf>
    <xf numFmtId="186" fontId="41" fillId="0" borderId="1" xfId="21" applyNumberFormat="1" applyFont="1" applyFill="1" applyBorder="1" applyAlignment="1">
      <alignment vertical="center"/>
    </xf>
    <xf numFmtId="49" fontId="41" fillId="0" borderId="0" xfId="21" applyNumberFormat="1" applyFont="1" applyFill="1" applyBorder="1" applyAlignment="1">
      <alignment vertical="center"/>
    </xf>
    <xf numFmtId="49" fontId="63" fillId="0" borderId="0" xfId="21" applyNumberFormat="1" applyFont="1" applyFill="1" applyBorder="1" applyAlignment="1">
      <alignment vertical="center"/>
    </xf>
    <xf numFmtId="49" fontId="41" fillId="0" borderId="0" xfId="21" applyNumberFormat="1" applyFont="1" applyAlignment="1">
      <alignment vertical="center"/>
    </xf>
    <xf numFmtId="0" fontId="7" fillId="0" borderId="0" xfId="13" applyAlignment="1">
      <alignment vertical="center"/>
    </xf>
    <xf numFmtId="0" fontId="10" fillId="0" borderId="0" xfId="13" applyFont="1" applyAlignment="1">
      <alignment vertical="center"/>
    </xf>
    <xf numFmtId="49" fontId="63" fillId="0" borderId="0" xfId="7" applyNumberFormat="1" applyFont="1" applyBorder="1" applyAlignment="1">
      <alignment horizontal="distributed" vertical="center"/>
    </xf>
    <xf numFmtId="49" fontId="41" fillId="0" borderId="7" xfId="7" applyNumberFormat="1" applyFont="1" applyFill="1" applyBorder="1" applyAlignment="1">
      <alignment horizontal="right" vertical="center" wrapText="1"/>
    </xf>
    <xf numFmtId="0" fontId="7" fillId="0" borderId="4" xfId="13" applyFont="1" applyFill="1" applyBorder="1" applyAlignment="1">
      <alignment horizontal="right" vertical="center" wrapText="1"/>
    </xf>
    <xf numFmtId="49" fontId="41" fillId="0" borderId="4" xfId="7" applyNumberFormat="1" applyFont="1" applyFill="1" applyBorder="1" applyAlignment="1">
      <alignment horizontal="right" vertical="center" wrapText="1"/>
    </xf>
    <xf numFmtId="0" fontId="15" fillId="0" borderId="4" xfId="13" applyFont="1" applyFill="1" applyBorder="1" applyAlignment="1">
      <alignment horizontal="center" vertical="center" wrapText="1"/>
    </xf>
    <xf numFmtId="49" fontId="65" fillId="0" borderId="4" xfId="21" applyNumberFormat="1" applyFont="1" applyFill="1" applyBorder="1" applyAlignment="1">
      <alignment horizontal="center" vertical="center" wrapText="1"/>
    </xf>
    <xf numFmtId="0" fontId="15" fillId="0" borderId="10" xfId="13" applyFont="1" applyFill="1" applyBorder="1" applyAlignment="1">
      <alignment horizontal="center" vertical="center" wrapText="1"/>
    </xf>
    <xf numFmtId="186" fontId="46" fillId="0" borderId="16" xfId="7" applyNumberFormat="1" applyFont="1" applyFill="1" applyBorder="1" applyAlignment="1">
      <alignment horizontal="right" vertical="center"/>
    </xf>
    <xf numFmtId="186" fontId="46" fillId="0" borderId="11" xfId="21" applyNumberFormat="1" applyFont="1" applyFill="1" applyBorder="1" applyAlignment="1">
      <alignment horizontal="right" vertical="center"/>
    </xf>
    <xf numFmtId="186" fontId="41" fillId="0" borderId="9" xfId="7" applyNumberFormat="1" applyFont="1" applyFill="1" applyBorder="1" applyAlignment="1">
      <alignment vertical="center"/>
    </xf>
    <xf numFmtId="186" fontId="41" fillId="0" borderId="12" xfId="21" applyNumberFormat="1" applyFont="1" applyFill="1" applyBorder="1" applyAlignment="1">
      <alignment vertical="center"/>
    </xf>
    <xf numFmtId="49" fontId="41" fillId="0" borderId="16" xfId="7" applyNumberFormat="1" applyFont="1" applyFill="1" applyBorder="1" applyAlignment="1">
      <alignment horizontal="right" vertical="center" wrapText="1"/>
    </xf>
    <xf numFmtId="0" fontId="15" fillId="0" borderId="11" xfId="13" applyFont="1" applyFill="1" applyBorder="1" applyAlignment="1">
      <alignment horizontal="center" vertical="center" wrapText="1"/>
    </xf>
    <xf numFmtId="0" fontId="80" fillId="0" borderId="0" xfId="22" applyFont="1" applyAlignment="1">
      <alignment vertical="center"/>
    </xf>
    <xf numFmtId="0" fontId="7" fillId="0" borderId="0" xfId="22" applyFont="1" applyBorder="1" applyAlignment="1">
      <alignment vertical="center"/>
    </xf>
    <xf numFmtId="0" fontId="7" fillId="0" borderId="0" xfId="22" applyFont="1" applyBorder="1" applyAlignment="1">
      <alignment horizontal="distributed" vertical="center"/>
    </xf>
    <xf numFmtId="181" fontId="12" fillId="0" borderId="0" xfId="22" applyNumberFormat="1" applyFont="1" applyBorder="1" applyAlignment="1">
      <alignment vertical="center"/>
    </xf>
    <xf numFmtId="181" fontId="12" fillId="0" borderId="0" xfId="22" applyNumberFormat="1" applyFont="1" applyBorder="1" applyAlignment="1">
      <alignment horizontal="right" vertical="center"/>
    </xf>
    <xf numFmtId="181" fontId="6" fillId="0" borderId="0" xfId="22" applyNumberFormat="1" applyFont="1" applyBorder="1" applyAlignment="1">
      <alignment horizontal="right" vertical="center"/>
    </xf>
    <xf numFmtId="0" fontId="79" fillId="0" borderId="0" xfId="22" applyAlignment="1">
      <alignment vertical="center"/>
    </xf>
    <xf numFmtId="181" fontId="13" fillId="0" borderId="0" xfId="22" applyNumberFormat="1" applyFont="1" applyBorder="1" applyAlignment="1">
      <alignment horizontal="right" vertical="center"/>
    </xf>
    <xf numFmtId="49" fontId="7" fillId="0" borderId="0" xfId="22" applyNumberFormat="1" applyFont="1" applyBorder="1" applyAlignment="1">
      <alignment horizontal="distributed" vertical="center"/>
    </xf>
    <xf numFmtId="181" fontId="13" fillId="0" borderId="0" xfId="22" applyNumberFormat="1" applyFont="1" applyBorder="1" applyAlignment="1">
      <alignment horizontal="center" vertical="center"/>
    </xf>
    <xf numFmtId="0" fontId="8" fillId="0" borderId="0" xfId="22" applyFont="1" applyBorder="1" applyAlignment="1">
      <alignment vertical="center"/>
    </xf>
    <xf numFmtId="181" fontId="27" fillId="0" borderId="0" xfId="22" applyNumberFormat="1" applyFont="1" applyBorder="1" applyAlignment="1">
      <alignment horizontal="right" vertical="center"/>
    </xf>
    <xf numFmtId="0" fontId="81" fillId="0" borderId="0" xfId="22" applyFont="1" applyAlignment="1">
      <alignment vertical="center"/>
    </xf>
    <xf numFmtId="0" fontId="35" fillId="0" borderId="0" xfId="22" applyFont="1" applyBorder="1" applyAlignment="1">
      <alignment vertical="center"/>
    </xf>
    <xf numFmtId="0" fontId="82" fillId="0" borderId="0" xfId="22" applyFont="1" applyAlignment="1">
      <alignment vertical="center"/>
    </xf>
    <xf numFmtId="49" fontId="35" fillId="0" borderId="0" xfId="22" applyNumberFormat="1" applyFont="1" applyBorder="1" applyAlignment="1">
      <alignment horizontal="distributed" vertical="center"/>
    </xf>
    <xf numFmtId="0" fontId="7" fillId="0" borderId="1" xfId="22" applyFont="1" applyBorder="1" applyAlignment="1">
      <alignment vertical="center"/>
    </xf>
    <xf numFmtId="49" fontId="7" fillId="0" borderId="1" xfId="22" applyNumberFormat="1" applyFont="1" applyBorder="1" applyAlignment="1">
      <alignment horizontal="distributed" vertical="center"/>
    </xf>
    <xf numFmtId="181" fontId="13" fillId="0" borderId="1" xfId="22" applyNumberFormat="1" applyFont="1" applyBorder="1" applyAlignment="1">
      <alignment horizontal="right" vertical="center"/>
    </xf>
    <xf numFmtId="0" fontId="7" fillId="0" borderId="0" xfId="22" applyFont="1" applyFill="1" applyBorder="1" applyAlignment="1">
      <alignment vertical="center"/>
    </xf>
    <xf numFmtId="49" fontId="7" fillId="0" borderId="0" xfId="22" applyNumberFormat="1" applyFont="1" applyFill="1" applyBorder="1" applyAlignment="1">
      <alignment horizontal="distributed" vertical="center"/>
    </xf>
    <xf numFmtId="181" fontId="13" fillId="0" borderId="0" xfId="22" applyNumberFormat="1" applyFont="1" applyFill="1" applyBorder="1" applyAlignment="1">
      <alignment horizontal="right" vertical="center"/>
    </xf>
    <xf numFmtId="0" fontId="79" fillId="0" borderId="0" xfId="22" applyFont="1" applyAlignment="1">
      <alignment vertical="center"/>
    </xf>
    <xf numFmtId="181" fontId="13" fillId="0" borderId="1" xfId="22" applyNumberFormat="1" applyFont="1" applyBorder="1" applyAlignment="1">
      <alignment vertical="center"/>
    </xf>
    <xf numFmtId="181" fontId="7" fillId="0" borderId="5" xfId="22" applyNumberFormat="1" applyFont="1" applyBorder="1" applyAlignment="1">
      <alignment horizontal="center" vertical="center"/>
    </xf>
    <xf numFmtId="181" fontId="15" fillId="0" borderId="5" xfId="22" applyNumberFormat="1" applyFont="1" applyBorder="1" applyAlignment="1">
      <alignment horizontal="center" vertical="center"/>
    </xf>
    <xf numFmtId="181" fontId="7" fillId="0" borderId="13" xfId="22" applyNumberFormat="1" applyFont="1" applyBorder="1" applyAlignment="1">
      <alignment horizontal="center" vertical="center"/>
    </xf>
    <xf numFmtId="181" fontId="7" fillId="0" borderId="14" xfId="22" applyNumberFormat="1" applyFont="1" applyBorder="1" applyAlignment="1">
      <alignment horizontal="center" vertical="center"/>
    </xf>
    <xf numFmtId="0" fontId="7" fillId="0" borderId="15" xfId="22" applyFont="1" applyBorder="1" applyAlignment="1">
      <alignment horizontal="left" vertical="center"/>
    </xf>
    <xf numFmtId="0" fontId="8" fillId="0" borderId="15" xfId="22" applyFont="1" applyBorder="1" applyAlignment="1">
      <alignment horizontal="left" vertical="center"/>
    </xf>
    <xf numFmtId="0" fontId="35" fillId="0" borderId="15" xfId="22" applyFont="1" applyBorder="1" applyAlignment="1">
      <alignment horizontal="left" vertical="center"/>
    </xf>
    <xf numFmtId="0" fontId="7" fillId="0" borderId="8" xfId="22" applyFont="1" applyBorder="1" applyAlignment="1">
      <alignment horizontal="left" vertical="center"/>
    </xf>
    <xf numFmtId="49" fontId="7" fillId="0" borderId="21" xfId="22" applyNumberFormat="1" applyFont="1" applyBorder="1" applyAlignment="1">
      <alignment horizontal="center" vertical="center"/>
    </xf>
    <xf numFmtId="49" fontId="7" fillId="0" borderId="15" xfId="22" applyNumberFormat="1" applyFont="1" applyBorder="1" applyAlignment="1">
      <alignment horizontal="left" vertical="center"/>
    </xf>
    <xf numFmtId="49" fontId="7" fillId="0" borderId="15" xfId="22" applyNumberFormat="1" applyFont="1" applyBorder="1" applyAlignment="1">
      <alignment horizontal="center" vertical="center"/>
    </xf>
    <xf numFmtId="49" fontId="7" fillId="0" borderId="8" xfId="22" applyNumberFormat="1" applyFont="1" applyBorder="1" applyAlignment="1">
      <alignment horizontal="center" vertical="center"/>
    </xf>
    <xf numFmtId="49" fontId="7" fillId="0" borderId="8" xfId="22" applyNumberFormat="1" applyFont="1" applyBorder="1" applyAlignment="1">
      <alignment horizontal="left" vertical="center"/>
    </xf>
    <xf numFmtId="49" fontId="35" fillId="0" borderId="15" xfId="22" applyNumberFormat="1" applyFont="1" applyBorder="1" applyAlignment="1">
      <alignment horizontal="left" vertical="center"/>
    </xf>
    <xf numFmtId="49" fontId="22" fillId="0" borderId="15" xfId="22" applyNumberFormat="1" applyFont="1" applyBorder="1" applyAlignment="1">
      <alignment horizontal="left" vertical="center"/>
    </xf>
    <xf numFmtId="49" fontId="10" fillId="0" borderId="15" xfId="22" applyNumberFormat="1" applyFont="1" applyBorder="1" applyAlignment="1">
      <alignment horizontal="left" vertical="center"/>
    </xf>
    <xf numFmtId="49" fontId="35" fillId="0" borderId="15" xfId="22" applyNumberFormat="1" applyFont="1" applyBorder="1" applyAlignment="1">
      <alignment horizontal="center" vertical="center" shrinkToFit="1"/>
    </xf>
    <xf numFmtId="49" fontId="35" fillId="0" borderId="15" xfId="22" applyNumberFormat="1" applyFont="1" applyBorder="1" applyAlignment="1">
      <alignment horizontal="left" vertical="center" shrinkToFit="1"/>
    </xf>
    <xf numFmtId="49" fontId="7" fillId="0" borderId="15" xfId="22" applyNumberFormat="1" applyFont="1" applyFill="1" applyBorder="1" applyAlignment="1">
      <alignment horizontal="left" vertical="center"/>
    </xf>
    <xf numFmtId="0" fontId="79" fillId="0" borderId="0" xfId="22" applyFont="1" applyBorder="1" applyAlignment="1">
      <alignment vertical="center"/>
    </xf>
    <xf numFmtId="0" fontId="79" fillId="0" borderId="0" xfId="22" applyBorder="1" applyAlignment="1">
      <alignment vertical="center"/>
    </xf>
    <xf numFmtId="0" fontId="79" fillId="0" borderId="15" xfId="22" applyFont="1" applyBorder="1" applyAlignment="1">
      <alignment horizontal="left" vertical="center"/>
    </xf>
    <xf numFmtId="0" fontId="79" fillId="0" borderId="15" xfId="22" applyBorder="1" applyAlignment="1">
      <alignment horizontal="left" vertical="center"/>
    </xf>
    <xf numFmtId="0" fontId="7" fillId="0" borderId="0" xfId="2" applyFont="1" applyBorder="1" applyAlignment="1"/>
    <xf numFmtId="0" fontId="8" fillId="0" borderId="11" xfId="2" applyFont="1" applyBorder="1" applyAlignment="1"/>
    <xf numFmtId="176" fontId="31" fillId="0" borderId="0" xfId="2" applyNumberFormat="1" applyFont="1" applyAlignment="1"/>
    <xf numFmtId="179" fontId="31" fillId="0" borderId="0" xfId="2" applyNumberFormat="1" applyFont="1" applyAlignment="1"/>
    <xf numFmtId="0" fontId="6" fillId="0" borderId="0" xfId="2" applyFont="1" applyAlignment="1"/>
    <xf numFmtId="185" fontId="6" fillId="0" borderId="0" xfId="1" applyNumberFormat="1" applyFont="1" applyAlignment="1"/>
    <xf numFmtId="0" fontId="33" fillId="0" borderId="0" xfId="2" applyFont="1" applyBorder="1" applyAlignment="1"/>
    <xf numFmtId="0" fontId="19" fillId="0" borderId="0" xfId="2" applyFont="1" applyAlignment="1"/>
    <xf numFmtId="0" fontId="31" fillId="0" borderId="0" xfId="0" applyFont="1" applyAlignment="1"/>
    <xf numFmtId="0" fontId="10" fillId="0" borderId="0" xfId="2" applyFont="1" applyBorder="1" applyAlignment="1"/>
    <xf numFmtId="38" fontId="6" fillId="0" borderId="0" xfId="1" applyFont="1" applyAlignment="1"/>
    <xf numFmtId="38" fontId="31" fillId="0" borderId="0" xfId="1" applyFont="1" applyAlignment="1"/>
    <xf numFmtId="3" fontId="31" fillId="0" borderId="0" xfId="1" applyNumberFormat="1" applyFont="1" applyAlignment="1"/>
    <xf numFmtId="176" fontId="31" fillId="0" borderId="0" xfId="1" applyNumberFormat="1" applyFont="1" applyAlignment="1"/>
    <xf numFmtId="179" fontId="31" fillId="0" borderId="0" xfId="1" applyNumberFormat="1" applyFont="1" applyAlignment="1"/>
    <xf numFmtId="0" fontId="6" fillId="0" borderId="0" xfId="2" applyFont="1" applyBorder="1" applyAlignment="1"/>
    <xf numFmtId="0" fontId="5" fillId="0" borderId="0" xfId="2" applyFont="1" applyAlignment="1"/>
    <xf numFmtId="0" fontId="7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49" fontId="63" fillId="0" borderId="8" xfId="7" applyNumberFormat="1" applyFont="1" applyFill="1" applyBorder="1" applyAlignment="1">
      <alignment horizontal="distributed" vertical="center" wrapText="1"/>
    </xf>
    <xf numFmtId="0" fontId="0" fillId="0" borderId="0" xfId="2" applyFont="1" applyAlignment="1">
      <alignment horizontal="center" vertical="center"/>
    </xf>
    <xf numFmtId="0" fontId="17" fillId="0" borderId="0" xfId="2" applyFont="1" applyAlignment="1">
      <alignment horizontal="distributed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/>
    </xf>
    <xf numFmtId="0" fontId="12" fillId="0" borderId="0" xfId="2" applyFont="1" applyAlignment="1">
      <alignment vertical="top"/>
    </xf>
    <xf numFmtId="0" fontId="21" fillId="0" borderId="0" xfId="2" applyFont="1" applyAlignment="1">
      <alignment vertical="top"/>
    </xf>
    <xf numFmtId="0" fontId="27" fillId="0" borderId="0" xfId="2" applyFont="1" applyBorder="1" applyAlignment="1">
      <alignment vertical="top"/>
    </xf>
    <xf numFmtId="176" fontId="27" fillId="0" borderId="16" xfId="2" applyNumberFormat="1" applyFont="1" applyBorder="1" applyAlignment="1">
      <alignment vertical="top"/>
    </xf>
    <xf numFmtId="176" fontId="27" fillId="0" borderId="0" xfId="2" applyNumberFormat="1" applyFont="1" applyBorder="1" applyAlignment="1">
      <alignment vertical="top"/>
    </xf>
    <xf numFmtId="179" fontId="27" fillId="0" borderId="0" xfId="2" applyNumberFormat="1" applyFont="1" applyBorder="1" applyAlignment="1">
      <alignment vertical="top"/>
    </xf>
    <xf numFmtId="179" fontId="27" fillId="0" borderId="11" xfId="2" applyNumberFormat="1" applyFont="1" applyBorder="1" applyAlignment="1">
      <alignment vertical="top"/>
    </xf>
    <xf numFmtId="181" fontId="36" fillId="0" borderId="0" xfId="2" applyNumberFormat="1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7" fillId="0" borderId="0" xfId="2" applyFont="1" applyAlignment="1">
      <alignment vertical="top"/>
    </xf>
    <xf numFmtId="0" fontId="8" fillId="0" borderId="0" xfId="2" applyFont="1" applyAlignment="1">
      <alignment vertical="top"/>
    </xf>
    <xf numFmtId="0" fontId="21" fillId="0" borderId="0" xfId="2" applyFont="1" applyBorder="1" applyAlignment="1">
      <alignment horizontal="distributed" vertical="top"/>
    </xf>
    <xf numFmtId="182" fontId="13" fillId="0" borderId="0" xfId="2" applyNumberFormat="1" applyFont="1" applyBorder="1" applyAlignment="1">
      <alignment vertical="top"/>
    </xf>
    <xf numFmtId="182" fontId="7" fillId="0" borderId="0" xfId="2" applyNumberFormat="1" applyFont="1" applyBorder="1" applyAlignment="1">
      <alignment horizontal="center" vertical="top" shrinkToFit="1"/>
    </xf>
    <xf numFmtId="176" fontId="13" fillId="0" borderId="16" xfId="2" applyNumberFormat="1" applyFont="1" applyBorder="1" applyAlignment="1">
      <alignment vertical="top"/>
    </xf>
    <xf numFmtId="176" fontId="13" fillId="0" borderId="0" xfId="2" applyNumberFormat="1" applyFont="1" applyBorder="1" applyAlignment="1">
      <alignment vertical="top"/>
    </xf>
    <xf numFmtId="179" fontId="13" fillId="0" borderId="0" xfId="2" applyNumberFormat="1" applyFont="1" applyBorder="1" applyAlignment="1">
      <alignment vertical="top"/>
    </xf>
    <xf numFmtId="179" fontId="13" fillId="0" borderId="11" xfId="2" applyNumberFormat="1" applyFont="1" applyBorder="1" applyAlignment="1">
      <alignment vertical="top"/>
    </xf>
    <xf numFmtId="181" fontId="13" fillId="0" borderId="0" xfId="2" applyNumberFormat="1" applyFont="1" applyBorder="1" applyAlignment="1">
      <alignment vertical="top"/>
    </xf>
    <xf numFmtId="182" fontId="7" fillId="0" borderId="0" xfId="2" applyNumberFormat="1" applyFont="1" applyBorder="1" applyAlignment="1">
      <alignment vertical="top" shrinkToFit="1"/>
    </xf>
    <xf numFmtId="0" fontId="7" fillId="0" borderId="0" xfId="2" applyFont="1" applyAlignment="1">
      <alignment horizontal="center" vertical="top"/>
    </xf>
    <xf numFmtId="182" fontId="7" fillId="0" borderId="0" xfId="2" applyNumberFormat="1" applyFont="1" applyBorder="1" applyAlignment="1">
      <alignment horizontal="distributed" vertical="top" shrinkToFit="1"/>
    </xf>
    <xf numFmtId="182" fontId="36" fillId="0" borderId="0" xfId="2" applyNumberFormat="1" applyFont="1" applyBorder="1" applyAlignment="1">
      <alignment vertical="top"/>
    </xf>
    <xf numFmtId="182" fontId="13" fillId="0" borderId="16" xfId="2" applyNumberFormat="1" applyFont="1" applyBorder="1" applyAlignment="1">
      <alignment vertical="top"/>
    </xf>
    <xf numFmtId="182" fontId="13" fillId="0" borderId="11" xfId="2" applyNumberFormat="1" applyFont="1" applyBorder="1" applyAlignment="1">
      <alignment vertical="top"/>
    </xf>
    <xf numFmtId="179" fontId="27" fillId="0" borderId="16" xfId="2" applyNumberFormat="1" applyFont="1" applyBorder="1" applyAlignment="1">
      <alignment horizontal="right" vertical="top"/>
    </xf>
    <xf numFmtId="179" fontId="27" fillId="0" borderId="0" xfId="2" applyNumberFormat="1" applyFont="1" applyBorder="1" applyAlignment="1">
      <alignment horizontal="right" vertical="top"/>
    </xf>
    <xf numFmtId="179" fontId="27" fillId="0" borderId="11" xfId="2" applyNumberFormat="1" applyFont="1" applyBorder="1" applyAlignment="1">
      <alignment horizontal="right" vertical="top"/>
    </xf>
    <xf numFmtId="184" fontId="36" fillId="0" borderId="0" xfId="2" applyNumberFormat="1" applyFont="1" applyBorder="1" applyAlignment="1">
      <alignment vertical="top"/>
    </xf>
    <xf numFmtId="179" fontId="13" fillId="0" borderId="16" xfId="2" applyNumberFormat="1" applyFont="1" applyBorder="1" applyAlignment="1">
      <alignment horizontal="right" vertical="top"/>
    </xf>
    <xf numFmtId="179" fontId="13" fillId="0" borderId="0" xfId="2" applyNumberFormat="1" applyFont="1" applyBorder="1" applyAlignment="1">
      <alignment horizontal="right" vertical="top"/>
    </xf>
    <xf numFmtId="179" fontId="13" fillId="0" borderId="11" xfId="2" applyNumberFormat="1" applyFont="1" applyBorder="1" applyAlignment="1">
      <alignment horizontal="right" vertical="top"/>
    </xf>
    <xf numFmtId="184" fontId="13" fillId="0" borderId="0" xfId="2" applyNumberFormat="1" applyFont="1" applyBorder="1" applyAlignment="1">
      <alignment vertical="top"/>
    </xf>
    <xf numFmtId="0" fontId="7" fillId="0" borderId="0" xfId="2" applyFont="1" applyAlignment="1">
      <alignment horizontal="center" vertical="top" textRotation="255"/>
    </xf>
    <xf numFmtId="0" fontId="13" fillId="0" borderId="0" xfId="2" applyFont="1">
      <alignment vertical="center"/>
    </xf>
    <xf numFmtId="182" fontId="24" fillId="0" borderId="0" xfId="2" applyNumberFormat="1" applyFont="1" applyBorder="1">
      <alignment vertical="center"/>
    </xf>
    <xf numFmtId="0" fontId="24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7" fillId="0" borderId="17" xfId="2" applyFont="1" applyBorder="1">
      <alignment vertical="center"/>
    </xf>
    <xf numFmtId="0" fontId="12" fillId="0" borderId="0" xfId="2" applyFont="1" applyAlignment="1">
      <alignment horizontal="center" vertical="top"/>
    </xf>
    <xf numFmtId="182" fontId="13" fillId="0" borderId="0" xfId="2" applyNumberFormat="1" applyFont="1" applyBorder="1" applyAlignment="1">
      <alignment horizontal="center" vertical="center"/>
    </xf>
    <xf numFmtId="182" fontId="13" fillId="0" borderId="16" xfId="2" applyNumberFormat="1" applyFont="1" applyBorder="1" applyAlignment="1">
      <alignment horizontal="center" vertical="center"/>
    </xf>
    <xf numFmtId="176" fontId="13" fillId="0" borderId="0" xfId="2" applyNumberFormat="1" applyFont="1" applyBorder="1" applyAlignment="1">
      <alignment horizontal="center" vertical="center"/>
    </xf>
    <xf numFmtId="176" fontId="13" fillId="0" borderId="11" xfId="2" applyNumberFormat="1" applyFont="1" applyBorder="1" applyAlignment="1">
      <alignment horizontal="center" vertical="center"/>
    </xf>
    <xf numFmtId="0" fontId="12" fillId="0" borderId="0" xfId="2" applyFont="1" applyAlignment="1">
      <alignment horizontal="distributed" vertical="top"/>
    </xf>
    <xf numFmtId="0" fontId="7" fillId="0" borderId="0" xfId="2" applyFont="1" applyAlignment="1">
      <alignment vertical="center" shrinkToFit="1"/>
    </xf>
    <xf numFmtId="0" fontId="7" fillId="0" borderId="0" xfId="2" applyFont="1" applyBorder="1" applyAlignment="1">
      <alignment horizontal="center" vertical="center" wrapText="1"/>
    </xf>
    <xf numFmtId="0" fontId="10" fillId="0" borderId="17" xfId="2" applyFont="1" applyBorder="1" applyAlignment="1">
      <alignment vertical="center" wrapText="1"/>
    </xf>
    <xf numFmtId="0" fontId="9" fillId="0" borderId="17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 wrapText="1"/>
    </xf>
    <xf numFmtId="0" fontId="12" fillId="0" borderId="11" xfId="2" applyFont="1" applyBorder="1">
      <alignment vertical="center"/>
    </xf>
    <xf numFmtId="176" fontId="59" fillId="0" borderId="16" xfId="2" applyNumberFormat="1" applyFont="1" applyBorder="1" applyAlignment="1">
      <alignment horizontal="right" vertical="center"/>
    </xf>
    <xf numFmtId="176" fontId="59" fillId="0" borderId="11" xfId="2" applyNumberFormat="1" applyFont="1" applyBorder="1" applyAlignment="1">
      <alignment horizontal="right" vertical="center"/>
    </xf>
    <xf numFmtId="176" fontId="59" fillId="0" borderId="11" xfId="2" applyNumberFormat="1" applyFont="1" applyFill="1" applyBorder="1" applyAlignment="1">
      <alignment horizontal="right" vertical="center"/>
    </xf>
    <xf numFmtId="176" fontId="59" fillId="0" borderId="16" xfId="2" applyNumberFormat="1" applyFont="1" applyFill="1" applyBorder="1" applyAlignment="1">
      <alignment horizontal="right" vertical="center"/>
    </xf>
    <xf numFmtId="0" fontId="23" fillId="0" borderId="12" xfId="2" applyFont="1" applyBorder="1">
      <alignment vertical="center"/>
    </xf>
    <xf numFmtId="49" fontId="41" fillId="0" borderId="17" xfId="7" applyNumberFormat="1" applyFont="1" applyFill="1" applyBorder="1" applyAlignment="1">
      <alignment horizontal="center" vertical="center"/>
    </xf>
    <xf numFmtId="185" fontId="59" fillId="0" borderId="16" xfId="1" applyNumberFormat="1" applyFont="1" applyBorder="1" applyAlignment="1">
      <alignment horizontal="right" vertical="center"/>
    </xf>
    <xf numFmtId="185" fontId="59" fillId="0" borderId="0" xfId="1" applyNumberFormat="1" applyFont="1" applyBorder="1" applyAlignment="1">
      <alignment horizontal="right" vertical="center"/>
    </xf>
    <xf numFmtId="185" fontId="59" fillId="0" borderId="11" xfId="1" applyNumberFormat="1" applyFont="1" applyBorder="1" applyAlignment="1">
      <alignment horizontal="right" vertical="center"/>
    </xf>
    <xf numFmtId="185" fontId="59" fillId="0" borderId="0" xfId="1" applyNumberFormat="1" applyFont="1" applyFill="1" applyBorder="1" applyAlignment="1">
      <alignment horizontal="right" vertical="center"/>
    </xf>
    <xf numFmtId="185" fontId="59" fillId="0" borderId="11" xfId="1" applyNumberFormat="1" applyFont="1" applyFill="1" applyBorder="1" applyAlignment="1">
      <alignment horizontal="right" vertical="center"/>
    </xf>
    <xf numFmtId="179" fontId="59" fillId="0" borderId="16" xfId="2" applyNumberFormat="1" applyFont="1" applyBorder="1" applyAlignment="1">
      <alignment horizontal="right" vertical="center"/>
    </xf>
    <xf numFmtId="179" fontId="59" fillId="0" borderId="11" xfId="2" applyNumberFormat="1" applyFont="1" applyBorder="1" applyAlignment="1">
      <alignment horizontal="right" vertical="center"/>
    </xf>
    <xf numFmtId="179" fontId="59" fillId="0" borderId="11" xfId="2" applyNumberFormat="1" applyFont="1" applyFill="1" applyBorder="1" applyAlignment="1">
      <alignment horizontal="right" vertical="center"/>
    </xf>
    <xf numFmtId="0" fontId="13" fillId="0" borderId="16" xfId="2" applyFont="1" applyBorder="1">
      <alignment vertical="center"/>
    </xf>
    <xf numFmtId="0" fontId="13" fillId="0" borderId="11" xfId="2" applyFont="1" applyBorder="1">
      <alignment vertical="center"/>
    </xf>
    <xf numFmtId="0" fontId="59" fillId="0" borderId="9" xfId="2" applyFont="1" applyBorder="1">
      <alignment vertical="center"/>
    </xf>
    <xf numFmtId="0" fontId="59" fillId="0" borderId="1" xfId="2" applyFont="1" applyBorder="1">
      <alignment vertical="center"/>
    </xf>
    <xf numFmtId="0" fontId="24" fillId="0" borderId="1" xfId="2" applyFont="1" applyBorder="1">
      <alignment vertical="center"/>
    </xf>
    <xf numFmtId="0" fontId="24" fillId="0" borderId="12" xfId="2" applyFont="1" applyBorder="1">
      <alignment vertical="center"/>
    </xf>
    <xf numFmtId="0" fontId="17" fillId="0" borderId="0" xfId="2" applyFont="1" applyBorder="1" applyAlignment="1">
      <alignment horizontal="center" vertical="center"/>
    </xf>
    <xf numFmtId="49" fontId="41" fillId="0" borderId="0" xfId="19" applyNumberFormat="1" applyFont="1" applyFill="1" applyBorder="1" applyAlignment="1">
      <alignment vertical="top"/>
    </xf>
    <xf numFmtId="176" fontId="69" fillId="0" borderId="0" xfId="20" applyNumberFormat="1" applyFont="1" applyFill="1" applyBorder="1" applyAlignment="1">
      <alignment horizontal="right" vertical="top"/>
    </xf>
    <xf numFmtId="176" fontId="69" fillId="0" borderId="11" xfId="20" applyNumberFormat="1" applyFont="1" applyFill="1" applyBorder="1" applyAlignment="1">
      <alignment horizontal="right" vertical="top"/>
    </xf>
    <xf numFmtId="176" fontId="69" fillId="0" borderId="0" xfId="20" applyNumberFormat="1" applyFont="1" applyFill="1" applyBorder="1" applyAlignment="1">
      <alignment vertical="top"/>
    </xf>
    <xf numFmtId="0" fontId="41" fillId="0" borderId="0" xfId="19" applyNumberFormat="1" applyFont="1" applyFill="1" applyBorder="1" applyAlignment="1">
      <alignment horizontal="distributed" vertical="top"/>
    </xf>
    <xf numFmtId="49" fontId="41" fillId="0" borderId="0" xfId="19" applyNumberFormat="1" applyFont="1" applyFill="1" applyBorder="1" applyAlignment="1">
      <alignment horizontal="center" vertical="center"/>
    </xf>
    <xf numFmtId="176" fontId="46" fillId="0" borderId="0" xfId="20" applyNumberFormat="1" applyFont="1" applyFill="1" applyBorder="1" applyAlignment="1">
      <alignment horizontal="right" vertical="top"/>
    </xf>
    <xf numFmtId="176" fontId="46" fillId="0" borderId="11" xfId="20" applyNumberFormat="1" applyFont="1" applyFill="1" applyBorder="1" applyAlignment="1">
      <alignment horizontal="right" vertical="top"/>
    </xf>
    <xf numFmtId="49" fontId="41" fillId="0" borderId="11" xfId="19" applyNumberFormat="1" applyFont="1" applyFill="1" applyBorder="1" applyAlignment="1">
      <alignment horizontal="left" vertical="center"/>
    </xf>
    <xf numFmtId="176" fontId="46" fillId="0" borderId="0" xfId="20" applyNumberFormat="1" applyFont="1" applyFill="1" applyBorder="1" applyAlignment="1">
      <alignment vertical="top"/>
    </xf>
    <xf numFmtId="49" fontId="41" fillId="0" borderId="0" xfId="19" applyNumberFormat="1" applyFont="1" applyFill="1" applyBorder="1" applyAlignment="1">
      <alignment horizontal="left" vertical="center"/>
    </xf>
    <xf numFmtId="49" fontId="41" fillId="0" borderId="0" xfId="20" applyNumberFormat="1" applyFont="1" applyFill="1" applyBorder="1" applyAlignment="1">
      <alignment horizontal="center" vertical="center"/>
    </xf>
    <xf numFmtId="0" fontId="41" fillId="0" borderId="0" xfId="13" applyFont="1" applyFill="1" applyBorder="1" applyAlignment="1">
      <alignment vertical="center"/>
    </xf>
    <xf numFmtId="0" fontId="13" fillId="0" borderId="9" xfId="13" applyFont="1" applyBorder="1"/>
    <xf numFmtId="0" fontId="13" fillId="0" borderId="1" xfId="13" applyFont="1" applyBorder="1"/>
    <xf numFmtId="0" fontId="13" fillId="0" borderId="12" xfId="13" applyFont="1" applyBorder="1"/>
    <xf numFmtId="49" fontId="69" fillId="0" borderId="0" xfId="7" applyNumberFormat="1" applyFont="1" applyAlignment="1">
      <alignment vertical="top"/>
    </xf>
    <xf numFmtId="49" fontId="69" fillId="0" borderId="0" xfId="19" applyNumberFormat="1" applyFont="1" applyAlignment="1">
      <alignment vertical="top"/>
    </xf>
    <xf numFmtId="0" fontId="69" fillId="0" borderId="0" xfId="19" applyNumberFormat="1" applyFont="1" applyFill="1" applyBorder="1" applyAlignment="1">
      <alignment horizontal="distributed" vertical="top"/>
    </xf>
    <xf numFmtId="49" fontId="69" fillId="0" borderId="0" xfId="19" applyNumberFormat="1" applyFont="1" applyFill="1" applyBorder="1" applyAlignment="1">
      <alignment horizontal="center" vertical="center"/>
    </xf>
    <xf numFmtId="49" fontId="69" fillId="0" borderId="0" xfId="20" applyNumberFormat="1" applyFont="1" applyFill="1" applyBorder="1" applyAlignment="1">
      <alignment vertical="top"/>
    </xf>
    <xf numFmtId="0" fontId="7" fillId="0" borderId="0" xfId="13" applyFont="1" applyAlignment="1">
      <alignment vertical="center"/>
    </xf>
    <xf numFmtId="49" fontId="41" fillId="0" borderId="13" xfId="7" applyNumberFormat="1" applyFont="1" applyFill="1" applyBorder="1" applyAlignment="1">
      <alignment vertical="center" wrapText="1"/>
    </xf>
    <xf numFmtId="49" fontId="63" fillId="0" borderId="14" xfId="21" applyNumberFormat="1" applyFont="1" applyFill="1" applyBorder="1" applyAlignment="1">
      <alignment horizontal="left" vertical="center"/>
    </xf>
    <xf numFmtId="49" fontId="63" fillId="0" borderId="17" xfId="7" applyNumberFormat="1" applyFont="1" applyFill="1" applyBorder="1" applyAlignment="1">
      <alignment horizontal="center" vertical="center" wrapText="1"/>
    </xf>
    <xf numFmtId="49" fontId="63" fillId="0" borderId="14" xfId="7" applyNumberFormat="1" applyFont="1" applyFill="1" applyBorder="1" applyAlignment="1">
      <alignment horizontal="left" vertical="center"/>
    </xf>
    <xf numFmtId="49" fontId="63" fillId="0" borderId="17" xfId="21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shrinkToFit="1"/>
    </xf>
    <xf numFmtId="0" fontId="0" fillId="0" borderId="0" xfId="2" applyFont="1" applyAlignment="1">
      <alignment horizontal="center" vertical="center"/>
    </xf>
    <xf numFmtId="0" fontId="7" fillId="0" borderId="0" xfId="18" applyFont="1" applyAlignment="1">
      <alignment horizontal="distributed" vertical="center"/>
    </xf>
    <xf numFmtId="0" fontId="7" fillId="0" borderId="0" xfId="18" applyFont="1" applyBorder="1" applyAlignment="1">
      <alignment horizontal="distributed" vertical="center"/>
    </xf>
    <xf numFmtId="0" fontId="23" fillId="0" borderId="0" xfId="2" applyFont="1" applyAlignment="1"/>
    <xf numFmtId="0" fontId="24" fillId="0" borderId="0" xfId="2" applyFont="1" applyBorder="1" applyAlignment="1"/>
    <xf numFmtId="0" fontId="24" fillId="0" borderId="0" xfId="2" applyFont="1" applyFill="1" applyBorder="1" applyAlignment="1">
      <alignment horizontal="center"/>
    </xf>
    <xf numFmtId="0" fontId="24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49" fontId="7" fillId="0" borderId="0" xfId="2" applyNumberFormat="1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7" fillId="0" borderId="11" xfId="2" applyFont="1" applyFill="1" applyBorder="1" applyAlignment="1"/>
    <xf numFmtId="176" fontId="13" fillId="0" borderId="0" xfId="2" applyNumberFormat="1" applyFont="1" applyFill="1" applyAlignment="1">
      <alignment horizontal="right"/>
    </xf>
    <xf numFmtId="176" fontId="13" fillId="0" borderId="0" xfId="2" applyNumberFormat="1" applyFont="1" applyFill="1" applyBorder="1" applyAlignment="1">
      <alignment horizontal="right"/>
    </xf>
    <xf numFmtId="0" fontId="12" fillId="0" borderId="0" xfId="2" applyFont="1" applyAlignment="1"/>
    <xf numFmtId="0" fontId="5" fillId="0" borderId="0" xfId="3" applyFont="1" applyAlignment="1"/>
    <xf numFmtId="0" fontId="5" fillId="0" borderId="0" xfId="3" applyFont="1" applyBorder="1" applyAlignment="1"/>
    <xf numFmtId="181" fontId="5" fillId="0" borderId="0" xfId="3" applyNumberFormat="1" applyFont="1" applyBorder="1" applyAlignment="1">
      <alignment horizontal="center"/>
    </xf>
    <xf numFmtId="181" fontId="5" fillId="0" borderId="0" xfId="3" applyNumberFormat="1" applyFont="1" applyBorder="1" applyAlignment="1"/>
    <xf numFmtId="181" fontId="6" fillId="0" borderId="0" xfId="3" applyNumberFormat="1" applyFont="1" applyBorder="1" applyAlignment="1">
      <alignment horizontal="right"/>
    </xf>
    <xf numFmtId="0" fontId="6" fillId="0" borderId="0" xfId="3" applyFont="1" applyAlignment="1"/>
    <xf numFmtId="0" fontId="6" fillId="0" borderId="0" xfId="3" applyFont="1" applyAlignment="1">
      <alignment horizontal="center"/>
    </xf>
    <xf numFmtId="181" fontId="6" fillId="0" borderId="0" xfId="3" applyNumberFormat="1" applyFont="1" applyBorder="1" applyAlignment="1">
      <alignment horizontal="center"/>
    </xf>
    <xf numFmtId="0" fontId="34" fillId="0" borderId="0" xfId="3" applyFont="1" applyBorder="1" applyAlignment="1">
      <alignment horizontal="center"/>
    </xf>
    <xf numFmtId="176" fontId="56" fillId="0" borderId="16" xfId="3" applyNumberFormat="1" applyFont="1" applyBorder="1" applyAlignment="1"/>
    <xf numFmtId="176" fontId="56" fillId="0" borderId="0" xfId="3" applyNumberFormat="1" applyFont="1" applyAlignment="1"/>
    <xf numFmtId="179" fontId="56" fillId="0" borderId="0" xfId="3" applyNumberFormat="1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/>
    <xf numFmtId="49" fontId="17" fillId="0" borderId="0" xfId="0" applyNumberFormat="1" applyFont="1" applyBorder="1" applyAlignment="1">
      <alignment horizontal="center"/>
    </xf>
    <xf numFmtId="0" fontId="10" fillId="0" borderId="0" xfId="0" applyFont="1" applyAlignment="1"/>
    <xf numFmtId="0" fontId="4" fillId="0" borderId="0" xfId="5" applyFont="1" applyBorder="1" applyAlignment="1">
      <alignment horizontal="right" vertical="center"/>
    </xf>
    <xf numFmtId="0" fontId="25" fillId="0" borderId="0" xfId="5" applyFont="1" applyBorder="1">
      <alignment vertical="center"/>
    </xf>
    <xf numFmtId="0" fontId="10" fillId="0" borderId="0" xfId="5" applyFont="1" applyBorder="1" applyAlignment="1">
      <alignment vertical="center"/>
    </xf>
    <xf numFmtId="0" fontId="10" fillId="0" borderId="0" xfId="5" applyFont="1" applyBorder="1" applyAlignment="1">
      <alignment horizontal="center" vertical="center"/>
    </xf>
    <xf numFmtId="0" fontId="13" fillId="0" borderId="0" xfId="5" applyFont="1" applyBorder="1">
      <alignment vertical="center"/>
    </xf>
    <xf numFmtId="176" fontId="27" fillId="0" borderId="0" xfId="5" applyNumberFormat="1" applyFont="1" applyBorder="1">
      <alignment vertical="center"/>
    </xf>
    <xf numFmtId="176" fontId="12" fillId="0" borderId="0" xfId="5" applyNumberFormat="1" applyFont="1" applyBorder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5" fillId="0" borderId="0" xfId="18" applyFont="1" applyBorder="1">
      <alignment vertical="center"/>
    </xf>
    <xf numFmtId="0" fontId="76" fillId="0" borderId="0" xfId="18" applyFont="1" applyBorder="1">
      <alignment vertical="center"/>
    </xf>
    <xf numFmtId="0" fontId="5" fillId="0" borderId="1" xfId="18" applyFont="1" applyBorder="1">
      <alignment vertical="center"/>
    </xf>
    <xf numFmtId="0" fontId="76" fillId="0" borderId="1" xfId="18" applyFont="1" applyBorder="1">
      <alignment vertical="center"/>
    </xf>
    <xf numFmtId="0" fontId="39" fillId="0" borderId="4" xfId="18" applyFont="1" applyBorder="1">
      <alignment vertical="center"/>
    </xf>
    <xf numFmtId="0" fontId="8" fillId="0" borderId="4" xfId="18" applyFont="1" applyBorder="1">
      <alignment vertical="center"/>
    </xf>
    <xf numFmtId="0" fontId="7" fillId="0" borderId="4" xfId="18" applyFont="1" applyBorder="1">
      <alignment vertical="center"/>
    </xf>
    <xf numFmtId="0" fontId="39" fillId="0" borderId="16" xfId="18" applyFont="1" applyBorder="1">
      <alignment vertical="center"/>
    </xf>
    <xf numFmtId="0" fontId="23" fillId="0" borderId="11" xfId="18" applyFont="1" applyBorder="1">
      <alignment vertical="center"/>
    </xf>
    <xf numFmtId="0" fontId="5" fillId="0" borderId="11" xfId="18" applyFont="1" applyBorder="1">
      <alignment vertical="center"/>
    </xf>
    <xf numFmtId="0" fontId="76" fillId="0" borderId="9" xfId="18" applyFont="1" applyBorder="1">
      <alignment vertical="center"/>
    </xf>
    <xf numFmtId="0" fontId="5" fillId="0" borderId="12" xfId="18" applyFont="1" applyBorder="1">
      <alignment vertical="center"/>
    </xf>
    <xf numFmtId="0" fontId="6" fillId="0" borderId="1" xfId="2" applyFont="1" applyBorder="1" applyAlignment="1">
      <alignment vertical="center"/>
    </xf>
    <xf numFmtId="0" fontId="7" fillId="0" borderId="11" xfId="22" applyFont="1" applyBorder="1" applyAlignment="1">
      <alignment vertical="center"/>
    </xf>
    <xf numFmtId="49" fontId="7" fillId="0" borderId="9" xfId="22" applyNumberFormat="1" applyFont="1" applyBorder="1" applyAlignment="1">
      <alignment horizontal="left" vertical="center"/>
    </xf>
    <xf numFmtId="181" fontId="12" fillId="0" borderId="16" xfId="22" applyNumberFormat="1" applyFont="1" applyBorder="1" applyAlignment="1">
      <alignment vertical="center"/>
    </xf>
    <xf numFmtId="181" fontId="13" fillId="0" borderId="9" xfId="22" applyNumberFormat="1" applyFont="1" applyBorder="1" applyAlignment="1">
      <alignment horizontal="right" vertical="center"/>
    </xf>
    <xf numFmtId="0" fontId="7" fillId="0" borderId="12" xfId="22" applyFont="1" applyBorder="1" applyAlignment="1">
      <alignment vertical="center"/>
    </xf>
    <xf numFmtId="0" fontId="7" fillId="0" borderId="15" xfId="22" applyFont="1" applyBorder="1" applyAlignment="1">
      <alignment horizontal="distributed" vertical="center"/>
    </xf>
    <xf numFmtId="0" fontId="7" fillId="0" borderId="15" xfId="22" applyFont="1" applyBorder="1" applyAlignment="1">
      <alignment horizontal="center" vertical="center" shrinkToFit="1"/>
    </xf>
    <xf numFmtId="0" fontId="7" fillId="0" borderId="0" xfId="22" applyFont="1" applyBorder="1" applyAlignment="1">
      <alignment horizontal="distributed" vertical="center" shrinkToFit="1"/>
    </xf>
    <xf numFmtId="0" fontId="7" fillId="0" borderId="8" xfId="22" applyFont="1" applyBorder="1" applyAlignment="1">
      <alignment horizontal="center" vertical="center" shrinkToFit="1"/>
    </xf>
    <xf numFmtId="0" fontId="7" fillId="0" borderId="21" xfId="22" applyFont="1" applyBorder="1" applyAlignment="1">
      <alignment horizontal="center" vertical="center" shrinkToFit="1"/>
    </xf>
    <xf numFmtId="0" fontId="35" fillId="0" borderId="15" xfId="22" applyFont="1" applyBorder="1" applyAlignment="1">
      <alignment horizontal="center" vertical="center" shrinkToFit="1"/>
    </xf>
    <xf numFmtId="0" fontId="79" fillId="0" borderId="15" xfId="22" applyBorder="1" applyAlignment="1">
      <alignment horizontal="center" vertical="center" shrinkToFit="1"/>
    </xf>
    <xf numFmtId="49" fontId="7" fillId="0" borderId="21" xfId="22" applyNumberFormat="1" applyFont="1" applyBorder="1" applyAlignment="1">
      <alignment horizontal="center" vertical="center" shrinkToFit="1"/>
    </xf>
    <xf numFmtId="49" fontId="7" fillId="0" borderId="15" xfId="22" applyNumberFormat="1" applyFont="1" applyBorder="1" applyAlignment="1">
      <alignment horizontal="center" vertical="center" shrinkToFit="1"/>
    </xf>
    <xf numFmtId="49" fontId="7" fillId="0" borderId="8" xfId="22" applyNumberFormat="1" applyFont="1" applyBorder="1" applyAlignment="1">
      <alignment horizontal="center" vertical="center" shrinkToFit="1"/>
    </xf>
    <xf numFmtId="0" fontId="79" fillId="0" borderId="15" xfId="22" applyFont="1" applyBorder="1" applyAlignment="1">
      <alignment horizontal="center" vertical="center" shrinkToFit="1"/>
    </xf>
    <xf numFmtId="49" fontId="7" fillId="0" borderId="15" xfId="22" applyNumberFormat="1" applyFont="1" applyFill="1" applyBorder="1" applyAlignment="1">
      <alignment horizontal="center" vertical="center" shrinkToFit="1"/>
    </xf>
    <xf numFmtId="49" fontId="7" fillId="0" borderId="1" xfId="22" applyNumberFormat="1" applyFont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26" fillId="0" borderId="0" xfId="10" applyFont="1" applyBorder="1" applyAlignment="1">
      <alignment horizontal="distributed" vertical="center"/>
    </xf>
    <xf numFmtId="0" fontId="7" fillId="0" borderId="0" xfId="18" applyFont="1" applyAlignment="1">
      <alignment horizontal="distributed" vertical="center"/>
    </xf>
    <xf numFmtId="0" fontId="5" fillId="0" borderId="0" xfId="6" applyFont="1" applyFill="1">
      <alignment vertical="center"/>
    </xf>
    <xf numFmtId="0" fontId="0" fillId="0" borderId="0" xfId="6" applyFont="1" applyFill="1">
      <alignment vertical="center"/>
    </xf>
    <xf numFmtId="0" fontId="0" fillId="0" borderId="0" xfId="2" applyFont="1" applyFill="1">
      <alignment vertical="center"/>
    </xf>
    <xf numFmtId="182" fontId="25" fillId="0" borderId="0" xfId="2" applyNumberFormat="1" applyFont="1" applyFill="1" applyBorder="1">
      <alignment vertical="center"/>
    </xf>
    <xf numFmtId="0" fontId="6" fillId="0" borderId="0" xfId="2" applyFont="1" applyFill="1">
      <alignment vertical="center"/>
    </xf>
    <xf numFmtId="0" fontId="23" fillId="0" borderId="0" xfId="2" applyFont="1" applyFill="1" applyAlignment="1">
      <alignment horizontal="center" vertical="center"/>
    </xf>
    <xf numFmtId="182" fontId="24" fillId="0" borderId="0" xfId="2" applyNumberFormat="1" applyFont="1" applyFill="1" applyBorder="1" applyAlignment="1">
      <alignment horizontal="center" vertical="center"/>
    </xf>
    <xf numFmtId="176" fontId="24" fillId="0" borderId="7" xfId="2" applyNumberFormat="1" applyFont="1" applyFill="1" applyBorder="1" applyAlignment="1">
      <alignment vertical="center"/>
    </xf>
    <xf numFmtId="176" fontId="24" fillId="0" borderId="4" xfId="2" applyNumberFormat="1" applyFont="1" applyFill="1" applyBorder="1" applyAlignment="1">
      <alignment vertical="center"/>
    </xf>
    <xf numFmtId="176" fontId="24" fillId="0" borderId="4" xfId="2" applyNumberFormat="1" applyFont="1" applyFill="1" applyBorder="1" applyAlignment="1">
      <alignment horizontal="center" vertical="center"/>
    </xf>
    <xf numFmtId="176" fontId="24" fillId="0" borderId="4" xfId="2" applyNumberFormat="1" applyFont="1" applyFill="1" applyBorder="1" applyAlignment="1">
      <alignment horizontal="right" vertical="center"/>
    </xf>
    <xf numFmtId="176" fontId="24" fillId="0" borderId="10" xfId="2" applyNumberFormat="1" applyFont="1" applyFill="1" applyBorder="1" applyAlignment="1">
      <alignment horizontal="center" vertical="center"/>
    </xf>
    <xf numFmtId="0" fontId="35" fillId="0" borderId="0" xfId="2" applyFont="1" applyFill="1" applyAlignment="1">
      <alignment vertical="center"/>
    </xf>
    <xf numFmtId="0" fontId="27" fillId="0" borderId="0" xfId="2" applyFont="1" applyFill="1" applyBorder="1" applyAlignment="1">
      <alignment vertical="center"/>
    </xf>
    <xf numFmtId="176" fontId="27" fillId="0" borderId="16" xfId="2" applyNumberFormat="1" applyFont="1" applyFill="1" applyBorder="1" applyAlignment="1">
      <alignment vertical="center"/>
    </xf>
    <xf numFmtId="176" fontId="27" fillId="0" borderId="0" xfId="2" applyNumberFormat="1" applyFont="1" applyFill="1" applyBorder="1" applyAlignment="1">
      <alignment vertical="center"/>
    </xf>
    <xf numFmtId="176" fontId="27" fillId="0" borderId="11" xfId="2" applyNumberFormat="1" applyFont="1" applyFill="1" applyBorder="1" applyAlignment="1">
      <alignment horizontal="right" vertical="center"/>
    </xf>
    <xf numFmtId="181" fontId="36" fillId="0" borderId="0" xfId="2" applyNumberFormat="1" applyFont="1" applyFill="1" applyBorder="1" applyAlignment="1">
      <alignment vertical="center"/>
    </xf>
    <xf numFmtId="0" fontId="32" fillId="0" borderId="0" xfId="2" applyFont="1" applyFill="1" applyAlignment="1">
      <alignment horizontal="distributed" vertical="center"/>
    </xf>
    <xf numFmtId="0" fontId="27" fillId="0" borderId="0" xfId="2" applyFont="1" applyFill="1" applyAlignment="1">
      <alignment vertical="center"/>
    </xf>
    <xf numFmtId="0" fontId="35" fillId="0" borderId="0" xfId="2" applyFont="1" applyFill="1" applyAlignment="1"/>
    <xf numFmtId="0" fontId="27" fillId="0" borderId="0" xfId="2" applyFont="1" applyFill="1" applyBorder="1" applyAlignment="1"/>
    <xf numFmtId="176" fontId="27" fillId="0" borderId="16" xfId="2" applyNumberFormat="1" applyFont="1" applyFill="1" applyBorder="1" applyAlignment="1"/>
    <xf numFmtId="176" fontId="27" fillId="0" borderId="0" xfId="2" applyNumberFormat="1" applyFont="1" applyFill="1" applyBorder="1" applyAlignment="1"/>
    <xf numFmtId="176" fontId="27" fillId="0" borderId="0" xfId="2" applyNumberFormat="1" applyFont="1" applyFill="1" applyBorder="1" applyAlignment="1">
      <alignment horizontal="right"/>
    </xf>
    <xf numFmtId="176" fontId="27" fillId="0" borderId="11" xfId="2" applyNumberFormat="1" applyFont="1" applyFill="1" applyBorder="1" applyAlignment="1">
      <alignment horizontal="right"/>
    </xf>
    <xf numFmtId="181" fontId="36" fillId="0" borderId="0" xfId="2" applyNumberFormat="1" applyFont="1" applyFill="1" applyBorder="1" applyAlignment="1"/>
    <xf numFmtId="0" fontId="32" fillId="0" borderId="0" xfId="2" applyFont="1" applyFill="1" applyAlignment="1">
      <alignment horizontal="distributed"/>
    </xf>
    <xf numFmtId="0" fontId="27" fillId="0" borderId="0" xfId="2" applyFont="1" applyFill="1" applyAlignment="1"/>
    <xf numFmtId="0" fontId="8" fillId="0" borderId="0" xfId="2" applyFont="1" applyFill="1" applyAlignment="1"/>
    <xf numFmtId="0" fontId="8" fillId="0" borderId="0" xfId="2" applyFont="1" applyFill="1" applyAlignment="1">
      <alignment horizontal="distributed"/>
    </xf>
    <xf numFmtId="0" fontId="35" fillId="0" borderId="0" xfId="2" applyFont="1" applyFill="1" applyBorder="1" applyAlignment="1">
      <alignment horizontal="distributed"/>
    </xf>
    <xf numFmtId="182" fontId="10" fillId="0" borderId="0" xfId="2" applyNumberFormat="1" applyFont="1" applyFill="1" applyBorder="1" applyAlignment="1">
      <alignment horizontal="distributed" vertical="center" shrinkToFit="1"/>
    </xf>
    <xf numFmtId="182" fontId="13" fillId="0" borderId="0" xfId="2" applyNumberFormat="1" applyFont="1" applyFill="1" applyBorder="1">
      <alignment vertical="center"/>
    </xf>
    <xf numFmtId="176" fontId="13" fillId="0" borderId="16" xfId="2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176" fontId="13" fillId="0" borderId="11" xfId="2" applyNumberFormat="1" applyFont="1" applyFill="1" applyBorder="1" applyAlignment="1">
      <alignment horizontal="right" vertical="center"/>
    </xf>
    <xf numFmtId="181" fontId="13" fillId="0" borderId="0" xfId="2" applyNumberFormat="1" applyFont="1" applyFill="1" applyBorder="1">
      <alignment vertical="center"/>
    </xf>
    <xf numFmtId="0" fontId="7" fillId="0" borderId="0" xfId="2" applyFont="1" applyFill="1" applyAlignment="1">
      <alignment horizontal="distributed" vertical="center"/>
    </xf>
    <xf numFmtId="182" fontId="7" fillId="0" borderId="0" xfId="2" applyNumberFormat="1" applyFont="1" applyFill="1" applyBorder="1" applyAlignment="1">
      <alignment vertical="center" shrinkToFit="1"/>
    </xf>
    <xf numFmtId="0" fontId="7" fillId="0" borderId="0" xfId="2" applyFont="1" applyFill="1" applyAlignment="1">
      <alignment vertical="top"/>
    </xf>
    <xf numFmtId="182" fontId="10" fillId="0" borderId="0" xfId="2" applyNumberFormat="1" applyFont="1" applyFill="1" applyBorder="1" applyAlignment="1">
      <alignment horizontal="distributed" vertical="top" shrinkToFit="1"/>
    </xf>
    <xf numFmtId="182" fontId="13" fillId="0" borderId="0" xfId="2" applyNumberFormat="1" applyFont="1" applyFill="1" applyBorder="1" applyAlignment="1">
      <alignment vertical="top"/>
    </xf>
    <xf numFmtId="176" fontId="13" fillId="0" borderId="16" xfId="2" applyNumberFormat="1" applyFont="1" applyFill="1" applyBorder="1" applyAlignment="1">
      <alignment vertical="top"/>
    </xf>
    <xf numFmtId="176" fontId="13" fillId="0" borderId="0" xfId="2" applyNumberFormat="1" applyFont="1" applyFill="1" applyBorder="1" applyAlignment="1">
      <alignment vertical="top"/>
    </xf>
    <xf numFmtId="176" fontId="13" fillId="0" borderId="0" xfId="2" applyNumberFormat="1" applyFont="1" applyFill="1" applyBorder="1" applyAlignment="1">
      <alignment horizontal="right" vertical="top"/>
    </xf>
    <xf numFmtId="176" fontId="13" fillId="0" borderId="11" xfId="2" applyNumberFormat="1" applyFont="1" applyFill="1" applyBorder="1" applyAlignment="1">
      <alignment horizontal="right" vertical="top"/>
    </xf>
    <xf numFmtId="181" fontId="13" fillId="0" borderId="0" xfId="2" applyNumberFormat="1" applyFont="1" applyFill="1" applyBorder="1" applyAlignment="1">
      <alignment vertical="top"/>
    </xf>
    <xf numFmtId="0" fontId="7" fillId="0" borderId="0" xfId="2" applyFont="1" applyFill="1" applyAlignment="1">
      <alignment horizontal="distributed" vertical="top"/>
    </xf>
    <xf numFmtId="182" fontId="7" fillId="0" borderId="0" xfId="2" applyNumberFormat="1" applyFont="1" applyFill="1" applyBorder="1" applyAlignment="1">
      <alignment vertical="top" shrinkToFit="1"/>
    </xf>
    <xf numFmtId="0" fontId="12" fillId="0" borderId="0" xfId="2" applyFont="1" applyFill="1" applyAlignment="1">
      <alignment vertical="top"/>
    </xf>
    <xf numFmtId="182" fontId="7" fillId="0" borderId="0" xfId="2" applyNumberFormat="1" applyFont="1" applyFill="1" applyBorder="1" applyAlignment="1">
      <alignment horizontal="distributed" vertical="center" shrinkToFit="1"/>
    </xf>
    <xf numFmtId="182" fontId="7" fillId="0" borderId="0" xfId="2" applyNumberFormat="1" applyFont="1" applyFill="1" applyBorder="1" applyAlignment="1">
      <alignment horizontal="distributed" vertical="top" shrinkToFit="1"/>
    </xf>
    <xf numFmtId="182" fontId="36" fillId="0" borderId="0" xfId="2" applyNumberFormat="1" applyFont="1" applyFill="1" applyBorder="1" applyAlignment="1"/>
    <xf numFmtId="0" fontId="7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distributed" vertical="center"/>
    </xf>
    <xf numFmtId="182" fontId="13" fillId="0" borderId="0" xfId="2" applyNumberFormat="1" applyFont="1" applyFill="1" applyBorder="1" applyAlignment="1">
      <alignment horizontal="distributed" vertical="center"/>
    </xf>
    <xf numFmtId="0" fontId="27" fillId="0" borderId="0" xfId="2" applyFont="1" applyFill="1">
      <alignment vertical="center"/>
    </xf>
    <xf numFmtId="182" fontId="36" fillId="0" borderId="0" xfId="2" applyNumberFormat="1" applyFont="1" applyFill="1" applyBorder="1">
      <alignment vertical="center"/>
    </xf>
    <xf numFmtId="179" fontId="27" fillId="0" borderId="16" xfId="2" applyNumberFormat="1" applyFont="1" applyFill="1" applyBorder="1" applyAlignment="1">
      <alignment horizontal="right" vertical="center"/>
    </xf>
    <xf numFmtId="179" fontId="27" fillId="0" borderId="0" xfId="2" applyNumberFormat="1" applyFont="1" applyFill="1" applyBorder="1" applyAlignment="1">
      <alignment horizontal="right" vertical="center"/>
    </xf>
    <xf numFmtId="179" fontId="27" fillId="0" borderId="0" xfId="2" applyNumberFormat="1" applyFont="1" applyFill="1" applyBorder="1" applyAlignment="1">
      <alignment vertical="center"/>
    </xf>
    <xf numFmtId="179" fontId="27" fillId="0" borderId="11" xfId="2" applyNumberFormat="1" applyFont="1" applyFill="1" applyBorder="1" applyAlignment="1">
      <alignment horizontal="right" vertical="center"/>
    </xf>
    <xf numFmtId="184" fontId="36" fillId="0" borderId="0" xfId="2" applyNumberFormat="1" applyFont="1" applyFill="1" applyBorder="1">
      <alignment vertical="center"/>
    </xf>
    <xf numFmtId="179" fontId="27" fillId="0" borderId="16" xfId="2" applyNumberFormat="1" applyFont="1" applyFill="1" applyBorder="1" applyAlignment="1">
      <alignment horizontal="right"/>
    </xf>
    <xf numFmtId="179" fontId="27" fillId="0" borderId="0" xfId="2" applyNumberFormat="1" applyFont="1" applyFill="1" applyBorder="1" applyAlignment="1">
      <alignment horizontal="right"/>
    </xf>
    <xf numFmtId="179" fontId="27" fillId="0" borderId="0" xfId="2" applyNumberFormat="1" applyFont="1" applyFill="1" applyBorder="1" applyAlignment="1"/>
    <xf numFmtId="179" fontId="27" fillId="0" borderId="11" xfId="2" applyNumberFormat="1" applyFont="1" applyFill="1" applyBorder="1" applyAlignment="1">
      <alignment horizontal="right"/>
    </xf>
    <xf numFmtId="184" fontId="36" fillId="0" borderId="0" xfId="2" applyNumberFormat="1" applyFont="1" applyFill="1" applyBorder="1" applyAlignment="1"/>
    <xf numFmtId="179" fontId="13" fillId="0" borderId="16" xfId="2" applyNumberFormat="1" applyFont="1" applyFill="1" applyBorder="1" applyAlignment="1">
      <alignment horizontal="right" vertical="center"/>
    </xf>
    <xf numFmtId="179" fontId="13" fillId="0" borderId="0" xfId="2" applyNumberFormat="1" applyFont="1" applyFill="1" applyBorder="1" applyAlignment="1">
      <alignment horizontal="right" vertical="center"/>
    </xf>
    <xf numFmtId="179" fontId="13" fillId="0" borderId="0" xfId="2" applyNumberFormat="1" applyFont="1" applyFill="1" applyBorder="1" applyAlignment="1">
      <alignment vertical="center"/>
    </xf>
    <xf numFmtId="179" fontId="13" fillId="0" borderId="11" xfId="2" applyNumberFormat="1" applyFont="1" applyFill="1" applyBorder="1" applyAlignment="1">
      <alignment horizontal="right" vertical="center"/>
    </xf>
    <xf numFmtId="184" fontId="13" fillId="0" borderId="0" xfId="2" applyNumberFormat="1" applyFont="1" applyFill="1" applyBorder="1">
      <alignment vertical="center"/>
    </xf>
    <xf numFmtId="0" fontId="7" fillId="0" borderId="1" xfId="2" applyFont="1" applyFill="1" applyBorder="1">
      <alignment vertical="center"/>
    </xf>
    <xf numFmtId="0" fontId="12" fillId="0" borderId="1" xfId="2" applyFont="1" applyFill="1" applyBorder="1">
      <alignment vertical="center"/>
    </xf>
    <xf numFmtId="182" fontId="13" fillId="0" borderId="1" xfId="2" applyNumberFormat="1" applyFont="1" applyFill="1" applyBorder="1">
      <alignment vertical="center"/>
    </xf>
    <xf numFmtId="179" fontId="13" fillId="0" borderId="9" xfId="2" applyNumberFormat="1" applyFont="1" applyFill="1" applyBorder="1">
      <alignment vertical="center"/>
    </xf>
    <xf numFmtId="179" fontId="13" fillId="0" borderId="1" xfId="2" applyNumberFormat="1" applyFont="1" applyFill="1" applyBorder="1">
      <alignment vertical="center"/>
    </xf>
    <xf numFmtId="179" fontId="13" fillId="0" borderId="12" xfId="2" applyNumberFormat="1" applyFont="1" applyFill="1" applyBorder="1">
      <alignment vertical="center"/>
    </xf>
    <xf numFmtId="182" fontId="7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Alignment="1">
      <alignment vertical="center"/>
    </xf>
    <xf numFmtId="0" fontId="0" fillId="0" borderId="0" xfId="6" applyFont="1" applyFill="1" applyAlignment="1">
      <alignment vertical="center"/>
    </xf>
    <xf numFmtId="0" fontId="5" fillId="0" borderId="0" xfId="6" applyFont="1" applyFill="1" applyAlignment="1">
      <alignment vertical="center"/>
    </xf>
    <xf numFmtId="186" fontId="41" fillId="0" borderId="0" xfId="12" applyNumberFormat="1" applyFont="1" applyFill="1" applyAlignment="1">
      <alignment horizontal="right" vertical="center"/>
    </xf>
    <xf numFmtId="192" fontId="69" fillId="0" borderId="0" xfId="12" quotePrefix="1" applyNumberFormat="1" applyFont="1" applyFill="1" applyBorder="1" applyAlignment="1">
      <alignment horizontal="right" vertical="center"/>
    </xf>
    <xf numFmtId="192" fontId="46" fillId="0" borderId="0" xfId="12" quotePrefix="1" applyNumberFormat="1" applyFont="1" applyFill="1" applyBorder="1" applyAlignment="1">
      <alignment horizontal="right" vertical="center"/>
    </xf>
    <xf numFmtId="194" fontId="69" fillId="0" borderId="16" xfId="12" quotePrefix="1" applyNumberFormat="1" applyFont="1" applyFill="1" applyBorder="1" applyAlignment="1">
      <alignment horizontal="right" vertical="center"/>
    </xf>
    <xf numFmtId="194" fontId="69" fillId="0" borderId="0" xfId="12" quotePrefix="1" applyNumberFormat="1" applyFont="1" applyFill="1" applyBorder="1" applyAlignment="1">
      <alignment horizontal="right" vertical="center"/>
    </xf>
    <xf numFmtId="194" fontId="69" fillId="0" borderId="0" xfId="12" applyNumberFormat="1" applyFont="1" applyFill="1" applyBorder="1" applyAlignment="1">
      <alignment horizontal="right" vertical="center"/>
    </xf>
    <xf numFmtId="0" fontId="13" fillId="0" borderId="9" xfId="13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distributed" vertical="center" indent="1"/>
    </xf>
    <xf numFmtId="176" fontId="2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distributed" vertical="center" indent="1"/>
    </xf>
    <xf numFmtId="176" fontId="13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distributed" vertical="center" indent="1"/>
    </xf>
    <xf numFmtId="0" fontId="8" fillId="2" borderId="0" xfId="0" applyFont="1" applyFill="1" applyAlignment="1">
      <alignment vertical="center"/>
    </xf>
    <xf numFmtId="180" fontId="13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180" fontId="27" fillId="2" borderId="0" xfId="0" applyNumberFormat="1" applyFont="1" applyFill="1" applyBorder="1" applyAlignment="1">
      <alignment horizontal="right" vertical="center"/>
    </xf>
    <xf numFmtId="180" fontId="29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0" fontId="6" fillId="0" borderId="0" xfId="5" applyFont="1" applyBorder="1">
      <alignment vertical="center"/>
    </xf>
    <xf numFmtId="0" fontId="34" fillId="0" borderId="0" xfId="5" applyFont="1" applyBorder="1">
      <alignment vertical="center"/>
    </xf>
    <xf numFmtId="0" fontId="34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5" fillId="0" borderId="0" xfId="5" applyFont="1" applyBorder="1">
      <alignment vertical="center"/>
    </xf>
    <xf numFmtId="0" fontId="24" fillId="0" borderId="0" xfId="5" applyFont="1" applyBorder="1">
      <alignment vertical="center"/>
    </xf>
    <xf numFmtId="179" fontId="38" fillId="0" borderId="0" xfId="5" applyNumberFormat="1" applyFont="1" applyBorder="1">
      <alignment vertical="center"/>
    </xf>
    <xf numFmtId="179" fontId="24" fillId="0" borderId="0" xfId="5" applyNumberFormat="1" applyFont="1" applyBorder="1">
      <alignment vertical="center"/>
    </xf>
    <xf numFmtId="179" fontId="23" fillId="0" borderId="0" xfId="5" applyNumberFormat="1" applyFont="1" applyBorder="1">
      <alignment vertical="center"/>
    </xf>
    <xf numFmtId="0" fontId="38" fillId="0" borderId="0" xfId="5" applyFont="1" applyBorder="1">
      <alignment vertical="center"/>
    </xf>
    <xf numFmtId="179" fontId="24" fillId="0" borderId="0" xfId="5" applyNumberFormat="1" applyFont="1" applyBorder="1" applyAlignment="1">
      <alignment horizontal="right" vertical="center"/>
    </xf>
    <xf numFmtId="179" fontId="38" fillId="0" borderId="0" xfId="5" applyNumberFormat="1" applyFont="1" applyBorder="1" applyAlignment="1">
      <alignment horizontal="right" vertical="center"/>
    </xf>
    <xf numFmtId="179" fontId="23" fillId="0" borderId="0" xfId="5" applyNumberFormat="1" applyFont="1" applyBorder="1" applyAlignment="1">
      <alignment horizontal="right" vertical="center"/>
    </xf>
    <xf numFmtId="176" fontId="24" fillId="0" borderId="0" xfId="5" applyNumberFormat="1" applyFont="1" applyBorder="1" applyAlignment="1">
      <alignment horizontal="right" vertical="center"/>
    </xf>
    <xf numFmtId="176" fontId="39" fillId="0" borderId="0" xfId="5" applyNumberFormat="1" applyFont="1" applyBorder="1" applyAlignment="1">
      <alignment horizontal="right" vertical="center"/>
    </xf>
    <xf numFmtId="0" fontId="13" fillId="0" borderId="16" xfId="5" applyFont="1" applyBorder="1">
      <alignment vertical="center"/>
    </xf>
    <xf numFmtId="0" fontId="13" fillId="0" borderId="11" xfId="5" applyFont="1" applyBorder="1">
      <alignment vertical="center"/>
    </xf>
    <xf numFmtId="176" fontId="27" fillId="0" borderId="16" xfId="5" applyNumberFormat="1" applyFont="1" applyBorder="1">
      <alignment vertical="center"/>
    </xf>
    <xf numFmtId="179" fontId="27" fillId="0" borderId="0" xfId="5" applyNumberFormat="1" applyFont="1" applyBorder="1">
      <alignment vertical="center"/>
    </xf>
    <xf numFmtId="179" fontId="27" fillId="0" borderId="11" xfId="5" applyNumberFormat="1" applyFont="1" applyBorder="1">
      <alignment vertical="center"/>
    </xf>
    <xf numFmtId="176" fontId="13" fillId="0" borderId="16" xfId="5" applyNumberFormat="1" applyFont="1" applyBorder="1">
      <alignment vertical="center"/>
    </xf>
    <xf numFmtId="179" fontId="13" fillId="0" borderId="0" xfId="5" applyNumberFormat="1" applyFont="1" applyBorder="1">
      <alignment vertical="center"/>
    </xf>
    <xf numFmtId="179" fontId="13" fillId="0" borderId="11" xfId="5" applyNumberFormat="1" applyFont="1" applyBorder="1">
      <alignment vertical="center"/>
    </xf>
    <xf numFmtId="0" fontId="27" fillId="0" borderId="0" xfId="5" applyFont="1" applyBorder="1">
      <alignment vertical="center"/>
    </xf>
    <xf numFmtId="0" fontId="27" fillId="0" borderId="11" xfId="5" applyFont="1" applyBorder="1">
      <alignment vertical="center"/>
    </xf>
    <xf numFmtId="179" fontId="13" fillId="0" borderId="0" xfId="5" applyNumberFormat="1" applyFont="1" applyBorder="1" applyAlignment="1">
      <alignment horizontal="right" vertical="center"/>
    </xf>
    <xf numFmtId="179" fontId="13" fillId="0" borderId="11" xfId="5" applyNumberFormat="1" applyFont="1" applyBorder="1" applyAlignment="1">
      <alignment horizontal="right" vertical="center"/>
    </xf>
    <xf numFmtId="179" fontId="27" fillId="0" borderId="0" xfId="5" applyNumberFormat="1" applyFont="1" applyBorder="1" applyAlignment="1">
      <alignment horizontal="right" vertical="center"/>
    </xf>
    <xf numFmtId="179" fontId="27" fillId="0" borderId="11" xfId="5" applyNumberFormat="1" applyFont="1" applyBorder="1" applyAlignment="1">
      <alignment horizontal="right" vertical="center"/>
    </xf>
    <xf numFmtId="179" fontId="12" fillId="0" borderId="0" xfId="5" applyNumberFormat="1" applyFont="1" applyBorder="1" applyAlignment="1">
      <alignment horizontal="right" vertical="center"/>
    </xf>
    <xf numFmtId="179" fontId="12" fillId="0" borderId="11" xfId="5" applyNumberFormat="1" applyFont="1" applyBorder="1" applyAlignment="1">
      <alignment horizontal="right" vertical="center"/>
    </xf>
    <xf numFmtId="176" fontId="12" fillId="0" borderId="16" xfId="5" applyNumberFormat="1" applyFont="1" applyBorder="1">
      <alignment vertical="center"/>
    </xf>
    <xf numFmtId="49" fontId="27" fillId="0" borderId="0" xfId="5" applyNumberFormat="1" applyFont="1" applyBorder="1" applyAlignment="1">
      <alignment horizontal="right" vertical="center"/>
    </xf>
    <xf numFmtId="49" fontId="27" fillId="0" borderId="11" xfId="5" applyNumberFormat="1" applyFont="1" applyBorder="1" applyAlignment="1">
      <alignment horizontal="right" vertical="center"/>
    </xf>
    <xf numFmtId="176" fontId="13" fillId="0" borderId="0" xfId="5" applyNumberFormat="1" applyFont="1" applyBorder="1" applyAlignment="1">
      <alignment horizontal="right" vertical="center"/>
    </xf>
    <xf numFmtId="176" fontId="13" fillId="0" borderId="11" xfId="5" applyNumberFormat="1" applyFont="1" applyBorder="1" applyAlignment="1">
      <alignment horizontal="right" vertical="center"/>
    </xf>
    <xf numFmtId="0" fontId="25" fillId="0" borderId="9" xfId="5" applyFont="1" applyBorder="1">
      <alignment vertical="center"/>
    </xf>
    <xf numFmtId="0" fontId="25" fillId="0" borderId="12" xfId="5" applyFont="1" applyBorder="1">
      <alignment vertical="center"/>
    </xf>
    <xf numFmtId="0" fontId="8" fillId="0" borderId="0" xfId="10" applyFont="1" applyAlignment="1">
      <alignment vertical="center"/>
    </xf>
    <xf numFmtId="189" fontId="27" fillId="0" borderId="16" xfId="10" applyNumberFormat="1" applyFont="1" applyBorder="1" applyAlignment="1">
      <alignment vertical="center"/>
    </xf>
    <xf numFmtId="0" fontId="27" fillId="0" borderId="0" xfId="10" applyFont="1" applyAlignment="1">
      <alignment vertical="center"/>
    </xf>
    <xf numFmtId="0" fontId="7" fillId="0" borderId="0" xfId="10" applyFont="1" applyAlignment="1">
      <alignment vertical="center"/>
    </xf>
    <xf numFmtId="189" fontId="12" fillId="0" borderId="16" xfId="10" applyNumberFormat="1" applyFont="1" applyBorder="1" applyAlignment="1">
      <alignment vertical="center"/>
    </xf>
    <xf numFmtId="0" fontId="12" fillId="0" borderId="0" xfId="10" applyFont="1" applyBorder="1" applyAlignment="1">
      <alignment vertical="center"/>
    </xf>
    <xf numFmtId="0" fontId="13" fillId="0" borderId="0" xfId="10" applyFont="1" applyBorder="1" applyAlignment="1">
      <alignment horizontal="right" vertical="center"/>
    </xf>
    <xf numFmtId="189" fontId="12" fillId="0" borderId="16" xfId="10" applyNumberFormat="1" applyFont="1" applyFill="1" applyBorder="1" applyAlignment="1">
      <alignment vertical="center"/>
    </xf>
    <xf numFmtId="0" fontId="58" fillId="0" borderId="0" xfId="10" applyFont="1" applyFill="1" applyBorder="1" applyAlignment="1">
      <alignment vertical="center"/>
    </xf>
    <xf numFmtId="0" fontId="12" fillId="0" borderId="0" xfId="10" applyFont="1" applyFill="1" applyBorder="1" applyAlignment="1">
      <alignment vertical="center"/>
    </xf>
    <xf numFmtId="0" fontId="6" fillId="0" borderId="1" xfId="10" applyFont="1" applyBorder="1" applyAlignment="1">
      <alignment vertical="center"/>
    </xf>
    <xf numFmtId="0" fontId="23" fillId="0" borderId="9" xfId="10" applyFont="1" applyBorder="1" applyAlignment="1">
      <alignment vertical="center"/>
    </xf>
    <xf numFmtId="0" fontId="23" fillId="0" borderId="1" xfId="10" applyFont="1" applyBorder="1" applyAlignment="1">
      <alignment vertical="center"/>
    </xf>
    <xf numFmtId="0" fontId="23" fillId="0" borderId="12" xfId="10" applyFont="1" applyBorder="1" applyAlignment="1">
      <alignment vertical="center"/>
    </xf>
    <xf numFmtId="0" fontId="7" fillId="0" borderId="1" xfId="10" applyFont="1" applyBorder="1" applyAlignment="1">
      <alignment vertical="center"/>
    </xf>
    <xf numFmtId="0" fontId="23" fillId="0" borderId="0" xfId="10" applyFont="1" applyAlignment="1">
      <alignment vertical="center"/>
    </xf>
    <xf numFmtId="38" fontId="59" fillId="0" borderId="16" xfId="1" applyFont="1" applyBorder="1" applyAlignment="1">
      <alignment horizontal="right" vertical="center"/>
    </xf>
    <xf numFmtId="38" fontId="59" fillId="0" borderId="0" xfId="1" applyFont="1" applyBorder="1" applyAlignment="1">
      <alignment horizontal="right" vertical="center"/>
    </xf>
    <xf numFmtId="38" fontId="59" fillId="0" borderId="11" xfId="1" applyFont="1" applyBorder="1" applyAlignment="1">
      <alignment horizontal="right" vertical="center"/>
    </xf>
    <xf numFmtId="38" fontId="59" fillId="0" borderId="16" xfId="1" applyFont="1" applyBorder="1" applyAlignment="1">
      <alignment horizontal="right"/>
    </xf>
    <xf numFmtId="38" fontId="59" fillId="0" borderId="0" xfId="1" applyFont="1" applyBorder="1" applyAlignment="1">
      <alignment horizontal="right"/>
    </xf>
    <xf numFmtId="38" fontId="59" fillId="0" borderId="11" xfId="1" applyFont="1" applyBorder="1" applyAlignment="1">
      <alignment horizontal="right"/>
    </xf>
    <xf numFmtId="38" fontId="83" fillId="0" borderId="16" xfId="1" applyFont="1" applyBorder="1" applyAlignment="1">
      <alignment horizontal="right" vertical="center"/>
    </xf>
    <xf numFmtId="38" fontId="83" fillId="0" borderId="0" xfId="1" applyFont="1" applyBorder="1" applyAlignment="1">
      <alignment horizontal="right" vertical="center"/>
    </xf>
    <xf numFmtId="38" fontId="83" fillId="0" borderId="11" xfId="1" applyFont="1" applyBorder="1" applyAlignment="1">
      <alignment horizontal="right" vertical="center"/>
    </xf>
    <xf numFmtId="0" fontId="27" fillId="0" borderId="0" xfId="2" applyFont="1">
      <alignment vertical="center"/>
    </xf>
    <xf numFmtId="176" fontId="83" fillId="0" borderId="16" xfId="2" applyNumberFormat="1" applyFont="1" applyBorder="1" applyAlignment="1">
      <alignment horizontal="right" vertical="center"/>
    </xf>
    <xf numFmtId="176" fontId="83" fillId="0" borderId="0" xfId="2" applyNumberFormat="1" applyFont="1" applyBorder="1" applyAlignment="1">
      <alignment horizontal="right" vertical="center"/>
    </xf>
    <xf numFmtId="176" fontId="83" fillId="0" borderId="11" xfId="2" applyNumberFormat="1" applyFont="1" applyBorder="1" applyAlignment="1">
      <alignment horizontal="right" vertical="center"/>
    </xf>
    <xf numFmtId="189" fontId="27" fillId="0" borderId="0" xfId="2" applyNumberFormat="1" applyFont="1" applyBorder="1">
      <alignment vertical="center"/>
    </xf>
    <xf numFmtId="0" fontId="26" fillId="0" borderId="0" xfId="2" applyFont="1" applyBorder="1" applyAlignment="1">
      <alignment horizontal="distributed" vertical="center"/>
    </xf>
    <xf numFmtId="0" fontId="60" fillId="0" borderId="0" xfId="2" applyFont="1" applyBorder="1" applyAlignment="1">
      <alignment horizontal="distributed" vertical="center"/>
    </xf>
    <xf numFmtId="0" fontId="27" fillId="0" borderId="0" xfId="2" applyFont="1" applyBorder="1">
      <alignment vertical="center"/>
    </xf>
    <xf numFmtId="187" fontId="84" fillId="0" borderId="16" xfId="7" quotePrefix="1" applyNumberFormat="1" applyFont="1" applyFill="1" applyBorder="1" applyAlignment="1">
      <alignment horizontal="right" vertical="center" shrinkToFit="1"/>
    </xf>
    <xf numFmtId="187" fontId="84" fillId="0" borderId="0" xfId="7" quotePrefix="1" applyNumberFormat="1" applyFont="1" applyFill="1" applyBorder="1" applyAlignment="1">
      <alignment horizontal="right" vertical="center" shrinkToFit="1"/>
    </xf>
    <xf numFmtId="187" fontId="84" fillId="0" borderId="0" xfId="11" quotePrefix="1" applyNumberFormat="1" applyFont="1" applyFill="1" applyBorder="1" applyAlignment="1">
      <alignment horizontal="right" vertical="center" shrinkToFit="1"/>
    </xf>
    <xf numFmtId="187" fontId="84" fillId="0" borderId="11" xfId="11" quotePrefix="1" applyNumberFormat="1" applyFont="1" applyFill="1" applyBorder="1" applyAlignment="1">
      <alignment horizontal="right" vertical="center" shrinkToFit="1"/>
    </xf>
    <xf numFmtId="187" fontId="85" fillId="0" borderId="16" xfId="7" quotePrefix="1" applyNumberFormat="1" applyFont="1" applyFill="1" applyBorder="1" applyAlignment="1">
      <alignment horizontal="right" vertical="center"/>
    </xf>
    <xf numFmtId="187" fontId="85" fillId="0" borderId="0" xfId="7" quotePrefix="1" applyNumberFormat="1" applyFont="1" applyFill="1" applyBorder="1" applyAlignment="1">
      <alignment horizontal="right" vertical="center"/>
    </xf>
    <xf numFmtId="187" fontId="85" fillId="0" borderId="0" xfId="7" applyNumberFormat="1" applyFont="1" applyFill="1" applyBorder="1" applyAlignment="1">
      <alignment horizontal="right" vertical="center"/>
    </xf>
    <xf numFmtId="187" fontId="85" fillId="0" borderId="0" xfId="11" quotePrefix="1" applyNumberFormat="1" applyFont="1" applyFill="1" applyBorder="1" applyAlignment="1">
      <alignment horizontal="right" vertical="center"/>
    </xf>
    <xf numFmtId="187" fontId="85" fillId="0" borderId="0" xfId="11" applyNumberFormat="1" applyFont="1" applyFill="1" applyBorder="1" applyAlignment="1">
      <alignment horizontal="right" vertical="center"/>
    </xf>
    <xf numFmtId="187" fontId="85" fillId="0" borderId="11" xfId="11" quotePrefix="1" applyNumberFormat="1" applyFont="1" applyFill="1" applyBorder="1" applyAlignment="1">
      <alignment horizontal="right" vertical="center"/>
    </xf>
    <xf numFmtId="187" fontId="85" fillId="0" borderId="11" xfId="11" applyNumberFormat="1" applyFont="1" applyFill="1" applyBorder="1" applyAlignment="1">
      <alignment horizontal="right" vertical="center"/>
    </xf>
    <xf numFmtId="191" fontId="86" fillId="0" borderId="16" xfId="7" quotePrefix="1" applyNumberFormat="1" applyFont="1" applyFill="1" applyBorder="1" applyAlignment="1">
      <alignment horizontal="right" vertical="center"/>
    </xf>
    <xf numFmtId="191" fontId="86" fillId="0" borderId="0" xfId="7" quotePrefix="1" applyNumberFormat="1" applyFont="1" applyFill="1" applyBorder="1" applyAlignment="1">
      <alignment horizontal="right" vertical="center"/>
    </xf>
    <xf numFmtId="191" fontId="86" fillId="0" borderId="0" xfId="11" quotePrefix="1" applyNumberFormat="1" applyFont="1" applyFill="1" applyBorder="1" applyAlignment="1">
      <alignment horizontal="right" vertical="center"/>
    </xf>
    <xf numFmtId="191" fontId="86" fillId="0" borderId="11" xfId="11" quotePrefix="1" applyNumberFormat="1" applyFont="1" applyFill="1" applyBorder="1" applyAlignment="1">
      <alignment horizontal="right" vertical="center"/>
    </xf>
    <xf numFmtId="0" fontId="55" fillId="0" borderId="9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22" fillId="0" borderId="0" xfId="18" applyFont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30" fillId="0" borderId="0" xfId="2" applyFont="1" applyBorder="1" applyAlignment="1">
      <alignment horizontal="distributed"/>
    </xf>
    <xf numFmtId="0" fontId="29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right"/>
    </xf>
    <xf numFmtId="0" fontId="7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7" fillId="0" borderId="13" xfId="2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0" borderId="0" xfId="3" applyFont="1" applyAlignment="1">
      <alignment horizontal="distributed" vertical="center"/>
    </xf>
    <xf numFmtId="181" fontId="7" fillId="0" borderId="0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181" fontId="10" fillId="0" borderId="0" xfId="3" applyNumberFormat="1" applyFont="1" applyBorder="1" applyAlignment="1">
      <alignment horizontal="distributed" vertical="center" shrinkToFit="1"/>
    </xf>
    <xf numFmtId="0" fontId="10" fillId="0" borderId="0" xfId="3" applyFont="1" applyAlignment="1">
      <alignment horizontal="distributed" vertical="center" shrinkToFit="1"/>
    </xf>
    <xf numFmtId="0" fontId="10" fillId="0" borderId="0" xfId="3" applyFont="1" applyBorder="1" applyAlignment="1">
      <alignment horizontal="distributed" vertical="center" shrinkToFit="1"/>
    </xf>
    <xf numFmtId="181" fontId="10" fillId="0" borderId="0" xfId="3" applyNumberFormat="1" applyFont="1" applyBorder="1" applyAlignment="1">
      <alignment horizontal="center" vertical="center" shrinkToFit="1"/>
    </xf>
    <xf numFmtId="181" fontId="35" fillId="0" borderId="0" xfId="3" applyNumberFormat="1" applyFont="1" applyBorder="1" applyAlignment="1">
      <alignment horizontal="distributed" vertical="center"/>
    </xf>
    <xf numFmtId="181" fontId="7" fillId="0" borderId="0" xfId="3" applyNumberFormat="1" applyFont="1" applyBorder="1" applyAlignment="1">
      <alignment horizontal="distributed" vertical="center"/>
    </xf>
    <xf numFmtId="0" fontId="35" fillId="0" borderId="0" xfId="3" applyFont="1" applyAlignment="1">
      <alignment horizontal="distributed"/>
    </xf>
    <xf numFmtId="0" fontId="6" fillId="0" borderId="0" xfId="3" applyFont="1" applyAlignment="1">
      <alignment vertical="center" shrinkToFit="1"/>
    </xf>
    <xf numFmtId="181" fontId="4" fillId="0" borderId="0" xfId="3" applyNumberFormat="1" applyFont="1" applyFill="1" applyAlignment="1">
      <alignment horizontal="center" vertical="center"/>
    </xf>
    <xf numFmtId="181" fontId="7" fillId="0" borderId="4" xfId="3" applyNumberFormat="1" applyFont="1" applyBorder="1" applyAlignment="1">
      <alignment horizontal="center" vertical="center" wrapText="1"/>
    </xf>
    <xf numFmtId="181" fontId="7" fillId="0" borderId="0" xfId="3" applyNumberFormat="1" applyFont="1" applyBorder="1" applyAlignment="1">
      <alignment horizontal="center" vertical="center" wrapText="1"/>
    </xf>
    <xf numFmtId="181" fontId="7" fillId="0" borderId="1" xfId="3" applyNumberFormat="1" applyFont="1" applyBorder="1" applyAlignment="1">
      <alignment horizontal="center" vertical="center" wrapText="1"/>
    </xf>
    <xf numFmtId="181" fontId="7" fillId="0" borderId="5" xfId="3" applyNumberFormat="1" applyFont="1" applyBorder="1" applyAlignment="1">
      <alignment horizontal="center" vertical="center"/>
    </xf>
    <xf numFmtId="181" fontId="7" fillId="0" borderId="6" xfId="3" applyNumberFormat="1" applyFont="1" applyBorder="1" applyAlignment="1">
      <alignment horizontal="center" vertical="center" wrapText="1"/>
    </xf>
    <xf numFmtId="0" fontId="0" fillId="0" borderId="8" xfId="3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shrinkToFi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right" vertical="center"/>
    </xf>
    <xf numFmtId="182" fontId="7" fillId="0" borderId="14" xfId="4" applyNumberFormat="1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182" fontId="7" fillId="0" borderId="5" xfId="4" applyNumberFormat="1" applyFont="1" applyBorder="1" applyAlignment="1">
      <alignment horizontal="center" vertical="center"/>
    </xf>
    <xf numFmtId="0" fontId="12" fillId="0" borderId="13" xfId="4" applyFont="1" applyBorder="1" applyAlignment="1">
      <alignment horizontal="center" vertical="center"/>
    </xf>
    <xf numFmtId="182" fontId="4" fillId="0" borderId="0" xfId="4" applyNumberFormat="1" applyFont="1" applyBorder="1" applyAlignment="1">
      <alignment horizontal="right" vertical="center"/>
    </xf>
    <xf numFmtId="182" fontId="4" fillId="0" borderId="0" xfId="4" applyNumberFormat="1" applyFont="1" applyBorder="1" applyAlignment="1">
      <alignment vertical="center"/>
    </xf>
    <xf numFmtId="0" fontId="35" fillId="0" borderId="0" xfId="4" applyFont="1" applyBorder="1" applyAlignment="1">
      <alignment horizontal="distributed" vertical="top"/>
    </xf>
    <xf numFmtId="0" fontId="32" fillId="0" borderId="0" xfId="4" applyFont="1" applyBorder="1" applyAlignment="1">
      <alignment horizontal="distributed" vertical="top"/>
    </xf>
    <xf numFmtId="182" fontId="35" fillId="0" borderId="0" xfId="4" applyNumberFormat="1" applyFont="1" applyBorder="1" applyAlignment="1">
      <alignment horizontal="distributed" vertical="top"/>
    </xf>
    <xf numFmtId="0" fontId="7" fillId="0" borderId="0" xfId="4" applyFont="1" applyBorder="1" applyAlignment="1">
      <alignment horizontal="center" vertical="distributed" textRotation="255" indent="7"/>
    </xf>
    <xf numFmtId="0" fontId="37" fillId="0" borderId="0" xfId="4" applyFont="1" applyBorder="1" applyAlignment="1">
      <alignment horizontal="distributed" vertical="top"/>
    </xf>
    <xf numFmtId="0" fontId="0" fillId="0" borderId="0" xfId="4" applyFont="1" applyBorder="1" applyAlignment="1">
      <alignment horizontal="center" vertical="distributed" textRotation="255" indent="7"/>
    </xf>
    <xf numFmtId="49" fontId="7" fillId="0" borderId="0" xfId="5" applyNumberFormat="1" applyFont="1" applyBorder="1" applyAlignment="1">
      <alignment horizontal="center" vertical="center" textRotation="255"/>
    </xf>
    <xf numFmtId="0" fontId="0" fillId="0" borderId="0" xfId="5" applyFont="1" applyAlignment="1">
      <alignment horizontal="center" vertical="center" textRotation="255"/>
    </xf>
    <xf numFmtId="0" fontId="7" fillId="0" borderId="0" xfId="5" applyFont="1" applyBorder="1" applyAlignment="1">
      <alignment horizontal="center" vertical="distributed" textRotation="255"/>
    </xf>
    <xf numFmtId="0" fontId="21" fillId="0" borderId="0" xfId="5" applyFont="1" applyBorder="1" applyAlignment="1">
      <alignment horizontal="center" vertical="distributed" textRotation="255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vertical="center"/>
    </xf>
    <xf numFmtId="0" fontId="7" fillId="0" borderId="14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7" fillId="0" borderId="5" xfId="5" applyFont="1" applyBorder="1" applyAlignment="1">
      <alignment horizontal="center" vertical="center"/>
    </xf>
    <xf numFmtId="0" fontId="7" fillId="0" borderId="13" xfId="5" applyFont="1" applyBorder="1" applyAlignment="1">
      <alignment vertical="center"/>
    </xf>
    <xf numFmtId="0" fontId="7" fillId="0" borderId="17" xfId="5" applyFont="1" applyBorder="1" applyAlignment="1">
      <alignment vertical="center"/>
    </xf>
    <xf numFmtId="0" fontId="7" fillId="0" borderId="17" xfId="5" applyFont="1" applyBorder="1" applyAlignment="1">
      <alignment horizontal="center" vertical="center"/>
    </xf>
    <xf numFmtId="0" fontId="10" fillId="0" borderId="5" xfId="5" applyFont="1" applyBorder="1" applyAlignment="1">
      <alignment horizontal="left" vertical="center" wrapText="1"/>
    </xf>
    <xf numFmtId="0" fontId="10" fillId="0" borderId="5" xfId="5" applyFont="1" applyBorder="1" applyAlignment="1">
      <alignment horizontal="left" vertical="center"/>
    </xf>
    <xf numFmtId="0" fontId="10" fillId="0" borderId="5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 wrapText="1"/>
    </xf>
    <xf numFmtId="0" fontId="10" fillId="0" borderId="5" xfId="5" applyFont="1" applyBorder="1" applyAlignment="1">
      <alignment vertical="center"/>
    </xf>
    <xf numFmtId="0" fontId="10" fillId="0" borderId="13" xfId="5" applyFont="1" applyBorder="1" applyAlignment="1">
      <alignment vertical="center"/>
    </xf>
    <xf numFmtId="182" fontId="35" fillId="0" borderId="0" xfId="2" applyNumberFormat="1" applyFont="1" applyBorder="1" applyAlignment="1">
      <alignment horizontal="distributed" vertical="top"/>
    </xf>
    <xf numFmtId="0" fontId="35" fillId="0" borderId="0" xfId="2" applyFont="1" applyBorder="1" applyAlignment="1">
      <alignment horizontal="distributed" vertical="top"/>
    </xf>
    <xf numFmtId="0" fontId="35" fillId="0" borderId="0" xfId="2" applyFont="1" applyAlignment="1">
      <alignment horizontal="distributed" vertical="top"/>
    </xf>
    <xf numFmtId="0" fontId="27" fillId="0" borderId="0" xfId="2" applyFont="1" applyAlignment="1">
      <alignment horizontal="distributed" vertical="top"/>
    </xf>
    <xf numFmtId="0" fontId="7" fillId="0" borderId="0" xfId="4" applyFont="1" applyBorder="1" applyAlignment="1">
      <alignment horizontal="center" vertical="distributed" textRotation="255" indent="10"/>
    </xf>
    <xf numFmtId="0" fontId="12" fillId="0" borderId="0" xfId="4" applyFont="1" applyBorder="1" applyAlignment="1">
      <alignment horizontal="center" vertical="distributed" textRotation="255" indent="10"/>
    </xf>
    <xf numFmtId="0" fontId="7" fillId="0" borderId="5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182" fontId="7" fillId="0" borderId="14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182" fontId="7" fillId="0" borderId="5" xfId="2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7" fillId="0" borderId="17" xfId="2" applyFont="1" applyBorder="1" applyAlignment="1">
      <alignment horizontal="center" vertical="center"/>
    </xf>
    <xf numFmtId="49" fontId="41" fillId="0" borderId="0" xfId="9" applyNumberFormat="1" applyFont="1" applyAlignment="1">
      <alignment horizontal="center" vertical="center" textRotation="255"/>
    </xf>
    <xf numFmtId="49" fontId="41" fillId="0" borderId="0" xfId="8" applyNumberFormat="1" applyFont="1" applyAlignment="1">
      <alignment horizontal="center" vertical="center" textRotation="255"/>
    </xf>
    <xf numFmtId="49" fontId="41" fillId="0" borderId="0" xfId="7" applyNumberFormat="1" applyFont="1" applyAlignment="1">
      <alignment horizontal="center" vertical="center" textRotation="255"/>
    </xf>
    <xf numFmtId="49" fontId="41" fillId="0" borderId="5" xfId="7" applyNumberFormat="1" applyFont="1" applyFill="1" applyBorder="1" applyAlignment="1">
      <alignment horizontal="center" vertical="center" wrapText="1"/>
    </xf>
    <xf numFmtId="49" fontId="41" fillId="0" borderId="9" xfId="7" applyNumberFormat="1" applyFont="1" applyFill="1" applyBorder="1" applyAlignment="1">
      <alignment horizontal="center" vertical="center" wrapText="1"/>
    </xf>
    <xf numFmtId="49" fontId="41" fillId="0" borderId="13" xfId="7" applyNumberFormat="1" applyFont="1" applyFill="1" applyBorder="1" applyAlignment="1">
      <alignment horizontal="center" vertical="center" wrapText="1"/>
    </xf>
    <xf numFmtId="49" fontId="41" fillId="0" borderId="17" xfId="7" applyNumberFormat="1" applyFont="1" applyFill="1" applyBorder="1" applyAlignment="1">
      <alignment horizontal="center" vertical="center" wrapText="1"/>
    </xf>
    <xf numFmtId="49" fontId="41" fillId="0" borderId="6" xfId="7" applyNumberFormat="1" applyFont="1" applyFill="1" applyBorder="1" applyAlignment="1">
      <alignment horizontal="center" vertical="center" wrapText="1"/>
    </xf>
    <xf numFmtId="49" fontId="41" fillId="0" borderId="15" xfId="7" applyNumberFormat="1" applyFont="1" applyFill="1" applyBorder="1" applyAlignment="1">
      <alignment horizontal="center" vertical="center" wrapText="1"/>
    </xf>
    <xf numFmtId="49" fontId="41" fillId="0" borderId="8" xfId="7" applyNumberFormat="1" applyFont="1" applyFill="1" applyBorder="1" applyAlignment="1">
      <alignment horizontal="center" vertical="center" wrapText="1"/>
    </xf>
    <xf numFmtId="49" fontId="41" fillId="0" borderId="7" xfId="7" applyNumberFormat="1" applyFont="1" applyFill="1" applyBorder="1" applyAlignment="1">
      <alignment vertical="center"/>
    </xf>
    <xf numFmtId="49" fontId="41" fillId="0" borderId="4" xfId="7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1" fillId="0" borderId="7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4" xfId="9" applyNumberFormat="1" applyFont="1" applyFill="1" applyBorder="1" applyAlignment="1">
      <alignment horizontal="center" vertical="center" wrapText="1"/>
    </xf>
    <xf numFmtId="49" fontId="41" fillId="0" borderId="0" xfId="9" applyNumberFormat="1" applyFont="1" applyFill="1" applyBorder="1" applyAlignment="1">
      <alignment horizontal="center" vertical="center" wrapText="1"/>
    </xf>
    <xf numFmtId="49" fontId="41" fillId="0" borderId="1" xfId="9" applyNumberFormat="1" applyFont="1" applyFill="1" applyBorder="1" applyAlignment="1">
      <alignment horizontal="center" vertical="center" wrapText="1"/>
    </xf>
    <xf numFmtId="49" fontId="41" fillId="0" borderId="7" xfId="7" applyNumberFormat="1" applyFont="1" applyFill="1" applyBorder="1" applyAlignment="1">
      <alignment horizontal="center" vertical="center" justifyLastLine="1"/>
    </xf>
    <xf numFmtId="49" fontId="41" fillId="0" borderId="4" xfId="7" applyNumberFormat="1" applyFont="1" applyFill="1" applyBorder="1" applyAlignment="1">
      <alignment horizontal="center" vertical="center" justifyLastLine="1"/>
    </xf>
    <xf numFmtId="49" fontId="41" fillId="0" borderId="10" xfId="7" applyNumberFormat="1" applyFont="1" applyFill="1" applyBorder="1" applyAlignment="1">
      <alignment horizontal="center" vertical="center" justifyLastLine="1"/>
    </xf>
    <xf numFmtId="49" fontId="41" fillId="0" borderId="17" xfId="9" applyNumberFormat="1" applyFont="1" applyFill="1" applyBorder="1" applyAlignment="1">
      <alignment vertical="center"/>
    </xf>
    <xf numFmtId="49" fontId="41" fillId="0" borderId="14" xfId="9" applyNumberFormat="1" applyFont="1" applyFill="1" applyBorder="1" applyAlignment="1">
      <alignment vertical="center"/>
    </xf>
    <xf numFmtId="49" fontId="41" fillId="0" borderId="6" xfId="9" applyNumberFormat="1" applyFont="1" applyFill="1" applyBorder="1" applyAlignment="1">
      <alignment horizontal="center" vertical="center" wrapText="1"/>
    </xf>
    <xf numFmtId="49" fontId="41" fillId="0" borderId="15" xfId="9" applyNumberFormat="1" applyFont="1" applyFill="1" applyBorder="1" applyAlignment="1">
      <alignment horizontal="center" vertical="center" wrapText="1"/>
    </xf>
    <xf numFmtId="49" fontId="41" fillId="0" borderId="8" xfId="9" applyNumberFormat="1" applyFont="1" applyFill="1" applyBorder="1" applyAlignment="1">
      <alignment horizontal="center" vertical="center" wrapText="1"/>
    </xf>
    <xf numFmtId="49" fontId="41" fillId="0" borderId="16" xfId="7" applyNumberFormat="1" applyFont="1" applyFill="1" applyBorder="1" applyAlignment="1">
      <alignment horizontal="center" vertical="center" wrapText="1"/>
    </xf>
    <xf numFmtId="49" fontId="41" fillId="0" borderId="17" xfId="9" applyNumberFormat="1" applyFont="1" applyFill="1" applyBorder="1" applyAlignment="1">
      <alignment horizontal="center" vertical="center" wrapText="1"/>
    </xf>
    <xf numFmtId="49" fontId="41" fillId="0" borderId="6" xfId="7" applyNumberFormat="1" applyFont="1" applyFill="1" applyBorder="1" applyAlignment="1">
      <alignment horizontal="center" vertical="center" justifyLastLine="1"/>
    </xf>
    <xf numFmtId="49" fontId="41" fillId="0" borderId="5" xfId="7" applyNumberFormat="1" applyFont="1" applyFill="1" applyBorder="1" applyAlignment="1">
      <alignment horizontal="center" vertical="center" justifyLastLine="1"/>
    </xf>
    <xf numFmtId="49" fontId="41" fillId="0" borderId="5" xfId="9" applyNumberFormat="1" applyFont="1" applyFill="1" applyBorder="1" applyAlignment="1">
      <alignment vertical="center"/>
    </xf>
    <xf numFmtId="49" fontId="41" fillId="0" borderId="5" xfId="9" applyNumberFormat="1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2" fillId="0" borderId="0" xfId="8" applyNumberFormat="1" applyFont="1" applyFill="1" applyBorder="1" applyAlignment="1">
      <alignment horizontal="right" vertical="top"/>
    </xf>
    <xf numFmtId="0" fontId="42" fillId="0" borderId="0" xfId="9" applyNumberFormat="1" applyFont="1" applyFill="1" applyBorder="1" applyAlignment="1">
      <alignment vertical="top"/>
    </xf>
    <xf numFmtId="0" fontId="42" fillId="0" borderId="0" xfId="7" applyNumberFormat="1" applyFont="1" applyFill="1" applyBorder="1" applyAlignment="1">
      <alignment horizontal="right" vertical="top"/>
    </xf>
    <xf numFmtId="49" fontId="41" fillId="0" borderId="14" xfId="7" applyNumberFormat="1" applyFont="1" applyFill="1" applyBorder="1" applyAlignment="1">
      <alignment horizontal="center" vertical="center" wrapText="1"/>
    </xf>
    <xf numFmtId="49" fontId="41" fillId="0" borderId="6" xfId="7" applyNumberFormat="1" applyFont="1" applyFill="1" applyBorder="1" applyAlignment="1">
      <alignment vertical="center"/>
    </xf>
    <xf numFmtId="49" fontId="41" fillId="0" borderId="5" xfId="7" applyNumberFormat="1" applyFont="1" applyFill="1" applyBorder="1" applyAlignment="1">
      <alignment vertical="center"/>
    </xf>
    <xf numFmtId="49" fontId="41" fillId="0" borderId="13" xfId="7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49" fontId="41" fillId="0" borderId="13" xfId="9" applyNumberFormat="1" applyFont="1" applyFill="1" applyBorder="1" applyAlignment="1">
      <alignment horizontal="center" vertical="center" wrapText="1"/>
    </xf>
    <xf numFmtId="0" fontId="45" fillId="0" borderId="1" xfId="9" applyNumberFormat="1" applyFont="1" applyFill="1" applyBorder="1" applyAlignment="1">
      <alignment horizontal="right" vertical="center"/>
    </xf>
    <xf numFmtId="49" fontId="41" fillId="0" borderId="4" xfId="7" applyNumberFormat="1" applyFont="1" applyFill="1" applyBorder="1" applyAlignment="1">
      <alignment horizontal="center" vertical="center" wrapText="1"/>
    </xf>
    <xf numFmtId="49" fontId="41" fillId="0" borderId="0" xfId="7" applyNumberFormat="1" applyFont="1" applyFill="1" applyBorder="1" applyAlignment="1">
      <alignment horizontal="center" vertical="center" wrapText="1"/>
    </xf>
    <xf numFmtId="49" fontId="41" fillId="0" borderId="1" xfId="7" applyNumberFormat="1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distributed" vertical="center"/>
    </xf>
    <xf numFmtId="0" fontId="17" fillId="0" borderId="11" xfId="6" applyFont="1" applyBorder="1" applyAlignment="1">
      <alignment horizontal="distributed" vertical="center"/>
    </xf>
    <xf numFmtId="0" fontId="17" fillId="0" borderId="0" xfId="6" applyFont="1" applyAlignment="1">
      <alignment horizontal="distributed" vertical="center"/>
    </xf>
    <xf numFmtId="0" fontId="7" fillId="0" borderId="0" xfId="6" applyFont="1" applyBorder="1" applyAlignment="1">
      <alignment horizontal="center" vertical="center" textRotation="255"/>
    </xf>
    <xf numFmtId="0" fontId="26" fillId="0" borderId="0" xfId="6" applyFont="1" applyBorder="1" applyAlignment="1">
      <alignment horizontal="distributed" vertical="center"/>
    </xf>
    <xf numFmtId="0" fontId="26" fillId="0" borderId="11" xfId="6" applyFont="1" applyBorder="1" applyAlignment="1">
      <alignment horizontal="distributed" vertical="center"/>
    </xf>
    <xf numFmtId="0" fontId="7" fillId="0" borderId="0" xfId="6" applyFont="1" applyAlignment="1">
      <alignment horizontal="center" vertical="center" textRotation="255"/>
    </xf>
    <xf numFmtId="0" fontId="51" fillId="0" borderId="13" xfId="6" applyFont="1" applyBorder="1" applyAlignment="1">
      <alignment horizontal="center" vertical="center"/>
    </xf>
    <xf numFmtId="0" fontId="51" fillId="0" borderId="17" xfId="6" applyFont="1" applyBorder="1" applyAlignment="1">
      <alignment horizontal="center" vertical="center"/>
    </xf>
    <xf numFmtId="0" fontId="26" fillId="0" borderId="0" xfId="6" applyFont="1" applyAlignment="1">
      <alignment horizontal="distributed" vertical="center"/>
    </xf>
    <xf numFmtId="0" fontId="4" fillId="0" borderId="0" xfId="6" applyFont="1" applyAlignment="1">
      <alignment vertical="center"/>
    </xf>
    <xf numFmtId="0" fontId="7" fillId="0" borderId="14" xfId="6" applyFont="1" applyBorder="1" applyAlignment="1">
      <alignment horizontal="center" vertical="center" wrapText="1"/>
    </xf>
    <xf numFmtId="0" fontId="7" fillId="0" borderId="5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51" fillId="0" borderId="5" xfId="6" applyFont="1" applyBorder="1" applyAlignment="1">
      <alignment horizontal="center" vertical="center"/>
    </xf>
    <xf numFmtId="0" fontId="7" fillId="0" borderId="4" xfId="6" applyFont="1" applyBorder="1" applyAlignment="1">
      <alignment horizontal="center" vertical="center" wrapText="1"/>
    </xf>
    <xf numFmtId="0" fontId="7" fillId="0" borderId="10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2" xfId="6" applyFont="1" applyBorder="1" applyAlignment="1">
      <alignment horizontal="center" vertical="center" wrapText="1"/>
    </xf>
    <xf numFmtId="0" fontId="51" fillId="0" borderId="14" xfId="6" applyFont="1" applyBorder="1" applyAlignment="1">
      <alignment horizontal="center" vertical="center"/>
    </xf>
    <xf numFmtId="0" fontId="7" fillId="0" borderId="0" xfId="6" applyFont="1">
      <alignment vertical="center"/>
    </xf>
    <xf numFmtId="0" fontId="4" fillId="0" borderId="0" xfId="6" applyFont="1" applyAlignment="1">
      <alignment horizontal="right" vertical="center"/>
    </xf>
    <xf numFmtId="0" fontId="4" fillId="0" borderId="0" xfId="10" applyFont="1" applyAlignment="1">
      <alignment horizontal="right" vertical="center"/>
    </xf>
    <xf numFmtId="0" fontId="4" fillId="0" borderId="0" xfId="10" applyFont="1" applyAlignment="1">
      <alignment vertical="center"/>
    </xf>
    <xf numFmtId="0" fontId="7" fillId="0" borderId="5" xfId="10" applyFont="1" applyBorder="1" applyAlignment="1">
      <alignment horizontal="center" vertical="center"/>
    </xf>
    <xf numFmtId="0" fontId="0" fillId="0" borderId="5" xfId="10" applyFont="1" applyBorder="1" applyAlignment="1">
      <alignment horizontal="center" vertical="center"/>
    </xf>
    <xf numFmtId="0" fontId="7" fillId="0" borderId="14" xfId="10" applyFont="1" applyBorder="1" applyAlignment="1">
      <alignment horizontal="center" vertical="center" wrapText="1"/>
    </xf>
    <xf numFmtId="0" fontId="7" fillId="0" borderId="13" xfId="10" applyFont="1" applyBorder="1" applyAlignment="1">
      <alignment horizontal="center" vertical="center"/>
    </xf>
    <xf numFmtId="0" fontId="7" fillId="0" borderId="14" xfId="10" applyFont="1" applyBorder="1" applyAlignment="1">
      <alignment horizontal="center" vertical="center"/>
    </xf>
    <xf numFmtId="0" fontId="7" fillId="0" borderId="5" xfId="10" applyFont="1" applyBorder="1" applyAlignment="1">
      <alignment horizontal="center" vertical="center" wrapText="1"/>
    </xf>
    <xf numFmtId="0" fontId="2" fillId="0" borderId="5" xfId="10" applyBorder="1">
      <alignment vertical="center"/>
    </xf>
    <xf numFmtId="0" fontId="26" fillId="0" borderId="0" xfId="10" applyFont="1" applyAlignment="1">
      <alignment horizontal="distributed" vertical="center"/>
    </xf>
    <xf numFmtId="0" fontId="7" fillId="0" borderId="13" xfId="10" applyFont="1" applyBorder="1" applyAlignment="1">
      <alignment horizontal="center" vertical="center" wrapText="1"/>
    </xf>
    <xf numFmtId="0" fontId="2" fillId="0" borderId="13" xfId="10" applyBorder="1">
      <alignment vertical="center"/>
    </xf>
    <xf numFmtId="0" fontId="17" fillId="0" borderId="0" xfId="10" applyFont="1" applyAlignment="1">
      <alignment horizontal="distributed" vertical="center"/>
    </xf>
    <xf numFmtId="0" fontId="17" fillId="0" borderId="11" xfId="10" applyFont="1" applyBorder="1" applyAlignment="1">
      <alignment horizontal="distributed" vertical="center"/>
    </xf>
    <xf numFmtId="0" fontId="7" fillId="0" borderId="0" xfId="10" applyFont="1" applyAlignment="1">
      <alignment horizontal="center" vertical="center" textRotation="255"/>
    </xf>
    <xf numFmtId="0" fontId="7" fillId="0" borderId="0" xfId="10" applyFont="1" applyBorder="1" applyAlignment="1">
      <alignment horizontal="center" vertical="center" textRotation="255"/>
    </xf>
    <xf numFmtId="0" fontId="26" fillId="0" borderId="11" xfId="10" applyFont="1" applyBorder="1" applyAlignment="1">
      <alignment horizontal="distributed" vertical="center"/>
    </xf>
    <xf numFmtId="0" fontId="7" fillId="0" borderId="0" xfId="10" applyFont="1">
      <alignment vertical="center"/>
    </xf>
    <xf numFmtId="0" fontId="4" fillId="0" borderId="0" xfId="2" applyFont="1" applyAlignment="1">
      <alignment horizontal="left" vertical="center"/>
    </xf>
    <xf numFmtId="0" fontId="7" fillId="0" borderId="14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/>
    </xf>
    <xf numFmtId="0" fontId="0" fillId="0" borderId="13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26" fillId="0" borderId="0" xfId="2" applyFont="1" applyAlignment="1">
      <alignment horizontal="distributed" vertical="center"/>
    </xf>
    <xf numFmtId="0" fontId="51" fillId="0" borderId="0" xfId="2" applyFont="1" applyBorder="1" applyAlignment="1">
      <alignment horizontal="center" vertical="center" textRotation="255"/>
    </xf>
    <xf numFmtId="0" fontId="0" fillId="0" borderId="0" xfId="2" applyFont="1" applyAlignment="1">
      <alignment horizontal="center" vertical="center" textRotation="255"/>
    </xf>
    <xf numFmtId="0" fontId="7" fillId="0" borderId="0" xfId="2" applyFont="1" applyBorder="1" applyAlignment="1">
      <alignment horizontal="center" vertical="center" textRotation="255"/>
    </xf>
    <xf numFmtId="0" fontId="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textRotation="255"/>
    </xf>
    <xf numFmtId="0" fontId="17" fillId="0" borderId="0" xfId="2" applyFont="1" applyAlignment="1">
      <alignment horizontal="distributed" vertical="center"/>
    </xf>
    <xf numFmtId="0" fontId="0" fillId="0" borderId="0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17" fillId="0" borderId="0" xfId="2" applyFont="1" applyBorder="1" applyAlignment="1">
      <alignment horizontal="distributed" vertical="center"/>
    </xf>
    <xf numFmtId="0" fontId="7" fillId="0" borderId="5" xfId="2" applyFont="1" applyBorder="1" applyAlignment="1">
      <alignment horizontal="right" vertical="center"/>
    </xf>
    <xf numFmtId="0" fontId="7" fillId="0" borderId="13" xfId="2" applyFont="1" applyBorder="1" applyAlignment="1">
      <alignment horizontal="right" vertical="center"/>
    </xf>
    <xf numFmtId="0" fontId="7" fillId="0" borderId="14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7" fillId="0" borderId="0" xfId="10" applyFont="1" applyAlignment="1">
      <alignment horizontal="distributed"/>
    </xf>
    <xf numFmtId="0" fontId="17" fillId="0" borderId="0" xfId="10" applyFont="1" applyBorder="1" applyAlignment="1">
      <alignment horizontal="distributed"/>
    </xf>
    <xf numFmtId="0" fontId="7" fillId="0" borderId="0" xfId="10" applyFont="1" applyAlignment="1">
      <alignment horizontal="center" vertical="top" textRotation="255"/>
    </xf>
    <xf numFmtId="0" fontId="26" fillId="0" borderId="0" xfId="10" applyFont="1" applyBorder="1" applyAlignment="1">
      <alignment horizontal="distributed" vertical="center"/>
    </xf>
    <xf numFmtId="0" fontId="7" fillId="0" borderId="0" xfId="10" applyFont="1" applyBorder="1" applyAlignment="1">
      <alignment horizontal="center" vertical="top" textRotation="255"/>
    </xf>
    <xf numFmtId="0" fontId="7" fillId="0" borderId="7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2" fillId="0" borderId="0" xfId="7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42" fillId="0" borderId="0" xfId="11" applyNumberFormat="1" applyFont="1" applyFill="1" applyBorder="1" applyAlignment="1">
      <alignment vertical="center"/>
    </xf>
    <xf numFmtId="49" fontId="41" fillId="0" borderId="5" xfId="7" applyNumberFormat="1" applyFont="1" applyFill="1" applyBorder="1" applyAlignment="1">
      <alignment horizontal="center" vertical="center"/>
    </xf>
    <xf numFmtId="49" fontId="41" fillId="0" borderId="5" xfId="11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63" fillId="0" borderId="5" xfId="7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63" fillId="0" borderId="5" xfId="11" applyNumberFormat="1" applyFont="1" applyFill="1" applyBorder="1" applyAlignment="1">
      <alignment horizontal="center" vertical="center"/>
    </xf>
    <xf numFmtId="49" fontId="63" fillId="0" borderId="5" xfId="11" applyNumberFormat="1" applyFont="1" applyBorder="1" applyAlignment="1">
      <alignment horizontal="center" vertical="center"/>
    </xf>
    <xf numFmtId="49" fontId="63" fillId="0" borderId="0" xfId="7" applyNumberFormat="1" applyFont="1" applyAlignment="1">
      <alignment horizontal="center" vertical="center" textRotation="255"/>
    </xf>
    <xf numFmtId="49" fontId="63" fillId="0" borderId="0" xfId="11" applyNumberFormat="1" applyFont="1" applyAlignment="1">
      <alignment horizontal="center" vertical="center" textRotation="255"/>
    </xf>
    <xf numFmtId="0" fontId="7" fillId="0" borderId="0" xfId="2" applyFont="1" applyFill="1" applyAlignment="1">
      <alignment horizontal="center" vertical="distributed" textRotation="255" indent="7"/>
    </xf>
    <xf numFmtId="0" fontId="6" fillId="0" borderId="1" xfId="2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82" fontId="7" fillId="0" borderId="4" xfId="2" applyNumberFormat="1" applyFont="1" applyFill="1" applyBorder="1" applyAlignment="1">
      <alignment horizontal="center" vertical="center"/>
    </xf>
    <xf numFmtId="182" fontId="7" fillId="0" borderId="10" xfId="2" applyNumberFormat="1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2" fontId="7" fillId="0" borderId="11" xfId="2" applyNumberFormat="1" applyFont="1" applyFill="1" applyBorder="1" applyAlignment="1">
      <alignment horizontal="center" vertical="center"/>
    </xf>
    <xf numFmtId="182" fontId="7" fillId="0" borderId="1" xfId="2" applyNumberFormat="1" applyFont="1" applyFill="1" applyBorder="1" applyAlignment="1">
      <alignment horizontal="center" vertical="center"/>
    </xf>
    <xf numFmtId="182" fontId="7" fillId="0" borderId="12" xfId="2" applyNumberFormat="1" applyFont="1" applyFill="1" applyBorder="1" applyAlignment="1">
      <alignment horizontal="center" vertical="center"/>
    </xf>
    <xf numFmtId="0" fontId="35" fillId="0" borderId="0" xfId="2" applyFont="1" applyFill="1" applyAlignment="1">
      <alignment horizontal="distributed" vertical="center"/>
    </xf>
    <xf numFmtId="0" fontId="32" fillId="0" borderId="0" xfId="2" applyFont="1" applyFill="1" applyAlignment="1">
      <alignment horizontal="distributed" vertical="center"/>
    </xf>
    <xf numFmtId="0" fontId="35" fillId="0" borderId="0" xfId="2" applyFont="1" applyFill="1" applyAlignment="1">
      <alignment horizontal="distributed"/>
    </xf>
    <xf numFmtId="0" fontId="37" fillId="0" borderId="0" xfId="2" applyFont="1" applyFill="1" applyAlignment="1">
      <alignment horizontal="distributed"/>
    </xf>
    <xf numFmtId="0" fontId="32" fillId="0" borderId="0" xfId="2" applyFont="1" applyFill="1" applyAlignment="1">
      <alignment horizontal="distributed"/>
    </xf>
    <xf numFmtId="182" fontId="35" fillId="0" borderId="0" xfId="2" applyNumberFormat="1" applyFont="1" applyFill="1" applyBorder="1" applyAlignment="1">
      <alignment horizontal="distributed"/>
    </xf>
    <xf numFmtId="0" fontId="35" fillId="0" borderId="0" xfId="2" applyFont="1" applyFill="1" applyBorder="1" applyAlignment="1">
      <alignment horizontal="distributed"/>
    </xf>
    <xf numFmtId="0" fontId="12" fillId="0" borderId="5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0" fillId="0" borderId="0" xfId="2" applyFont="1" applyFill="1" applyAlignment="1">
      <alignment horizontal="center" vertical="distributed" textRotation="255" indent="7"/>
    </xf>
    <xf numFmtId="0" fontId="7" fillId="0" borderId="13" xfId="2" applyFont="1" applyFill="1" applyBorder="1" applyAlignment="1">
      <alignment horizontal="right" vertical="center"/>
    </xf>
    <xf numFmtId="0" fontId="12" fillId="0" borderId="17" xfId="2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0" fillId="0" borderId="17" xfId="2" applyFont="1" applyFill="1" applyBorder="1" applyAlignment="1">
      <alignment vertical="center"/>
    </xf>
    <xf numFmtId="0" fontId="0" fillId="0" borderId="14" xfId="2" applyFont="1" applyFill="1" applyBorder="1" applyAlignment="1">
      <alignment vertical="center"/>
    </xf>
    <xf numFmtId="0" fontId="0" fillId="0" borderId="5" xfId="2" applyFont="1" applyFill="1" applyBorder="1" applyAlignment="1">
      <alignment horizontal="center" vertical="center"/>
    </xf>
    <xf numFmtId="182" fontId="7" fillId="0" borderId="5" xfId="2" applyNumberFormat="1" applyFont="1" applyFill="1" applyBorder="1" applyAlignment="1">
      <alignment horizontal="center" vertical="center"/>
    </xf>
    <xf numFmtId="182" fontId="7" fillId="0" borderId="13" xfId="2" applyNumberFormat="1" applyFont="1" applyFill="1" applyBorder="1" applyAlignment="1">
      <alignment horizontal="center" vertical="center"/>
    </xf>
    <xf numFmtId="0" fontId="0" fillId="0" borderId="13" xfId="2" applyFont="1" applyFill="1" applyBorder="1" applyAlignment="1">
      <alignment horizontal="center" vertical="center"/>
    </xf>
    <xf numFmtId="49" fontId="42" fillId="0" borderId="0" xfId="12" applyNumberFormat="1" applyFont="1" applyFill="1" applyBorder="1" applyAlignment="1">
      <alignment horizontal="right" vertical="center"/>
    </xf>
    <xf numFmtId="0" fontId="4" fillId="0" borderId="0" xfId="13" applyFont="1" applyFill="1" applyAlignment="1">
      <alignment horizontal="right" vertical="center"/>
    </xf>
    <xf numFmtId="186" fontId="42" fillId="0" borderId="0" xfId="12" applyNumberFormat="1" applyFont="1" applyFill="1" applyBorder="1" applyAlignment="1">
      <alignment horizontal="left" vertical="center"/>
    </xf>
    <xf numFmtId="0" fontId="7" fillId="0" borderId="0" xfId="13" applyFont="1" applyFill="1" applyAlignment="1">
      <alignment horizontal="left" vertical="center"/>
    </xf>
    <xf numFmtId="49" fontId="41" fillId="0" borderId="14" xfId="12" applyNumberFormat="1" applyFont="1" applyFill="1" applyBorder="1" applyAlignment="1">
      <alignment horizontal="center" vertical="center"/>
    </xf>
    <xf numFmtId="0" fontId="7" fillId="0" borderId="5" xfId="13" applyFont="1" applyFill="1" applyBorder="1" applyAlignment="1">
      <alignment vertical="center"/>
    </xf>
    <xf numFmtId="0" fontId="7" fillId="0" borderId="13" xfId="13" applyFont="1" applyFill="1" applyBorder="1" applyAlignment="1">
      <alignment vertical="center"/>
    </xf>
    <xf numFmtId="0" fontId="7" fillId="0" borderId="14" xfId="13" applyFont="1" applyFill="1" applyBorder="1" applyAlignment="1">
      <alignment vertical="center"/>
    </xf>
    <xf numFmtId="186" fontId="63" fillId="0" borderId="5" xfId="12" applyNumberFormat="1" applyFont="1" applyFill="1" applyBorder="1" applyAlignment="1">
      <alignment horizontal="center" vertical="center"/>
    </xf>
    <xf numFmtId="186" fontId="63" fillId="0" borderId="5" xfId="12" applyNumberFormat="1" applyFont="1" applyFill="1" applyBorder="1" applyAlignment="1">
      <alignment horizontal="center" vertical="center" shrinkToFit="1"/>
    </xf>
    <xf numFmtId="192" fontId="64" fillId="0" borderId="5" xfId="12" applyNumberFormat="1" applyFont="1" applyFill="1" applyBorder="1" applyAlignment="1">
      <alignment horizontal="center" vertical="center" wrapText="1"/>
    </xf>
    <xf numFmtId="192" fontId="64" fillId="0" borderId="5" xfId="12" applyNumberFormat="1" applyFont="1" applyFill="1" applyBorder="1" applyAlignment="1">
      <alignment horizontal="center" vertical="center"/>
    </xf>
    <xf numFmtId="0" fontId="7" fillId="0" borderId="5" xfId="13" applyFont="1" applyFill="1" applyBorder="1" applyAlignment="1">
      <alignment horizontal="center" vertical="center"/>
    </xf>
    <xf numFmtId="0" fontId="7" fillId="0" borderId="13" xfId="13" applyFont="1" applyFill="1" applyBorder="1" applyAlignment="1">
      <alignment horizontal="center" vertical="center"/>
    </xf>
    <xf numFmtId="0" fontId="10" fillId="0" borderId="5" xfId="13" applyFont="1" applyFill="1" applyBorder="1" applyAlignment="1">
      <alignment horizontal="center" vertical="center"/>
    </xf>
    <xf numFmtId="193" fontId="63" fillId="0" borderId="5" xfId="12" applyNumberFormat="1" applyFont="1" applyFill="1" applyBorder="1" applyAlignment="1">
      <alignment horizontal="center" vertical="center"/>
    </xf>
    <xf numFmtId="193" fontId="63" fillId="0" borderId="5" xfId="12" applyNumberFormat="1" applyFont="1" applyFill="1" applyBorder="1" applyAlignment="1">
      <alignment horizontal="center" vertical="center" wrapText="1"/>
    </xf>
    <xf numFmtId="193" fontId="63" fillId="0" borderId="13" xfId="12" applyNumberFormat="1" applyFont="1" applyFill="1" applyBorder="1" applyAlignment="1">
      <alignment horizontal="center" vertical="center" wrapText="1"/>
    </xf>
    <xf numFmtId="193" fontId="63" fillId="0" borderId="13" xfId="12" applyNumberFormat="1" applyFont="1" applyFill="1" applyBorder="1" applyAlignment="1">
      <alignment horizontal="center" vertical="center"/>
    </xf>
    <xf numFmtId="0" fontId="10" fillId="0" borderId="13" xfId="13" applyFont="1" applyFill="1" applyBorder="1" applyAlignment="1">
      <alignment horizontal="center" vertical="center"/>
    </xf>
    <xf numFmtId="193" fontId="70" fillId="0" borderId="5" xfId="12" applyNumberFormat="1" applyFont="1" applyFill="1" applyBorder="1" applyAlignment="1">
      <alignment horizontal="center" vertical="center" wrapText="1"/>
    </xf>
    <xf numFmtId="0" fontId="22" fillId="0" borderId="5" xfId="13" applyFont="1" applyFill="1" applyBorder="1" applyAlignment="1">
      <alignment horizontal="center" vertical="center"/>
    </xf>
    <xf numFmtId="49" fontId="41" fillId="0" borderId="0" xfId="12" applyNumberFormat="1" applyFont="1" applyFill="1" applyBorder="1" applyAlignment="1">
      <alignment horizontal="center" vertical="center" textRotation="255"/>
    </xf>
    <xf numFmtId="49" fontId="48" fillId="0" borderId="0" xfId="12" applyNumberFormat="1" applyFont="1" applyFill="1" applyBorder="1" applyAlignment="1">
      <alignment horizontal="distributed" vertical="center"/>
    </xf>
    <xf numFmtId="49" fontId="41" fillId="0" borderId="0" xfId="12" applyNumberFormat="1" applyFont="1" applyFill="1" applyBorder="1" applyAlignment="1">
      <alignment horizontal="distributed" vertical="center"/>
    </xf>
    <xf numFmtId="49" fontId="63" fillId="0" borderId="0" xfId="12" applyNumberFormat="1" applyFont="1" applyFill="1" applyBorder="1" applyAlignment="1">
      <alignment horizontal="distributed" vertical="center"/>
    </xf>
    <xf numFmtId="0" fontId="12" fillId="0" borderId="0" xfId="14" applyFont="1" applyAlignment="1">
      <alignment horizontal="center" vertical="center" textRotation="255"/>
    </xf>
    <xf numFmtId="0" fontId="27" fillId="0" borderId="0" xfId="14" applyFont="1" applyAlignment="1">
      <alignment horizontal="center" vertical="center" textRotation="255"/>
    </xf>
    <xf numFmtId="0" fontId="7" fillId="0" borderId="5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right" vertical="center"/>
    </xf>
    <xf numFmtId="0" fontId="4" fillId="0" borderId="0" xfId="14" applyFont="1" applyAlignment="1">
      <alignment horizontal="right" vertical="center"/>
    </xf>
    <xf numFmtId="0" fontId="4" fillId="0" borderId="0" xfId="14" applyFont="1" applyBorder="1" applyAlignment="1">
      <alignment horizontal="left" vertical="center"/>
    </xf>
    <xf numFmtId="182" fontId="6" fillId="0" borderId="0" xfId="14" applyNumberFormat="1" applyFont="1" applyBorder="1" applyAlignment="1">
      <alignment horizontal="center" vertical="center"/>
    </xf>
    <xf numFmtId="182" fontId="6" fillId="0" borderId="11" xfId="14" applyNumberFormat="1" applyFont="1" applyBorder="1" applyAlignment="1">
      <alignment horizontal="center" vertical="center"/>
    </xf>
    <xf numFmtId="182" fontId="6" fillId="0" borderId="1" xfId="14" applyNumberFormat="1" applyFont="1" applyBorder="1" applyAlignment="1">
      <alignment horizontal="center" vertical="center"/>
    </xf>
    <xf numFmtId="182" fontId="6" fillId="0" borderId="4" xfId="14" applyNumberFormat="1" applyFont="1" applyBorder="1" applyAlignment="1">
      <alignment horizontal="center" vertical="center"/>
    </xf>
    <xf numFmtId="0" fontId="7" fillId="0" borderId="6" xfId="14" applyFont="1" applyBorder="1" applyAlignment="1">
      <alignment horizontal="center" vertical="center" wrapText="1"/>
    </xf>
    <xf numFmtId="0" fontId="7" fillId="0" borderId="15" xfId="14" applyFont="1" applyBorder="1" applyAlignment="1">
      <alignment horizontal="center" vertical="center" wrapText="1"/>
    </xf>
    <xf numFmtId="0" fontId="7" fillId="0" borderId="8" xfId="14" applyFont="1" applyBorder="1" applyAlignment="1">
      <alignment horizontal="center" vertical="center" wrapText="1"/>
    </xf>
    <xf numFmtId="0" fontId="7" fillId="0" borderId="15" xfId="14" applyFont="1" applyBorder="1" applyAlignment="1">
      <alignment horizontal="center" vertical="center"/>
    </xf>
    <xf numFmtId="0" fontId="7" fillId="0" borderId="8" xfId="14" applyFont="1" applyBorder="1" applyAlignment="1">
      <alignment horizontal="center" vertical="center"/>
    </xf>
    <xf numFmtId="0" fontId="10" fillId="0" borderId="5" xfId="14" applyFont="1" applyBorder="1" applyAlignment="1">
      <alignment horizontal="center" vertical="center" wrapText="1"/>
    </xf>
    <xf numFmtId="0" fontId="10" fillId="0" borderId="5" xfId="14" applyFont="1" applyBorder="1" applyAlignment="1">
      <alignment horizontal="center" vertical="center"/>
    </xf>
    <xf numFmtId="0" fontId="7" fillId="0" borderId="5" xfId="14" applyFont="1" applyBorder="1" applyAlignment="1">
      <alignment horizontal="center" vertical="center"/>
    </xf>
    <xf numFmtId="0" fontId="7" fillId="0" borderId="10" xfId="14" applyFont="1" applyBorder="1" applyAlignment="1">
      <alignment horizontal="center" vertical="center"/>
    </xf>
    <xf numFmtId="0" fontId="7" fillId="0" borderId="7" xfId="14" applyFont="1" applyBorder="1" applyAlignment="1">
      <alignment horizontal="center" vertical="center"/>
    </xf>
    <xf numFmtId="0" fontId="7" fillId="0" borderId="17" xfId="14" applyFont="1" applyBorder="1" applyAlignment="1">
      <alignment horizontal="center" vertical="center"/>
    </xf>
    <xf numFmtId="0" fontId="7" fillId="0" borderId="14" xfId="14" applyFont="1" applyBorder="1" applyAlignment="1">
      <alignment horizontal="center" vertical="center"/>
    </xf>
    <xf numFmtId="0" fontId="25" fillId="0" borderId="16" xfId="14" applyFont="1" applyBorder="1">
      <alignment vertical="center"/>
    </xf>
    <xf numFmtId="0" fontId="25" fillId="0" borderId="4" xfId="14" applyFont="1" applyBorder="1">
      <alignment vertical="center"/>
    </xf>
    <xf numFmtId="0" fontId="25" fillId="0" borderId="10" xfId="14" applyFont="1" applyBorder="1">
      <alignment vertical="center"/>
    </xf>
    <xf numFmtId="0" fontId="7" fillId="0" borderId="0" xfId="18" applyFont="1" applyBorder="1" applyAlignment="1">
      <alignment horizontal="distributed" vertical="center"/>
    </xf>
    <xf numFmtId="0" fontId="7" fillId="0" borderId="0" xfId="18" applyFont="1" applyBorder="1" applyAlignment="1">
      <alignment horizontal="center" vertical="center" textRotation="255" wrapText="1"/>
    </xf>
    <xf numFmtId="0" fontId="35" fillId="0" borderId="4" xfId="18" applyFont="1" applyBorder="1" applyAlignment="1">
      <alignment horizontal="distributed" vertical="center"/>
    </xf>
    <xf numFmtId="0" fontId="27" fillId="0" borderId="4" xfId="18" applyFont="1" applyBorder="1" applyAlignment="1">
      <alignment horizontal="distributed" vertical="center"/>
    </xf>
    <xf numFmtId="0" fontId="35" fillId="0" borderId="0" xfId="18" applyFont="1" applyBorder="1" applyAlignment="1">
      <alignment horizontal="distributed" vertical="center"/>
    </xf>
    <xf numFmtId="0" fontId="27" fillId="0" borderId="0" xfId="18" applyFont="1" applyBorder="1" applyAlignment="1">
      <alignment horizontal="distributed" vertical="center"/>
    </xf>
    <xf numFmtId="0" fontId="7" fillId="0" borderId="0" xfId="18" applyFont="1" applyAlignment="1">
      <alignment horizontal="center" vertical="center" textRotation="255" wrapText="1"/>
    </xf>
    <xf numFmtId="0" fontId="7" fillId="0" borderId="0" xfId="18" applyFont="1" applyAlignment="1">
      <alignment horizontal="distributed" vertical="center"/>
    </xf>
    <xf numFmtId="0" fontId="35" fillId="0" borderId="0" xfId="18" applyFont="1" applyAlignment="1">
      <alignment horizontal="distributed" vertical="center"/>
    </xf>
    <xf numFmtId="0" fontId="27" fillId="0" borderId="0" xfId="18" applyFont="1" applyAlignment="1">
      <alignment horizontal="distributed" vertical="center"/>
    </xf>
    <xf numFmtId="0" fontId="35" fillId="0" borderId="0" xfId="18" applyFont="1" applyAlignment="1">
      <alignment horizontal="center" vertical="center" textRotation="255" wrapText="1"/>
    </xf>
    <xf numFmtId="0" fontId="7" fillId="0" borderId="5" xfId="18" applyFont="1" applyBorder="1" applyAlignment="1">
      <alignment horizontal="center" vertical="center"/>
    </xf>
    <xf numFmtId="0" fontId="12" fillId="0" borderId="5" xfId="18" applyFont="1" applyBorder="1" applyAlignment="1">
      <alignment horizontal="center" vertical="center"/>
    </xf>
    <xf numFmtId="0" fontId="7" fillId="0" borderId="5" xfId="18" applyFont="1" applyBorder="1" applyAlignment="1">
      <alignment horizontal="center" vertical="center" wrapText="1"/>
    </xf>
    <xf numFmtId="0" fontId="7" fillId="0" borderId="13" xfId="18" applyFont="1" applyBorder="1" applyAlignment="1">
      <alignment horizontal="center" vertical="center"/>
    </xf>
    <xf numFmtId="0" fontId="7" fillId="0" borderId="14" xfId="18" applyFont="1" applyBorder="1" applyAlignment="1">
      <alignment horizontal="center" vertical="center" wrapText="1"/>
    </xf>
    <xf numFmtId="0" fontId="7" fillId="0" borderId="14" xfId="18" applyFont="1" applyBorder="1" applyAlignment="1">
      <alignment horizontal="center" vertical="center"/>
    </xf>
    <xf numFmtId="0" fontId="12" fillId="0" borderId="14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 textRotation="255" wrapText="1"/>
    </xf>
    <xf numFmtId="0" fontId="4" fillId="0" borderId="0" xfId="18" applyFont="1" applyAlignment="1">
      <alignment vertical="center"/>
    </xf>
    <xf numFmtId="0" fontId="6" fillId="0" borderId="1" xfId="18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9" fillId="0" borderId="5" xfId="2" applyFont="1" applyBorder="1" applyAlignment="1">
      <alignment horizontal="center" vertical="center" wrapText="1"/>
    </xf>
    <xf numFmtId="0" fontId="7" fillId="0" borderId="0" xfId="2" applyFont="1" applyAlignment="1">
      <alignment horizontal="distributed" vertical="center"/>
    </xf>
    <xf numFmtId="0" fontId="30" fillId="0" borderId="0" xfId="2" applyFont="1" applyAlignment="1">
      <alignment horizontal="distributed" vertical="center"/>
    </xf>
    <xf numFmtId="0" fontId="42" fillId="0" borderId="0" xfId="7" applyNumberFormat="1" applyFont="1" applyFill="1" applyBorder="1" applyAlignment="1">
      <alignment horizontal="center" vertical="top"/>
    </xf>
    <xf numFmtId="49" fontId="41" fillId="0" borderId="7" xfId="7" applyNumberFormat="1" applyFont="1" applyFill="1" applyBorder="1" applyAlignment="1">
      <alignment horizontal="center" vertical="center"/>
    </xf>
    <xf numFmtId="49" fontId="41" fillId="0" borderId="4" xfId="7" applyNumberFormat="1" applyFont="1" applyFill="1" applyBorder="1" applyAlignment="1">
      <alignment horizontal="center" vertical="center"/>
    </xf>
    <xf numFmtId="49" fontId="41" fillId="0" borderId="10" xfId="7" applyNumberFormat="1" applyFont="1" applyFill="1" applyBorder="1" applyAlignment="1">
      <alignment horizontal="center" vertical="center"/>
    </xf>
    <xf numFmtId="49" fontId="41" fillId="0" borderId="0" xfId="7" applyNumberFormat="1" applyFont="1" applyBorder="1" applyAlignment="1">
      <alignment horizontal="center" vertical="top"/>
    </xf>
    <xf numFmtId="49" fontId="48" fillId="0" borderId="0" xfId="7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49" fontId="41" fillId="0" borderId="0" xfId="7" applyNumberFormat="1" applyFont="1" applyFill="1" applyBorder="1" applyAlignment="1">
      <alignment vertical="center"/>
    </xf>
    <xf numFmtId="49" fontId="63" fillId="0" borderId="16" xfId="19" applyNumberFormat="1" applyFont="1" applyFill="1" applyBorder="1" applyAlignment="1">
      <alignment vertical="center"/>
    </xf>
    <xf numFmtId="49" fontId="63" fillId="0" borderId="0" xfId="19" applyNumberFormat="1" applyFont="1" applyFill="1" applyBorder="1" applyAlignment="1">
      <alignment vertical="center"/>
    </xf>
    <xf numFmtId="49" fontId="41" fillId="0" borderId="0" xfId="20" applyNumberFormat="1" applyFont="1" applyAlignment="1">
      <alignment horizontal="center" vertical="center" textRotation="255"/>
    </xf>
    <xf numFmtId="49" fontId="41" fillId="0" borderId="0" xfId="19" applyNumberFormat="1" applyFont="1" applyAlignment="1">
      <alignment horizontal="center" vertical="center" textRotation="255"/>
    </xf>
    <xf numFmtId="49" fontId="63" fillId="0" borderId="11" xfId="19" applyNumberFormat="1" applyFont="1" applyFill="1" applyBorder="1" applyAlignment="1">
      <alignment vertical="center"/>
    </xf>
    <xf numFmtId="49" fontId="63" fillId="0" borderId="4" xfId="19" applyNumberFormat="1" applyFont="1" applyFill="1" applyBorder="1" applyAlignment="1">
      <alignment horizontal="center" vertical="center" wrapText="1"/>
    </xf>
    <xf numFmtId="49" fontId="63" fillId="0" borderId="1" xfId="19" applyNumberFormat="1" applyFont="1" applyFill="1" applyBorder="1" applyAlignment="1">
      <alignment horizontal="center" vertical="center" wrapText="1"/>
    </xf>
    <xf numFmtId="49" fontId="63" fillId="0" borderId="4" xfId="7" applyNumberFormat="1" applyFont="1" applyFill="1" applyBorder="1" applyAlignment="1">
      <alignment horizontal="center" vertical="center" wrapText="1"/>
    </xf>
    <xf numFmtId="49" fontId="63" fillId="0" borderId="1" xfId="7" applyNumberFormat="1" applyFont="1" applyFill="1" applyBorder="1" applyAlignment="1">
      <alignment horizontal="center" vertical="center" wrapText="1"/>
    </xf>
    <xf numFmtId="0" fontId="7" fillId="0" borderId="0" xfId="13" applyFont="1" applyAlignment="1">
      <alignment vertical="center"/>
    </xf>
    <xf numFmtId="0" fontId="7" fillId="0" borderId="0" xfId="13" applyFont="1"/>
    <xf numFmtId="0" fontId="42" fillId="0" borderId="0" xfId="19" applyNumberFormat="1" applyFont="1" applyFill="1" applyBorder="1" applyAlignment="1">
      <alignment horizontal="right" vertical="top"/>
    </xf>
    <xf numFmtId="0" fontId="42" fillId="0" borderId="0" xfId="20" applyNumberFormat="1" applyFont="1" applyFill="1" applyBorder="1" applyAlignment="1">
      <alignment vertical="top"/>
    </xf>
    <xf numFmtId="49" fontId="63" fillId="0" borderId="10" xfId="19" applyNumberFormat="1" applyFont="1" applyFill="1" applyBorder="1" applyAlignment="1">
      <alignment horizontal="center" vertical="center" wrapText="1"/>
    </xf>
    <xf numFmtId="49" fontId="63" fillId="0" borderId="0" xfId="19" applyNumberFormat="1" applyFont="1" applyFill="1" applyBorder="1" applyAlignment="1">
      <alignment horizontal="center" vertical="center" wrapText="1"/>
    </xf>
    <xf numFmtId="49" fontId="63" fillId="0" borderId="19" xfId="19" applyNumberFormat="1" applyFont="1" applyFill="1" applyBorder="1" applyAlignment="1">
      <alignment horizontal="center" vertical="center" wrapText="1"/>
    </xf>
    <xf numFmtId="49" fontId="63" fillId="0" borderId="18" xfId="19" applyNumberFormat="1" applyFont="1" applyFill="1" applyBorder="1" applyAlignment="1">
      <alignment horizontal="center" vertical="center" wrapText="1"/>
    </xf>
    <xf numFmtId="49" fontId="63" fillId="0" borderId="20" xfId="19" applyNumberFormat="1" applyFont="1" applyFill="1" applyBorder="1" applyAlignment="1">
      <alignment horizontal="center" vertical="center" wrapText="1"/>
    </xf>
    <xf numFmtId="49" fontId="63" fillId="0" borderId="17" xfId="19" applyNumberFormat="1" applyFont="1" applyFill="1" applyBorder="1" applyAlignment="1">
      <alignment horizontal="right" vertical="center" wrapText="1"/>
    </xf>
    <xf numFmtId="0" fontId="7" fillId="0" borderId="17" xfId="13" applyFont="1" applyBorder="1" applyAlignment="1">
      <alignment horizontal="right"/>
    </xf>
    <xf numFmtId="0" fontId="10" fillId="0" borderId="17" xfId="13" applyFont="1" applyFill="1" applyBorder="1" applyAlignment="1">
      <alignment vertical="center"/>
    </xf>
    <xf numFmtId="0" fontId="10" fillId="0" borderId="14" xfId="13" applyFont="1" applyFill="1" applyBorder="1" applyAlignment="1">
      <alignment vertical="center"/>
    </xf>
    <xf numFmtId="49" fontId="63" fillId="0" borderId="17" xfId="20" applyNumberFormat="1" applyFont="1" applyFill="1" applyBorder="1" applyAlignment="1">
      <alignment horizontal="center" vertical="center" wrapText="1"/>
    </xf>
    <xf numFmtId="49" fontId="63" fillId="0" borderId="14" xfId="20" applyNumberFormat="1" applyFont="1" applyFill="1" applyBorder="1" applyAlignment="1">
      <alignment horizontal="center" vertical="center" wrapText="1"/>
    </xf>
    <xf numFmtId="49" fontId="63" fillId="0" borderId="4" xfId="20" applyNumberFormat="1" applyFont="1" applyFill="1" applyBorder="1" applyAlignment="1">
      <alignment horizontal="center" vertical="center" wrapText="1"/>
    </xf>
    <xf numFmtId="49" fontId="63" fillId="0" borderId="0" xfId="20" applyNumberFormat="1" applyFont="1" applyFill="1" applyBorder="1" applyAlignment="1">
      <alignment horizontal="center" vertical="center" wrapText="1"/>
    </xf>
    <xf numFmtId="49" fontId="63" fillId="0" borderId="1" xfId="20" applyNumberFormat="1" applyFont="1" applyFill="1" applyBorder="1" applyAlignment="1">
      <alignment horizontal="center" vertical="center" wrapText="1"/>
    </xf>
    <xf numFmtId="49" fontId="63" fillId="0" borderId="7" xfId="7" applyNumberFormat="1" applyFont="1" applyFill="1" applyBorder="1" applyAlignment="1">
      <alignment horizontal="center" vertical="center" wrapText="1"/>
    </xf>
    <xf numFmtId="0" fontId="7" fillId="0" borderId="9" xfId="13" applyBorder="1"/>
    <xf numFmtId="0" fontId="7" fillId="0" borderId="0" xfId="13" applyFont="1" applyAlignment="1">
      <alignment horizontal="center" vertical="center" textRotation="255"/>
    </xf>
    <xf numFmtId="0" fontId="41" fillId="0" borderId="0" xfId="7" applyNumberFormat="1" applyFont="1" applyFill="1" applyBorder="1" applyAlignment="1">
      <alignment horizontal="distributed" vertical="center"/>
    </xf>
    <xf numFmtId="0" fontId="7" fillId="0" borderId="0" xfId="13" applyNumberFormat="1" applyFont="1" applyBorder="1" applyAlignment="1">
      <alignment horizontal="distributed" vertical="center"/>
    </xf>
    <xf numFmtId="49" fontId="41" fillId="0" borderId="0" xfId="7" applyNumberFormat="1" applyFont="1" applyFill="1" applyBorder="1" applyAlignment="1">
      <alignment horizontal="distributed" vertical="center"/>
    </xf>
    <xf numFmtId="0" fontId="7" fillId="0" borderId="0" xfId="13" applyFont="1" applyBorder="1" applyAlignment="1">
      <alignment horizontal="distributed" vertical="center"/>
    </xf>
    <xf numFmtId="49" fontId="41" fillId="0" borderId="1" xfId="7" applyNumberFormat="1" applyFont="1" applyFill="1" applyBorder="1" applyAlignment="1">
      <alignment horizontal="distributed" vertical="center"/>
    </xf>
    <xf numFmtId="0" fontId="7" fillId="0" borderId="1" xfId="13" applyFont="1" applyBorder="1" applyAlignment="1">
      <alignment horizontal="distributed" vertical="center"/>
    </xf>
    <xf numFmtId="0" fontId="42" fillId="0" borderId="0" xfId="21" applyNumberFormat="1" applyFont="1" applyFill="1" applyBorder="1" applyAlignment="1">
      <alignment vertical="center"/>
    </xf>
    <xf numFmtId="49" fontId="41" fillId="0" borderId="10" xfId="7" applyNumberFormat="1" applyFont="1" applyFill="1" applyBorder="1" applyAlignment="1">
      <alignment horizontal="center" vertical="center" wrapText="1"/>
    </xf>
    <xf numFmtId="49" fontId="41" fillId="0" borderId="11" xfId="7" applyNumberFormat="1" applyFont="1" applyFill="1" applyBorder="1" applyAlignment="1">
      <alignment horizontal="center" vertical="center" wrapText="1"/>
    </xf>
    <xf numFmtId="49" fontId="41" fillId="0" borderId="12" xfId="7" applyNumberFormat="1" applyFont="1" applyFill="1" applyBorder="1" applyAlignment="1">
      <alignment horizontal="center" vertical="center" wrapText="1"/>
    </xf>
    <xf numFmtId="49" fontId="41" fillId="0" borderId="13" xfId="7" applyNumberFormat="1" applyFont="1" applyFill="1" applyBorder="1" applyAlignment="1">
      <alignment horizontal="center" vertical="center"/>
    </xf>
    <xf numFmtId="49" fontId="41" fillId="0" borderId="17" xfId="7" applyNumberFormat="1" applyFont="1" applyFill="1" applyBorder="1" applyAlignment="1">
      <alignment horizontal="center" vertical="center"/>
    </xf>
    <xf numFmtId="49" fontId="41" fillId="0" borderId="14" xfId="7" applyNumberFormat="1" applyFont="1" applyFill="1" applyBorder="1" applyAlignment="1">
      <alignment horizontal="center" vertical="center"/>
    </xf>
    <xf numFmtId="49" fontId="72" fillId="0" borderId="17" xfId="21" applyNumberFormat="1" applyFont="1" applyFill="1" applyBorder="1" applyAlignment="1">
      <alignment horizontal="left" vertical="center" indent="3"/>
    </xf>
    <xf numFmtId="49" fontId="72" fillId="0" borderId="14" xfId="21" applyNumberFormat="1" applyFont="1" applyFill="1" applyBorder="1" applyAlignment="1">
      <alignment horizontal="left" vertical="center" indent="3"/>
    </xf>
    <xf numFmtId="49" fontId="41" fillId="0" borderId="13" xfId="21" applyNumberFormat="1" applyFont="1" applyFill="1" applyBorder="1" applyAlignment="1">
      <alignment horizontal="center" vertical="center"/>
    </xf>
    <xf numFmtId="49" fontId="41" fillId="0" borderId="17" xfId="21" applyNumberFormat="1" applyFont="1" applyFill="1" applyBorder="1" applyAlignment="1">
      <alignment horizontal="center" vertical="center"/>
    </xf>
    <xf numFmtId="49" fontId="41" fillId="0" borderId="14" xfId="21" applyNumberFormat="1" applyFont="1" applyFill="1" applyBorder="1" applyAlignment="1">
      <alignment horizontal="center" vertical="center"/>
    </xf>
    <xf numFmtId="49" fontId="41" fillId="0" borderId="6" xfId="21" applyNumberFormat="1" applyFont="1" applyFill="1" applyBorder="1" applyAlignment="1">
      <alignment horizontal="center" vertical="center" wrapText="1"/>
    </xf>
    <xf numFmtId="49" fontId="41" fillId="0" borderId="7" xfId="21" applyNumberFormat="1" applyFont="1" applyFill="1" applyBorder="1" applyAlignment="1">
      <alignment horizontal="center" vertical="center" wrapText="1"/>
    </xf>
    <xf numFmtId="49" fontId="41" fillId="0" borderId="15" xfId="21" applyNumberFormat="1" applyFont="1" applyFill="1" applyBorder="1" applyAlignment="1">
      <alignment horizontal="center" vertical="center" wrapText="1"/>
    </xf>
    <xf numFmtId="49" fontId="41" fillId="0" borderId="16" xfId="21" applyNumberFormat="1" applyFont="1" applyFill="1" applyBorder="1" applyAlignment="1">
      <alignment horizontal="center" vertical="center" wrapText="1"/>
    </xf>
    <xf numFmtId="49" fontId="41" fillId="0" borderId="8" xfId="21" applyNumberFormat="1" applyFont="1" applyFill="1" applyBorder="1" applyAlignment="1">
      <alignment horizontal="center" vertical="center" wrapText="1"/>
    </xf>
    <xf numFmtId="49" fontId="41" fillId="0" borderId="9" xfId="21" applyNumberFormat="1" applyFont="1" applyFill="1" applyBorder="1" applyAlignment="1">
      <alignment horizontal="center" vertical="center" wrapText="1"/>
    </xf>
    <xf numFmtId="49" fontId="41" fillId="0" borderId="7" xfId="7" applyNumberFormat="1" applyFont="1" applyFill="1" applyBorder="1" applyAlignment="1">
      <alignment horizontal="center" vertical="center" wrapText="1"/>
    </xf>
    <xf numFmtId="49" fontId="41" fillId="0" borderId="0" xfId="7" applyNumberFormat="1" applyFont="1" applyFill="1" applyBorder="1" applyAlignment="1">
      <alignment vertical="center" shrinkToFit="1"/>
    </xf>
    <xf numFmtId="49" fontId="41" fillId="0" borderId="11" xfId="7" applyNumberFormat="1" applyFont="1" applyFill="1" applyBorder="1" applyAlignment="1">
      <alignment vertical="center" shrinkToFit="1"/>
    </xf>
    <xf numFmtId="49" fontId="41" fillId="0" borderId="11" xfId="7" applyNumberFormat="1" applyFont="1" applyFill="1" applyBorder="1" applyAlignment="1">
      <alignment vertical="center"/>
    </xf>
    <xf numFmtId="0" fontId="7" fillId="0" borderId="0" xfId="13" applyFont="1" applyBorder="1" applyAlignment="1">
      <alignment vertical="center"/>
    </xf>
    <xf numFmtId="49" fontId="41" fillId="0" borderId="4" xfId="21" applyNumberFormat="1" applyFont="1" applyFill="1" applyBorder="1" applyAlignment="1">
      <alignment horizontal="center" vertical="center" wrapText="1"/>
    </xf>
    <xf numFmtId="49" fontId="41" fillId="0" borderId="0" xfId="21" applyNumberFormat="1" applyFont="1" applyFill="1" applyBorder="1" applyAlignment="1">
      <alignment horizontal="center" vertical="center" wrapText="1"/>
    </xf>
    <xf numFmtId="49" fontId="41" fillId="0" borderId="1" xfId="21" applyNumberFormat="1" applyFont="1" applyFill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 shrinkToFit="1"/>
    </xf>
    <xf numFmtId="0" fontId="7" fillId="0" borderId="5" xfId="22" applyFont="1" applyBorder="1" applyAlignment="1">
      <alignment horizontal="center" vertical="center" wrapText="1"/>
    </xf>
    <xf numFmtId="0" fontId="7" fillId="0" borderId="5" xfId="22" applyFont="1" applyBorder="1" applyAlignment="1">
      <alignment horizontal="center" vertical="center"/>
    </xf>
    <xf numFmtId="181" fontId="7" fillId="0" borderId="14" xfId="22" applyNumberFormat="1" applyFont="1" applyBorder="1" applyAlignment="1">
      <alignment horizontal="center" vertical="center"/>
    </xf>
    <xf numFmtId="181" fontId="7" fillId="0" borderId="5" xfId="22" applyNumberFormat="1" applyFont="1" applyBorder="1" applyAlignment="1">
      <alignment horizontal="center" vertical="center"/>
    </xf>
    <xf numFmtId="181" fontId="7" fillId="0" borderId="13" xfId="22" applyNumberFormat="1" applyFont="1" applyBorder="1" applyAlignment="1">
      <alignment horizontal="center" vertical="center"/>
    </xf>
    <xf numFmtId="0" fontId="7" fillId="0" borderId="4" xfId="22" applyFont="1" applyBorder="1" applyAlignment="1">
      <alignment horizontal="center" vertical="center"/>
    </xf>
    <xf numFmtId="0" fontId="7" fillId="0" borderId="10" xfId="22" applyFont="1" applyBorder="1" applyAlignment="1">
      <alignment horizontal="center" vertical="center"/>
    </xf>
    <xf numFmtId="0" fontId="7" fillId="0" borderId="1" xfId="22" applyFont="1" applyBorder="1" applyAlignment="1">
      <alignment horizontal="center" vertical="center"/>
    </xf>
    <xf numFmtId="0" fontId="7" fillId="0" borderId="12" xfId="22" applyFont="1" applyBorder="1" applyAlignment="1">
      <alignment horizontal="center" vertical="center"/>
    </xf>
    <xf numFmtId="0" fontId="4" fillId="0" borderId="0" xfId="22" applyFont="1" applyBorder="1" applyAlignment="1">
      <alignment horizontal="center" vertical="center"/>
    </xf>
    <xf numFmtId="181" fontId="6" fillId="0" borderId="1" xfId="22" applyNumberFormat="1" applyFont="1" applyBorder="1" applyAlignment="1">
      <alignment horizontal="center" vertical="center"/>
    </xf>
  </cellXfs>
  <cellStyles count="23">
    <cellStyle name="桁区切り" xfId="1" builtinId="6"/>
    <cellStyle name="桁区切り 2" xfId="15" xr:uid="{00000000-0005-0000-0000-000001000000}"/>
    <cellStyle name="桁区切り 3" xfId="17" xr:uid="{00000000-0005-0000-0000-000002000000}"/>
    <cellStyle name="標準" xfId="0" builtinId="0"/>
    <cellStyle name="標準 10" xfId="16" xr:uid="{00000000-0005-0000-0000-000004000000}"/>
    <cellStyle name="標準 11" xfId="18" xr:uid="{00000000-0005-0000-0000-000005000000}"/>
    <cellStyle name="標準 12" xfId="22" xr:uid="{00000000-0005-0000-0000-000006000000}"/>
    <cellStyle name="標準 2" xfId="2" xr:uid="{00000000-0005-0000-0000-000007000000}"/>
    <cellStyle name="標準 3" xfId="3" xr:uid="{00000000-0005-0000-0000-000008000000}"/>
    <cellStyle name="標準 4" xfId="4" xr:uid="{00000000-0005-0000-0000-000009000000}"/>
    <cellStyle name="標準 5" xfId="5" xr:uid="{00000000-0005-0000-0000-00000A000000}"/>
    <cellStyle name="標準 6" xfId="6" xr:uid="{00000000-0005-0000-0000-00000B000000}"/>
    <cellStyle name="標準 7" xfId="10" xr:uid="{00000000-0005-0000-0000-00000C000000}"/>
    <cellStyle name="標準 8" xfId="13" xr:uid="{00000000-0005-0000-0000-00000D000000}"/>
    <cellStyle name="標準 9" xfId="14" xr:uid="{00000000-0005-0000-0000-00000E000000}"/>
    <cellStyle name="標準_JB16" xfId="7" xr:uid="{00000000-0005-0000-0000-00000F000000}"/>
    <cellStyle name="標準_JB16_17世帯の家族類型別" xfId="12" xr:uid="{00000000-0005-0000-0000-000010000000}"/>
    <cellStyle name="標準_JB16_第１０表　労働力状態（８区分）、年齢（５歳）別男女別15歳以上人口" xfId="8" xr:uid="{00000000-0005-0000-0000-000011000000}"/>
    <cellStyle name="標準_JB16_第１２表(2)" xfId="9" xr:uid="{00000000-0005-0000-0000-000012000000}"/>
    <cellStyle name="標準_JB16_第１９表（職業）(2)" xfId="11" xr:uid="{00000000-0005-0000-0000-000013000000}"/>
    <cellStyle name="標準_JB16_第２５表　常住地又は従業地・通学地による年齢（５歳）、男女別人口及び15歳以上人口" xfId="19" xr:uid="{00000000-0005-0000-0000-000014000000}"/>
    <cellStyle name="標準_JB16_第３１表（従業地・通学地）(2)" xfId="20" xr:uid="{00000000-0005-0000-0000-000015000000}"/>
    <cellStyle name="標準_JB16_第３２表（通学・通勤先）(2)" xfId="21" xr:uid="{00000000-0005-0000-0000-000016000000}"/>
  </cellStyles>
  <dxfs count="0"/>
  <tableStyles count="0" defaultTableStyle="TableStyleMedium9" defaultPivotStyle="PivotStyleLight16"/>
  <colors>
    <mruColors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27</xdr:row>
      <xdr:rowOff>9525</xdr:rowOff>
    </xdr:from>
    <xdr:to>
      <xdr:col>3</xdr:col>
      <xdr:colOff>104775</xdr:colOff>
      <xdr:row>59</xdr:row>
      <xdr:rowOff>142875</xdr:rowOff>
    </xdr:to>
    <xdr:sp macro="" textlink="">
      <xdr:nvSpPr>
        <xdr:cNvPr id="9833" name="AutoShape 6">
          <a:extLst>
            <a:ext uri="{FF2B5EF4-FFF2-40B4-BE49-F238E27FC236}">
              <a16:creationId xmlns:a16="http://schemas.microsoft.com/office/drawing/2014/main" id="{00000000-0008-0000-0300-000069260000}"/>
            </a:ext>
          </a:extLst>
        </xdr:cNvPr>
        <xdr:cNvSpPr>
          <a:spLocks/>
        </xdr:cNvSpPr>
      </xdr:nvSpPr>
      <xdr:spPr bwMode="auto">
        <a:xfrm>
          <a:off x="523875" y="4229100"/>
          <a:ext cx="66675" cy="5295900"/>
        </a:xfrm>
        <a:prstGeom prst="leftBracket">
          <a:avLst>
            <a:gd name="adj" fmla="val 5258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85725</xdr:rowOff>
    </xdr:from>
    <xdr:to>
      <xdr:col>7</xdr:col>
      <xdr:colOff>66675</xdr:colOff>
      <xdr:row>25</xdr:row>
      <xdr:rowOff>142875</xdr:rowOff>
    </xdr:to>
    <xdr:sp macro="" textlink="">
      <xdr:nvSpPr>
        <xdr:cNvPr id="9835" name="AutoShape 5">
          <a:extLst>
            <a:ext uri="{FF2B5EF4-FFF2-40B4-BE49-F238E27FC236}">
              <a16:creationId xmlns:a16="http://schemas.microsoft.com/office/drawing/2014/main" id="{00000000-0008-0000-0300-00006B260000}"/>
            </a:ext>
          </a:extLst>
        </xdr:cNvPr>
        <xdr:cNvSpPr>
          <a:spLocks/>
        </xdr:cNvSpPr>
      </xdr:nvSpPr>
      <xdr:spPr bwMode="auto">
        <a:xfrm>
          <a:off x="942975" y="3571875"/>
          <a:ext cx="66675" cy="466725"/>
        </a:xfrm>
        <a:prstGeom prst="leftBracket">
          <a:avLst>
            <a:gd name="adj" fmla="val 55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66675</xdr:colOff>
      <xdr:row>9</xdr:row>
      <xdr:rowOff>142875</xdr:rowOff>
    </xdr:to>
    <xdr:sp macro="" textlink="">
      <xdr:nvSpPr>
        <xdr:cNvPr id="9836" name="AutoShape 5">
          <a:extLst>
            <a:ext uri="{FF2B5EF4-FFF2-40B4-BE49-F238E27FC236}">
              <a16:creationId xmlns:a16="http://schemas.microsoft.com/office/drawing/2014/main" id="{00000000-0008-0000-0300-00006C260000}"/>
            </a:ext>
          </a:extLst>
        </xdr:cNvPr>
        <xdr:cNvSpPr>
          <a:spLocks/>
        </xdr:cNvSpPr>
      </xdr:nvSpPr>
      <xdr:spPr bwMode="auto">
        <a:xfrm>
          <a:off x="942975" y="1285875"/>
          <a:ext cx="66675" cy="466725"/>
        </a:xfrm>
        <a:prstGeom prst="leftBracket">
          <a:avLst>
            <a:gd name="adj" fmla="val 55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66675</xdr:colOff>
      <xdr:row>13</xdr:row>
      <xdr:rowOff>142875</xdr:rowOff>
    </xdr:to>
    <xdr:sp macro="" textlink="">
      <xdr:nvSpPr>
        <xdr:cNvPr id="9837" name="AutoShape 5">
          <a:extLst>
            <a:ext uri="{FF2B5EF4-FFF2-40B4-BE49-F238E27FC236}">
              <a16:creationId xmlns:a16="http://schemas.microsoft.com/office/drawing/2014/main" id="{00000000-0008-0000-0300-00006D260000}"/>
            </a:ext>
          </a:extLst>
        </xdr:cNvPr>
        <xdr:cNvSpPr>
          <a:spLocks/>
        </xdr:cNvSpPr>
      </xdr:nvSpPr>
      <xdr:spPr bwMode="auto">
        <a:xfrm>
          <a:off x="942975" y="1857375"/>
          <a:ext cx="66675" cy="466725"/>
        </a:xfrm>
        <a:prstGeom prst="leftBracket">
          <a:avLst>
            <a:gd name="adj" fmla="val 55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66675</xdr:colOff>
      <xdr:row>17</xdr:row>
      <xdr:rowOff>142875</xdr:rowOff>
    </xdr:to>
    <xdr:sp macro="" textlink="">
      <xdr:nvSpPr>
        <xdr:cNvPr id="9838" name="AutoShape 5">
          <a:extLst>
            <a:ext uri="{FF2B5EF4-FFF2-40B4-BE49-F238E27FC236}">
              <a16:creationId xmlns:a16="http://schemas.microsoft.com/office/drawing/2014/main" id="{00000000-0008-0000-0300-00006E260000}"/>
            </a:ext>
          </a:extLst>
        </xdr:cNvPr>
        <xdr:cNvSpPr>
          <a:spLocks/>
        </xdr:cNvSpPr>
      </xdr:nvSpPr>
      <xdr:spPr bwMode="auto">
        <a:xfrm>
          <a:off x="942975" y="2428875"/>
          <a:ext cx="66675" cy="466725"/>
        </a:xfrm>
        <a:prstGeom prst="leftBracket">
          <a:avLst>
            <a:gd name="adj" fmla="val 55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66675</xdr:colOff>
      <xdr:row>21</xdr:row>
      <xdr:rowOff>142875</xdr:rowOff>
    </xdr:to>
    <xdr:sp macro="" textlink="">
      <xdr:nvSpPr>
        <xdr:cNvPr id="9839" name="AutoShape 5">
          <a:extLst>
            <a:ext uri="{FF2B5EF4-FFF2-40B4-BE49-F238E27FC236}">
              <a16:creationId xmlns:a16="http://schemas.microsoft.com/office/drawing/2014/main" id="{00000000-0008-0000-0300-00006F260000}"/>
            </a:ext>
          </a:extLst>
        </xdr:cNvPr>
        <xdr:cNvSpPr>
          <a:spLocks/>
        </xdr:cNvSpPr>
      </xdr:nvSpPr>
      <xdr:spPr bwMode="auto">
        <a:xfrm>
          <a:off x="942975" y="3000375"/>
          <a:ext cx="66675" cy="466725"/>
        </a:xfrm>
        <a:prstGeom prst="leftBracket">
          <a:avLst>
            <a:gd name="adj" fmla="val 558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59</xdr:row>
      <xdr:rowOff>0</xdr:rowOff>
    </xdr:from>
    <xdr:to>
      <xdr:col>2</xdr:col>
      <xdr:colOff>104775</xdr:colOff>
      <xdr:row>83</xdr:row>
      <xdr:rowOff>100800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/>
        </xdr:cNvSpPr>
      </xdr:nvSpPr>
      <xdr:spPr bwMode="auto">
        <a:xfrm>
          <a:off x="276225" y="708660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33</xdr:row>
      <xdr:rowOff>0</xdr:rowOff>
    </xdr:from>
    <xdr:to>
      <xdr:col>2</xdr:col>
      <xdr:colOff>104775</xdr:colOff>
      <xdr:row>57</xdr:row>
      <xdr:rowOff>100800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/>
        </xdr:cNvSpPr>
      </xdr:nvSpPr>
      <xdr:spPr bwMode="auto">
        <a:xfrm>
          <a:off x="276225" y="4086225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0</xdr:rowOff>
    </xdr:from>
    <xdr:to>
      <xdr:col>2</xdr:col>
      <xdr:colOff>104775</xdr:colOff>
      <xdr:row>31</xdr:row>
      <xdr:rowOff>100800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/>
        </xdr:cNvSpPr>
      </xdr:nvSpPr>
      <xdr:spPr bwMode="auto">
        <a:xfrm>
          <a:off x="276225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7</xdr:row>
      <xdr:rowOff>0</xdr:rowOff>
    </xdr:from>
    <xdr:to>
      <xdr:col>33</xdr:col>
      <xdr:colOff>114300</xdr:colOff>
      <xdr:row>31</xdr:row>
      <xdr:rowOff>100800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/>
        </xdr:cNvSpPr>
      </xdr:nvSpPr>
      <xdr:spPr bwMode="auto">
        <a:xfrm flipH="1">
          <a:off x="12944475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0</xdr:rowOff>
    </xdr:from>
    <xdr:to>
      <xdr:col>33</xdr:col>
      <xdr:colOff>114300</xdr:colOff>
      <xdr:row>57</xdr:row>
      <xdr:rowOff>100800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/>
        </xdr:cNvSpPr>
      </xdr:nvSpPr>
      <xdr:spPr bwMode="auto">
        <a:xfrm flipH="1">
          <a:off x="12944475" y="4086225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59</xdr:row>
      <xdr:rowOff>0</xdr:rowOff>
    </xdr:from>
    <xdr:to>
      <xdr:col>33</xdr:col>
      <xdr:colOff>114300</xdr:colOff>
      <xdr:row>83</xdr:row>
      <xdr:rowOff>100800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/>
        </xdr:cNvSpPr>
      </xdr:nvSpPr>
      <xdr:spPr bwMode="auto">
        <a:xfrm flipH="1">
          <a:off x="12944475" y="708660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0</xdr:rowOff>
    </xdr:from>
    <xdr:to>
      <xdr:col>1</xdr:col>
      <xdr:colOff>114300</xdr:colOff>
      <xdr:row>56</xdr:row>
      <xdr:rowOff>163350</xdr:rowOff>
    </xdr:to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>
          <a:spLocks/>
        </xdr:cNvSpPr>
      </xdr:nvSpPr>
      <xdr:spPr bwMode="auto">
        <a:xfrm>
          <a:off x="247650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114300</xdr:colOff>
      <xdr:row>30</xdr:row>
      <xdr:rowOff>163350</xdr:rowOff>
    </xdr:to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>
          <a:spLocks/>
        </xdr:cNvSpPr>
      </xdr:nvSpPr>
      <xdr:spPr bwMode="auto">
        <a:xfrm>
          <a:off x="247650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6</xdr:row>
      <xdr:rowOff>0</xdr:rowOff>
    </xdr:from>
    <xdr:to>
      <xdr:col>25</xdr:col>
      <xdr:colOff>104775</xdr:colOff>
      <xdr:row>30</xdr:row>
      <xdr:rowOff>163350</xdr:rowOff>
    </xdr:to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SpPr>
          <a:spLocks/>
        </xdr:cNvSpPr>
      </xdr:nvSpPr>
      <xdr:spPr bwMode="auto">
        <a:xfrm flipH="1">
          <a:off x="12906375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38100</xdr:colOff>
      <xdr:row>32</xdr:row>
      <xdr:rowOff>0</xdr:rowOff>
    </xdr:from>
    <xdr:to>
      <xdr:col>28</xdr:col>
      <xdr:colOff>114300</xdr:colOff>
      <xdr:row>56</xdr:row>
      <xdr:rowOff>163350</xdr:rowOff>
    </xdr:to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SpPr>
          <a:spLocks/>
        </xdr:cNvSpPr>
      </xdr:nvSpPr>
      <xdr:spPr bwMode="auto">
        <a:xfrm>
          <a:off x="247650" y="45148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38100</xdr:colOff>
      <xdr:row>6</xdr:row>
      <xdr:rowOff>0</xdr:rowOff>
    </xdr:from>
    <xdr:to>
      <xdr:col>28</xdr:col>
      <xdr:colOff>114300</xdr:colOff>
      <xdr:row>30</xdr:row>
      <xdr:rowOff>163350</xdr:rowOff>
    </xdr:to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SpPr>
          <a:spLocks/>
        </xdr:cNvSpPr>
      </xdr:nvSpPr>
      <xdr:spPr bwMode="auto">
        <a:xfrm>
          <a:off x="247650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28575</xdr:colOff>
      <xdr:row>6</xdr:row>
      <xdr:rowOff>0</xdr:rowOff>
    </xdr:from>
    <xdr:to>
      <xdr:col>52</xdr:col>
      <xdr:colOff>104775</xdr:colOff>
      <xdr:row>30</xdr:row>
      <xdr:rowOff>163350</xdr:rowOff>
    </xdr:to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SpPr>
          <a:spLocks/>
        </xdr:cNvSpPr>
      </xdr:nvSpPr>
      <xdr:spPr bwMode="auto">
        <a:xfrm flipH="1">
          <a:off x="124491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38100</xdr:colOff>
      <xdr:row>32</xdr:row>
      <xdr:rowOff>0</xdr:rowOff>
    </xdr:from>
    <xdr:to>
      <xdr:col>55</xdr:col>
      <xdr:colOff>114300</xdr:colOff>
      <xdr:row>56</xdr:row>
      <xdr:rowOff>163350</xdr:rowOff>
    </xdr:to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SpPr>
          <a:spLocks/>
        </xdr:cNvSpPr>
      </xdr:nvSpPr>
      <xdr:spPr bwMode="auto">
        <a:xfrm>
          <a:off x="13011150" y="45148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38100</xdr:colOff>
      <xdr:row>6</xdr:row>
      <xdr:rowOff>0</xdr:rowOff>
    </xdr:from>
    <xdr:to>
      <xdr:col>55</xdr:col>
      <xdr:colOff>114300</xdr:colOff>
      <xdr:row>30</xdr:row>
      <xdr:rowOff>163350</xdr:rowOff>
    </xdr:to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SpPr>
          <a:spLocks/>
        </xdr:cNvSpPr>
      </xdr:nvSpPr>
      <xdr:spPr bwMode="auto">
        <a:xfrm>
          <a:off x="13011150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28575</xdr:colOff>
      <xdr:row>6</xdr:row>
      <xdr:rowOff>0</xdr:rowOff>
    </xdr:from>
    <xdr:to>
      <xdr:col>79</xdr:col>
      <xdr:colOff>104775</xdr:colOff>
      <xdr:row>30</xdr:row>
      <xdr:rowOff>163350</xdr:rowOff>
    </xdr:to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SpPr>
          <a:spLocks/>
        </xdr:cNvSpPr>
      </xdr:nvSpPr>
      <xdr:spPr bwMode="auto">
        <a:xfrm flipH="1">
          <a:off x="252126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38100</xdr:colOff>
      <xdr:row>32</xdr:row>
      <xdr:rowOff>0</xdr:rowOff>
    </xdr:from>
    <xdr:to>
      <xdr:col>82</xdr:col>
      <xdr:colOff>114300</xdr:colOff>
      <xdr:row>56</xdr:row>
      <xdr:rowOff>163350</xdr:rowOff>
    </xdr:to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SpPr>
          <a:spLocks/>
        </xdr:cNvSpPr>
      </xdr:nvSpPr>
      <xdr:spPr bwMode="auto">
        <a:xfrm>
          <a:off x="25774650" y="45148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82</xdr:col>
      <xdr:colOff>38100</xdr:colOff>
      <xdr:row>6</xdr:row>
      <xdr:rowOff>0</xdr:rowOff>
    </xdr:from>
    <xdr:to>
      <xdr:col>82</xdr:col>
      <xdr:colOff>114300</xdr:colOff>
      <xdr:row>30</xdr:row>
      <xdr:rowOff>163350</xdr:rowOff>
    </xdr:to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>
          <a:spLocks/>
        </xdr:cNvSpPr>
      </xdr:nvSpPr>
      <xdr:spPr bwMode="auto">
        <a:xfrm>
          <a:off x="25774650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106</xdr:col>
      <xdr:colOff>28575</xdr:colOff>
      <xdr:row>6</xdr:row>
      <xdr:rowOff>0</xdr:rowOff>
    </xdr:from>
    <xdr:to>
      <xdr:col>106</xdr:col>
      <xdr:colOff>104775</xdr:colOff>
      <xdr:row>30</xdr:row>
      <xdr:rowOff>163350</xdr:rowOff>
    </xdr:to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SpPr>
          <a:spLocks/>
        </xdr:cNvSpPr>
      </xdr:nvSpPr>
      <xdr:spPr bwMode="auto">
        <a:xfrm flipH="1">
          <a:off x="379761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32</xdr:row>
      <xdr:rowOff>0</xdr:rowOff>
    </xdr:from>
    <xdr:to>
      <xdr:col>25</xdr:col>
      <xdr:colOff>104775</xdr:colOff>
      <xdr:row>56</xdr:row>
      <xdr:rowOff>163350</xdr:rowOff>
    </xdr:to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SpPr>
          <a:spLocks/>
        </xdr:cNvSpPr>
      </xdr:nvSpPr>
      <xdr:spPr bwMode="auto">
        <a:xfrm flipH="1">
          <a:off x="124491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28575</xdr:colOff>
      <xdr:row>32</xdr:row>
      <xdr:rowOff>0</xdr:rowOff>
    </xdr:from>
    <xdr:to>
      <xdr:col>52</xdr:col>
      <xdr:colOff>104775</xdr:colOff>
      <xdr:row>56</xdr:row>
      <xdr:rowOff>163350</xdr:rowOff>
    </xdr:to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SpPr>
          <a:spLocks/>
        </xdr:cNvSpPr>
      </xdr:nvSpPr>
      <xdr:spPr bwMode="auto">
        <a:xfrm flipH="1">
          <a:off x="124491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28575</xdr:colOff>
      <xdr:row>32</xdr:row>
      <xdr:rowOff>0</xdr:rowOff>
    </xdr:from>
    <xdr:to>
      <xdr:col>79</xdr:col>
      <xdr:colOff>104775</xdr:colOff>
      <xdr:row>56</xdr:row>
      <xdr:rowOff>163350</xdr:rowOff>
    </xdr:to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SpPr>
          <a:spLocks/>
        </xdr:cNvSpPr>
      </xdr:nvSpPr>
      <xdr:spPr bwMode="auto">
        <a:xfrm flipH="1">
          <a:off x="124491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106</xdr:col>
      <xdr:colOff>28575</xdr:colOff>
      <xdr:row>32</xdr:row>
      <xdr:rowOff>0</xdr:rowOff>
    </xdr:from>
    <xdr:to>
      <xdr:col>106</xdr:col>
      <xdr:colOff>104775</xdr:colOff>
      <xdr:row>56</xdr:row>
      <xdr:rowOff>163350</xdr:rowOff>
    </xdr:to>
    <xdr:sp macro="" textlink="">
      <xdr:nvSpPr>
        <xdr:cNvPr id="95" name="AutoShape 1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>
          <a:spLocks/>
        </xdr:cNvSpPr>
      </xdr:nvSpPr>
      <xdr:spPr bwMode="auto">
        <a:xfrm flipH="1">
          <a:off x="12449175" y="128587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0</xdr:rowOff>
    </xdr:from>
    <xdr:to>
      <xdr:col>1</xdr:col>
      <xdr:colOff>114300</xdr:colOff>
      <xdr:row>23</xdr:row>
      <xdr:rowOff>9600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/>
        </xdr:cNvSpPr>
      </xdr:nvSpPr>
      <xdr:spPr bwMode="auto">
        <a:xfrm>
          <a:off x="219075" y="1609725"/>
          <a:ext cx="76200" cy="244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41</xdr:row>
      <xdr:rowOff>0</xdr:rowOff>
    </xdr:from>
    <xdr:to>
      <xdr:col>1</xdr:col>
      <xdr:colOff>114300</xdr:colOff>
      <xdr:row>57</xdr:row>
      <xdr:rowOff>9600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/>
        </xdr:cNvSpPr>
      </xdr:nvSpPr>
      <xdr:spPr bwMode="auto">
        <a:xfrm>
          <a:off x="219075" y="6791325"/>
          <a:ext cx="76200" cy="244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24</xdr:row>
      <xdr:rowOff>0</xdr:rowOff>
    </xdr:from>
    <xdr:to>
      <xdr:col>1</xdr:col>
      <xdr:colOff>114300</xdr:colOff>
      <xdr:row>40</xdr:row>
      <xdr:rowOff>9600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/>
        </xdr:cNvSpPr>
      </xdr:nvSpPr>
      <xdr:spPr bwMode="auto">
        <a:xfrm>
          <a:off x="219075" y="4200525"/>
          <a:ext cx="76200" cy="244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7</xdr:row>
      <xdr:rowOff>0</xdr:rowOff>
    </xdr:from>
    <xdr:to>
      <xdr:col>33</xdr:col>
      <xdr:colOff>95250</xdr:colOff>
      <xdr:row>23</xdr:row>
      <xdr:rowOff>9600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/>
        </xdr:cNvSpPr>
      </xdr:nvSpPr>
      <xdr:spPr bwMode="auto">
        <a:xfrm flipH="1">
          <a:off x="12011025" y="1609725"/>
          <a:ext cx="76200" cy="244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41</xdr:row>
      <xdr:rowOff>0</xdr:rowOff>
    </xdr:from>
    <xdr:to>
      <xdr:col>33</xdr:col>
      <xdr:colOff>95250</xdr:colOff>
      <xdr:row>57</xdr:row>
      <xdr:rowOff>9600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/>
        </xdr:cNvSpPr>
      </xdr:nvSpPr>
      <xdr:spPr bwMode="auto">
        <a:xfrm flipH="1">
          <a:off x="12011025" y="6791325"/>
          <a:ext cx="76200" cy="244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19050</xdr:colOff>
      <xdr:row>24</xdr:row>
      <xdr:rowOff>0</xdr:rowOff>
    </xdr:from>
    <xdr:to>
      <xdr:col>33</xdr:col>
      <xdr:colOff>95250</xdr:colOff>
      <xdr:row>40</xdr:row>
      <xdr:rowOff>9600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/>
        </xdr:cNvSpPr>
      </xdr:nvSpPr>
      <xdr:spPr bwMode="auto">
        <a:xfrm flipH="1">
          <a:off x="12011025" y="4200525"/>
          <a:ext cx="76200" cy="244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45720</xdr:rowOff>
    </xdr:from>
    <xdr:to>
      <xdr:col>2</xdr:col>
      <xdr:colOff>40081</xdr:colOff>
      <xdr:row>53</xdr:row>
      <xdr:rowOff>106680</xdr:rowOff>
    </xdr:to>
    <xdr:sp macro="" textlink="">
      <xdr:nvSpPr>
        <xdr:cNvPr id="4" name="Text Box 3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194310" y="8332470"/>
          <a:ext cx="226771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24</xdr:col>
      <xdr:colOff>53340</xdr:colOff>
      <xdr:row>52</xdr:row>
      <xdr:rowOff>53340</xdr:rowOff>
    </xdr:from>
    <xdr:to>
      <xdr:col>26</xdr:col>
      <xdr:colOff>38100</xdr:colOff>
      <xdr:row>53</xdr:row>
      <xdr:rowOff>114300</xdr:rowOff>
    </xdr:to>
    <xdr:sp macro="" textlink="">
      <xdr:nvSpPr>
        <xdr:cNvPr id="7" name="Text Box 25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13054965" y="8340090"/>
          <a:ext cx="241935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114300</xdr:colOff>
      <xdr:row>32</xdr:row>
      <xdr:rowOff>2925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/>
        </xdr:cNvSpPr>
      </xdr:nvSpPr>
      <xdr:spPr bwMode="auto">
        <a:xfrm>
          <a:off x="390525" y="1200150"/>
          <a:ext cx="76200" cy="4032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33</xdr:row>
      <xdr:rowOff>0</xdr:rowOff>
    </xdr:from>
    <xdr:to>
      <xdr:col>2</xdr:col>
      <xdr:colOff>114300</xdr:colOff>
      <xdr:row>58</xdr:row>
      <xdr:rowOff>2925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>
          <a:spLocks/>
        </xdr:cNvSpPr>
      </xdr:nvSpPr>
      <xdr:spPr bwMode="auto">
        <a:xfrm>
          <a:off x="390525" y="5372100"/>
          <a:ext cx="76200" cy="4032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7</xdr:row>
      <xdr:rowOff>0</xdr:rowOff>
    </xdr:from>
    <xdr:to>
      <xdr:col>24</xdr:col>
      <xdr:colOff>104775</xdr:colOff>
      <xdr:row>32</xdr:row>
      <xdr:rowOff>2925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>
          <a:spLocks/>
        </xdr:cNvSpPr>
      </xdr:nvSpPr>
      <xdr:spPr bwMode="auto">
        <a:xfrm flipH="1">
          <a:off x="12934950" y="1200150"/>
          <a:ext cx="76200" cy="4032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33</xdr:row>
      <xdr:rowOff>0</xdr:rowOff>
    </xdr:from>
    <xdr:to>
      <xdr:col>24</xdr:col>
      <xdr:colOff>104775</xdr:colOff>
      <xdr:row>58</xdr:row>
      <xdr:rowOff>2925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>
          <a:spLocks/>
        </xdr:cNvSpPr>
      </xdr:nvSpPr>
      <xdr:spPr bwMode="auto">
        <a:xfrm flipH="1">
          <a:off x="12934950" y="5372100"/>
          <a:ext cx="76200" cy="4032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0</xdr:rowOff>
    </xdr:from>
    <xdr:to>
      <xdr:col>2</xdr:col>
      <xdr:colOff>104775</xdr:colOff>
      <xdr:row>31</xdr:row>
      <xdr:rowOff>12450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/>
        </xdr:cNvSpPr>
      </xdr:nvSpPr>
      <xdr:spPr bwMode="auto">
        <a:xfrm>
          <a:off x="352425" y="1390650"/>
          <a:ext cx="76200" cy="4032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32</xdr:row>
      <xdr:rowOff>0</xdr:rowOff>
    </xdr:from>
    <xdr:to>
      <xdr:col>2</xdr:col>
      <xdr:colOff>104775</xdr:colOff>
      <xdr:row>55</xdr:row>
      <xdr:rowOff>12450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/>
        </xdr:cNvSpPr>
      </xdr:nvSpPr>
      <xdr:spPr bwMode="auto">
        <a:xfrm>
          <a:off x="352425" y="5486400"/>
          <a:ext cx="76200" cy="4032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76200</xdr:colOff>
      <xdr:row>15</xdr:row>
      <xdr:rowOff>129600</xdr:rowOff>
    </xdr:to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>
          <a:spLocks/>
        </xdr:cNvSpPr>
      </xdr:nvSpPr>
      <xdr:spPr bwMode="auto">
        <a:xfrm>
          <a:off x="381000" y="15144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76200</xdr:colOff>
      <xdr:row>15</xdr:row>
      <xdr:rowOff>129600</xdr:rowOff>
    </xdr:to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>
          <a:spLocks/>
        </xdr:cNvSpPr>
      </xdr:nvSpPr>
      <xdr:spPr bwMode="auto">
        <a:xfrm flipH="1">
          <a:off x="12239625" y="15144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57</xdr:row>
      <xdr:rowOff>0</xdr:rowOff>
    </xdr:from>
    <xdr:to>
      <xdr:col>2</xdr:col>
      <xdr:colOff>76200</xdr:colOff>
      <xdr:row>63</xdr:row>
      <xdr:rowOff>129600</xdr:rowOff>
    </xdr:to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>
          <a:spLocks/>
        </xdr:cNvSpPr>
      </xdr:nvSpPr>
      <xdr:spPr bwMode="auto">
        <a:xfrm>
          <a:off x="381000" y="83153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76200</xdr:colOff>
      <xdr:row>55</xdr:row>
      <xdr:rowOff>129600</xdr:rowOff>
    </xdr:to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>
          <a:spLocks/>
        </xdr:cNvSpPr>
      </xdr:nvSpPr>
      <xdr:spPr bwMode="auto">
        <a:xfrm>
          <a:off x="381000" y="71818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76200</xdr:colOff>
      <xdr:row>47</xdr:row>
      <xdr:rowOff>129600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/>
        </xdr:cNvSpPr>
      </xdr:nvSpPr>
      <xdr:spPr bwMode="auto">
        <a:xfrm>
          <a:off x="381000" y="60483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76200</xdr:colOff>
      <xdr:row>39</xdr:row>
      <xdr:rowOff>129600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>
          <a:spLocks/>
        </xdr:cNvSpPr>
      </xdr:nvSpPr>
      <xdr:spPr bwMode="auto">
        <a:xfrm>
          <a:off x="381000" y="49149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76200</xdr:colOff>
      <xdr:row>31</xdr:row>
      <xdr:rowOff>129600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>
          <a:spLocks/>
        </xdr:cNvSpPr>
      </xdr:nvSpPr>
      <xdr:spPr bwMode="auto">
        <a:xfrm>
          <a:off x="381000" y="37814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76200</xdr:colOff>
      <xdr:row>23</xdr:row>
      <xdr:rowOff>129600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/>
        </xdr:cNvSpPr>
      </xdr:nvSpPr>
      <xdr:spPr bwMode="auto">
        <a:xfrm>
          <a:off x="381000" y="26479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17</xdr:row>
      <xdr:rowOff>0</xdr:rowOff>
    </xdr:from>
    <xdr:to>
      <xdr:col>23</xdr:col>
      <xdr:colOff>76200</xdr:colOff>
      <xdr:row>23</xdr:row>
      <xdr:rowOff>129600</xdr:rowOff>
    </xdr:to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>
          <a:spLocks/>
        </xdr:cNvSpPr>
      </xdr:nvSpPr>
      <xdr:spPr bwMode="auto">
        <a:xfrm flipH="1">
          <a:off x="12239625" y="26479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76200</xdr:colOff>
      <xdr:row>39</xdr:row>
      <xdr:rowOff>129600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>
          <a:spLocks/>
        </xdr:cNvSpPr>
      </xdr:nvSpPr>
      <xdr:spPr bwMode="auto">
        <a:xfrm flipH="1">
          <a:off x="12239625" y="49149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76200</xdr:colOff>
      <xdr:row>31</xdr:row>
      <xdr:rowOff>129600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/>
        </xdr:cNvSpPr>
      </xdr:nvSpPr>
      <xdr:spPr bwMode="auto">
        <a:xfrm flipH="1">
          <a:off x="12239625" y="37814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76200</xdr:colOff>
      <xdr:row>47</xdr:row>
      <xdr:rowOff>129600</xdr:rowOff>
    </xdr:to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>
          <a:spLocks/>
        </xdr:cNvSpPr>
      </xdr:nvSpPr>
      <xdr:spPr bwMode="auto">
        <a:xfrm flipH="1">
          <a:off x="12239625" y="60483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76200</xdr:colOff>
      <xdr:row>63</xdr:row>
      <xdr:rowOff>129600</xdr:rowOff>
    </xdr:to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>
          <a:spLocks/>
        </xdr:cNvSpPr>
      </xdr:nvSpPr>
      <xdr:spPr bwMode="auto">
        <a:xfrm flipH="1">
          <a:off x="12239625" y="83153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49</xdr:row>
      <xdr:rowOff>0</xdr:rowOff>
    </xdr:from>
    <xdr:to>
      <xdr:col>23</xdr:col>
      <xdr:colOff>76200</xdr:colOff>
      <xdr:row>55</xdr:row>
      <xdr:rowOff>129600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/>
        </xdr:cNvSpPr>
      </xdr:nvSpPr>
      <xdr:spPr bwMode="auto">
        <a:xfrm flipH="1">
          <a:off x="12239625" y="71818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0</xdr:rowOff>
    </xdr:from>
    <xdr:to>
      <xdr:col>2</xdr:col>
      <xdr:colOff>76200</xdr:colOff>
      <xdr:row>76</xdr:row>
      <xdr:rowOff>129600</xdr:rowOff>
    </xdr:to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/>
        </xdr:cNvSpPr>
      </xdr:nvSpPr>
      <xdr:spPr bwMode="auto">
        <a:xfrm>
          <a:off x="381000" y="83153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70</xdr:row>
      <xdr:rowOff>0</xdr:rowOff>
    </xdr:from>
    <xdr:to>
      <xdr:col>23</xdr:col>
      <xdr:colOff>76200</xdr:colOff>
      <xdr:row>76</xdr:row>
      <xdr:rowOff>129600</xdr:rowOff>
    </xdr:to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>
          <a:spLocks/>
        </xdr:cNvSpPr>
      </xdr:nvSpPr>
      <xdr:spPr bwMode="auto">
        <a:xfrm flipH="1">
          <a:off x="12239625" y="83153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78</xdr:row>
      <xdr:rowOff>0</xdr:rowOff>
    </xdr:from>
    <xdr:to>
      <xdr:col>2</xdr:col>
      <xdr:colOff>76200</xdr:colOff>
      <xdr:row>84</xdr:row>
      <xdr:rowOff>129600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/>
        </xdr:cNvSpPr>
      </xdr:nvSpPr>
      <xdr:spPr bwMode="auto">
        <a:xfrm>
          <a:off x="381000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78</xdr:row>
      <xdr:rowOff>0</xdr:rowOff>
    </xdr:from>
    <xdr:to>
      <xdr:col>23</xdr:col>
      <xdr:colOff>76200</xdr:colOff>
      <xdr:row>84</xdr:row>
      <xdr:rowOff>129600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SpPr>
          <a:spLocks/>
        </xdr:cNvSpPr>
      </xdr:nvSpPr>
      <xdr:spPr bwMode="auto">
        <a:xfrm flipH="1">
          <a:off x="12239625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86</xdr:row>
      <xdr:rowOff>0</xdr:rowOff>
    </xdr:from>
    <xdr:to>
      <xdr:col>2</xdr:col>
      <xdr:colOff>76200</xdr:colOff>
      <xdr:row>92</xdr:row>
      <xdr:rowOff>129600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SpPr>
          <a:spLocks/>
        </xdr:cNvSpPr>
      </xdr:nvSpPr>
      <xdr:spPr bwMode="auto">
        <a:xfrm>
          <a:off x="381000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86</xdr:row>
      <xdr:rowOff>0</xdr:rowOff>
    </xdr:from>
    <xdr:to>
      <xdr:col>23</xdr:col>
      <xdr:colOff>76200</xdr:colOff>
      <xdr:row>92</xdr:row>
      <xdr:rowOff>129600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/>
        </xdr:cNvSpPr>
      </xdr:nvSpPr>
      <xdr:spPr bwMode="auto">
        <a:xfrm flipH="1">
          <a:off x="12239625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76200</xdr:colOff>
      <xdr:row>100</xdr:row>
      <xdr:rowOff>129600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SpPr>
          <a:spLocks/>
        </xdr:cNvSpPr>
      </xdr:nvSpPr>
      <xdr:spPr bwMode="auto">
        <a:xfrm>
          <a:off x="381000" y="105822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76200</xdr:colOff>
      <xdr:row>100</xdr:row>
      <xdr:rowOff>129600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/>
        </xdr:cNvSpPr>
      </xdr:nvSpPr>
      <xdr:spPr bwMode="auto">
        <a:xfrm flipH="1">
          <a:off x="12239625" y="105822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76200</xdr:colOff>
      <xdr:row>108</xdr:row>
      <xdr:rowOff>129600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SpPr>
          <a:spLocks/>
        </xdr:cNvSpPr>
      </xdr:nvSpPr>
      <xdr:spPr bwMode="auto">
        <a:xfrm>
          <a:off x="381000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102</xdr:row>
      <xdr:rowOff>0</xdr:rowOff>
    </xdr:from>
    <xdr:to>
      <xdr:col>23</xdr:col>
      <xdr:colOff>76200</xdr:colOff>
      <xdr:row>108</xdr:row>
      <xdr:rowOff>129600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/>
        </xdr:cNvSpPr>
      </xdr:nvSpPr>
      <xdr:spPr bwMode="auto">
        <a:xfrm flipH="1">
          <a:off x="12239625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110</xdr:row>
      <xdr:rowOff>0</xdr:rowOff>
    </xdr:from>
    <xdr:to>
      <xdr:col>2</xdr:col>
      <xdr:colOff>76200</xdr:colOff>
      <xdr:row>116</xdr:row>
      <xdr:rowOff>129600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SpPr>
          <a:spLocks/>
        </xdr:cNvSpPr>
      </xdr:nvSpPr>
      <xdr:spPr bwMode="auto">
        <a:xfrm>
          <a:off x="381000" y="105822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110</xdr:row>
      <xdr:rowOff>0</xdr:rowOff>
    </xdr:from>
    <xdr:to>
      <xdr:col>23</xdr:col>
      <xdr:colOff>76200</xdr:colOff>
      <xdr:row>116</xdr:row>
      <xdr:rowOff>129600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>
          <a:spLocks/>
        </xdr:cNvSpPr>
      </xdr:nvSpPr>
      <xdr:spPr bwMode="auto">
        <a:xfrm flipH="1">
          <a:off x="12239625" y="105822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118</xdr:row>
      <xdr:rowOff>0</xdr:rowOff>
    </xdr:from>
    <xdr:to>
      <xdr:col>2</xdr:col>
      <xdr:colOff>76200</xdr:colOff>
      <xdr:row>124</xdr:row>
      <xdr:rowOff>129600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/>
        </xdr:cNvSpPr>
      </xdr:nvSpPr>
      <xdr:spPr bwMode="auto">
        <a:xfrm>
          <a:off x="381000" y="117157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118</xdr:row>
      <xdr:rowOff>0</xdr:rowOff>
    </xdr:from>
    <xdr:to>
      <xdr:col>23</xdr:col>
      <xdr:colOff>76200</xdr:colOff>
      <xdr:row>124</xdr:row>
      <xdr:rowOff>129600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>
          <a:spLocks/>
        </xdr:cNvSpPr>
      </xdr:nvSpPr>
      <xdr:spPr bwMode="auto">
        <a:xfrm flipH="1">
          <a:off x="12239625" y="117157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131</xdr:row>
      <xdr:rowOff>0</xdr:rowOff>
    </xdr:from>
    <xdr:to>
      <xdr:col>2</xdr:col>
      <xdr:colOff>76200</xdr:colOff>
      <xdr:row>137</xdr:row>
      <xdr:rowOff>129600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>
          <a:spLocks/>
        </xdr:cNvSpPr>
      </xdr:nvSpPr>
      <xdr:spPr bwMode="auto">
        <a:xfrm>
          <a:off x="381000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131</xdr:row>
      <xdr:rowOff>0</xdr:rowOff>
    </xdr:from>
    <xdr:to>
      <xdr:col>23</xdr:col>
      <xdr:colOff>76200</xdr:colOff>
      <xdr:row>137</xdr:row>
      <xdr:rowOff>129600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/>
        </xdr:cNvSpPr>
      </xdr:nvSpPr>
      <xdr:spPr bwMode="auto">
        <a:xfrm flipH="1">
          <a:off x="12239625" y="94488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76200</xdr:colOff>
      <xdr:row>145</xdr:row>
      <xdr:rowOff>129600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>
          <a:spLocks/>
        </xdr:cNvSpPr>
      </xdr:nvSpPr>
      <xdr:spPr bwMode="auto">
        <a:xfrm>
          <a:off x="381000" y="105822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139</xdr:row>
      <xdr:rowOff>0</xdr:rowOff>
    </xdr:from>
    <xdr:to>
      <xdr:col>23</xdr:col>
      <xdr:colOff>76200</xdr:colOff>
      <xdr:row>145</xdr:row>
      <xdr:rowOff>129600</xdr:rowOff>
    </xdr:to>
    <xdr:sp macro="" textlink="">
      <xdr:nvSpPr>
        <xdr:cNvPr id="53" name="AutoShape 1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/>
        </xdr:cNvSpPr>
      </xdr:nvSpPr>
      <xdr:spPr bwMode="auto">
        <a:xfrm flipH="1">
          <a:off x="12239625" y="105822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147</xdr:row>
      <xdr:rowOff>0</xdr:rowOff>
    </xdr:from>
    <xdr:to>
      <xdr:col>2</xdr:col>
      <xdr:colOff>76200</xdr:colOff>
      <xdr:row>153</xdr:row>
      <xdr:rowOff>129600</xdr:rowOff>
    </xdr:to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>
          <a:spLocks/>
        </xdr:cNvSpPr>
      </xdr:nvSpPr>
      <xdr:spPr bwMode="auto">
        <a:xfrm>
          <a:off x="381000" y="117157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147</xdr:row>
      <xdr:rowOff>0</xdr:rowOff>
    </xdr:from>
    <xdr:to>
      <xdr:col>23</xdr:col>
      <xdr:colOff>76200</xdr:colOff>
      <xdr:row>153</xdr:row>
      <xdr:rowOff>129600</xdr:rowOff>
    </xdr:to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>
          <a:spLocks/>
        </xdr:cNvSpPr>
      </xdr:nvSpPr>
      <xdr:spPr bwMode="auto">
        <a:xfrm flipH="1">
          <a:off x="12239625" y="117157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155</xdr:row>
      <xdr:rowOff>0</xdr:rowOff>
    </xdr:from>
    <xdr:to>
      <xdr:col>2</xdr:col>
      <xdr:colOff>76200</xdr:colOff>
      <xdr:row>161</xdr:row>
      <xdr:rowOff>129600</xdr:rowOff>
    </xdr:to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/>
        </xdr:cNvSpPr>
      </xdr:nvSpPr>
      <xdr:spPr bwMode="auto">
        <a:xfrm>
          <a:off x="381000" y="128492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155</xdr:row>
      <xdr:rowOff>0</xdr:rowOff>
    </xdr:from>
    <xdr:to>
      <xdr:col>23</xdr:col>
      <xdr:colOff>76200</xdr:colOff>
      <xdr:row>161</xdr:row>
      <xdr:rowOff>129600</xdr:rowOff>
    </xdr:to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>
          <a:spLocks/>
        </xdr:cNvSpPr>
      </xdr:nvSpPr>
      <xdr:spPr bwMode="auto">
        <a:xfrm flipH="1">
          <a:off x="12239625" y="128492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163</xdr:row>
      <xdr:rowOff>0</xdr:rowOff>
    </xdr:from>
    <xdr:to>
      <xdr:col>2</xdr:col>
      <xdr:colOff>76200</xdr:colOff>
      <xdr:row>169</xdr:row>
      <xdr:rowOff>129600</xdr:rowOff>
    </xdr:to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>
          <a:spLocks/>
        </xdr:cNvSpPr>
      </xdr:nvSpPr>
      <xdr:spPr bwMode="auto">
        <a:xfrm>
          <a:off x="381000" y="139827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163</xdr:row>
      <xdr:rowOff>0</xdr:rowOff>
    </xdr:from>
    <xdr:to>
      <xdr:col>23</xdr:col>
      <xdr:colOff>76200</xdr:colOff>
      <xdr:row>169</xdr:row>
      <xdr:rowOff>129600</xdr:rowOff>
    </xdr:to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>
          <a:spLocks/>
        </xdr:cNvSpPr>
      </xdr:nvSpPr>
      <xdr:spPr bwMode="auto">
        <a:xfrm flipH="1">
          <a:off x="12239625" y="139827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76200</xdr:colOff>
      <xdr:row>177</xdr:row>
      <xdr:rowOff>129600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SpPr>
          <a:spLocks/>
        </xdr:cNvSpPr>
      </xdr:nvSpPr>
      <xdr:spPr bwMode="auto">
        <a:xfrm>
          <a:off x="381000" y="151161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171</xdr:row>
      <xdr:rowOff>0</xdr:rowOff>
    </xdr:from>
    <xdr:to>
      <xdr:col>23</xdr:col>
      <xdr:colOff>76200</xdr:colOff>
      <xdr:row>177</xdr:row>
      <xdr:rowOff>129600</xdr:rowOff>
    </xdr:to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>
          <a:spLocks/>
        </xdr:cNvSpPr>
      </xdr:nvSpPr>
      <xdr:spPr bwMode="auto">
        <a:xfrm flipH="1">
          <a:off x="12239625" y="151161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179</xdr:row>
      <xdr:rowOff>0</xdr:rowOff>
    </xdr:from>
    <xdr:to>
      <xdr:col>2</xdr:col>
      <xdr:colOff>76200</xdr:colOff>
      <xdr:row>185</xdr:row>
      <xdr:rowOff>129600</xdr:rowOff>
    </xdr:to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SpPr>
          <a:spLocks/>
        </xdr:cNvSpPr>
      </xdr:nvSpPr>
      <xdr:spPr bwMode="auto">
        <a:xfrm>
          <a:off x="381000" y="162496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179</xdr:row>
      <xdr:rowOff>0</xdr:rowOff>
    </xdr:from>
    <xdr:to>
      <xdr:col>23</xdr:col>
      <xdr:colOff>76200</xdr:colOff>
      <xdr:row>185</xdr:row>
      <xdr:rowOff>129600</xdr:rowOff>
    </xdr:to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/>
        </xdr:cNvSpPr>
      </xdr:nvSpPr>
      <xdr:spPr bwMode="auto">
        <a:xfrm flipH="1">
          <a:off x="12239625" y="162496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192</xdr:row>
      <xdr:rowOff>0</xdr:rowOff>
    </xdr:from>
    <xdr:to>
      <xdr:col>2</xdr:col>
      <xdr:colOff>76200</xdr:colOff>
      <xdr:row>198</xdr:row>
      <xdr:rowOff>129600</xdr:rowOff>
    </xdr:to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SpPr>
          <a:spLocks/>
        </xdr:cNvSpPr>
      </xdr:nvSpPr>
      <xdr:spPr bwMode="auto">
        <a:xfrm>
          <a:off x="381000" y="173831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192</xdr:row>
      <xdr:rowOff>0</xdr:rowOff>
    </xdr:from>
    <xdr:to>
      <xdr:col>23</xdr:col>
      <xdr:colOff>76200</xdr:colOff>
      <xdr:row>198</xdr:row>
      <xdr:rowOff>129600</xdr:rowOff>
    </xdr:to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SpPr>
          <a:spLocks/>
        </xdr:cNvSpPr>
      </xdr:nvSpPr>
      <xdr:spPr bwMode="auto">
        <a:xfrm flipH="1">
          <a:off x="12239625" y="1738312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200</xdr:row>
      <xdr:rowOff>0</xdr:rowOff>
    </xdr:from>
    <xdr:to>
      <xdr:col>2</xdr:col>
      <xdr:colOff>76200</xdr:colOff>
      <xdr:row>206</xdr:row>
      <xdr:rowOff>129600</xdr:rowOff>
    </xdr:to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/>
        </xdr:cNvSpPr>
      </xdr:nvSpPr>
      <xdr:spPr bwMode="auto">
        <a:xfrm>
          <a:off x="381000" y="185166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200</xdr:row>
      <xdr:rowOff>0</xdr:rowOff>
    </xdr:from>
    <xdr:to>
      <xdr:col>23</xdr:col>
      <xdr:colOff>76200</xdr:colOff>
      <xdr:row>206</xdr:row>
      <xdr:rowOff>129600</xdr:rowOff>
    </xdr:to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SpPr>
          <a:spLocks/>
        </xdr:cNvSpPr>
      </xdr:nvSpPr>
      <xdr:spPr bwMode="auto">
        <a:xfrm flipH="1">
          <a:off x="12239625" y="185166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76200</xdr:colOff>
      <xdr:row>214</xdr:row>
      <xdr:rowOff>129600</xdr:rowOff>
    </xdr:to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SpPr>
          <a:spLocks/>
        </xdr:cNvSpPr>
      </xdr:nvSpPr>
      <xdr:spPr bwMode="auto">
        <a:xfrm>
          <a:off x="381000" y="196500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208</xdr:row>
      <xdr:rowOff>0</xdr:rowOff>
    </xdr:from>
    <xdr:to>
      <xdr:col>23</xdr:col>
      <xdr:colOff>76200</xdr:colOff>
      <xdr:row>214</xdr:row>
      <xdr:rowOff>129600</xdr:rowOff>
    </xdr:to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/>
        </xdr:cNvSpPr>
      </xdr:nvSpPr>
      <xdr:spPr bwMode="auto">
        <a:xfrm flipH="1">
          <a:off x="12239625" y="19650075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216</xdr:row>
      <xdr:rowOff>0</xdr:rowOff>
    </xdr:from>
    <xdr:to>
      <xdr:col>2</xdr:col>
      <xdr:colOff>76200</xdr:colOff>
      <xdr:row>222</xdr:row>
      <xdr:rowOff>129600</xdr:rowOff>
    </xdr:to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SpPr>
          <a:spLocks/>
        </xdr:cNvSpPr>
      </xdr:nvSpPr>
      <xdr:spPr bwMode="auto">
        <a:xfrm>
          <a:off x="381000" y="207835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216</xdr:row>
      <xdr:rowOff>0</xdr:rowOff>
    </xdr:from>
    <xdr:to>
      <xdr:col>23</xdr:col>
      <xdr:colOff>76200</xdr:colOff>
      <xdr:row>222</xdr:row>
      <xdr:rowOff>129600</xdr:rowOff>
    </xdr:to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SpPr>
          <a:spLocks/>
        </xdr:cNvSpPr>
      </xdr:nvSpPr>
      <xdr:spPr bwMode="auto">
        <a:xfrm flipH="1">
          <a:off x="12239625" y="2078355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0</xdr:rowOff>
    </xdr:from>
    <xdr:to>
      <xdr:col>2</xdr:col>
      <xdr:colOff>114300</xdr:colOff>
      <xdr:row>55</xdr:row>
      <xdr:rowOff>121200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GrpSpPr/>
      </xdr:nvGrpSpPr>
      <xdr:grpSpPr>
        <a:xfrm>
          <a:off x="385970" y="1350065"/>
          <a:ext cx="76200" cy="6283461"/>
          <a:chOff x="352425" y="1409700"/>
          <a:chExt cx="76200" cy="6331500"/>
        </a:xfrm>
      </xdr:grpSpPr>
      <xdr:sp macro="" textlink="">
        <xdr:nvSpPr>
          <xdr:cNvPr id="37" name="AutoShape 1">
            <a:extLst>
              <a:ext uri="{FF2B5EF4-FFF2-40B4-BE49-F238E27FC236}">
                <a16:creationId xmlns:a16="http://schemas.microsoft.com/office/drawing/2014/main" id="{00000000-0008-0000-1300-000025000000}"/>
              </a:ext>
            </a:extLst>
          </xdr:cNvPr>
          <xdr:cNvSpPr>
            <a:spLocks/>
          </xdr:cNvSpPr>
        </xdr:nvSpPr>
        <xdr:spPr bwMode="auto">
          <a:xfrm>
            <a:off x="352425" y="14097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AutoShape 1">
            <a:extLst>
              <a:ext uri="{FF2B5EF4-FFF2-40B4-BE49-F238E27FC236}">
                <a16:creationId xmlns:a16="http://schemas.microsoft.com/office/drawing/2014/main" id="{00000000-0008-0000-1300-000028000000}"/>
              </a:ext>
            </a:extLst>
          </xdr:cNvPr>
          <xdr:cNvSpPr>
            <a:spLocks/>
          </xdr:cNvSpPr>
        </xdr:nvSpPr>
        <xdr:spPr bwMode="auto">
          <a:xfrm>
            <a:off x="352425" y="26955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AutoShape 1">
            <a:extLst>
              <a:ext uri="{FF2B5EF4-FFF2-40B4-BE49-F238E27FC236}">
                <a16:creationId xmlns:a16="http://schemas.microsoft.com/office/drawing/2014/main" id="{00000000-0008-0000-1300-000029000000}"/>
              </a:ext>
            </a:extLst>
          </xdr:cNvPr>
          <xdr:cNvSpPr>
            <a:spLocks/>
          </xdr:cNvSpPr>
        </xdr:nvSpPr>
        <xdr:spPr bwMode="auto">
          <a:xfrm>
            <a:off x="352425" y="398145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AutoShape 1">
            <a:extLst>
              <a:ext uri="{FF2B5EF4-FFF2-40B4-BE49-F238E27FC236}">
                <a16:creationId xmlns:a16="http://schemas.microsoft.com/office/drawing/2014/main" id="{00000000-0008-0000-1300-00002A000000}"/>
              </a:ext>
            </a:extLst>
          </xdr:cNvPr>
          <xdr:cNvSpPr>
            <a:spLocks/>
          </xdr:cNvSpPr>
        </xdr:nvSpPr>
        <xdr:spPr bwMode="auto">
          <a:xfrm>
            <a:off x="352425" y="526732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AutoShape 1">
            <a:extLst>
              <a:ext uri="{FF2B5EF4-FFF2-40B4-BE49-F238E27FC236}">
                <a16:creationId xmlns:a16="http://schemas.microsoft.com/office/drawing/2014/main" id="{00000000-0008-0000-1300-00002B000000}"/>
              </a:ext>
            </a:extLst>
          </xdr:cNvPr>
          <xdr:cNvSpPr>
            <a:spLocks/>
          </xdr:cNvSpPr>
        </xdr:nvSpPr>
        <xdr:spPr bwMode="auto">
          <a:xfrm>
            <a:off x="352425" y="65532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7</xdr:row>
      <xdr:rowOff>0</xdr:rowOff>
    </xdr:from>
    <xdr:to>
      <xdr:col>15</xdr:col>
      <xdr:colOff>114300</xdr:colOff>
      <xdr:row>65</xdr:row>
      <xdr:rowOff>121200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GrpSpPr/>
      </xdr:nvGrpSpPr>
      <xdr:grpSpPr>
        <a:xfrm>
          <a:off x="6846404" y="1350065"/>
          <a:ext cx="76200" cy="7558983"/>
          <a:chOff x="352425" y="1409700"/>
          <a:chExt cx="76200" cy="7617375"/>
        </a:xfrm>
      </xdr:grpSpPr>
      <xdr:sp macro="" textlink="">
        <xdr:nvSpPr>
          <xdr:cNvPr id="46" name="AutoShape 1">
            <a:extLst>
              <a:ext uri="{FF2B5EF4-FFF2-40B4-BE49-F238E27FC236}">
                <a16:creationId xmlns:a16="http://schemas.microsoft.com/office/drawing/2014/main" id="{00000000-0008-0000-1300-00002E000000}"/>
              </a:ext>
            </a:extLst>
          </xdr:cNvPr>
          <xdr:cNvSpPr>
            <a:spLocks/>
          </xdr:cNvSpPr>
        </xdr:nvSpPr>
        <xdr:spPr bwMode="auto">
          <a:xfrm>
            <a:off x="352425" y="14097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" name="AutoShape 1">
            <a:extLst>
              <a:ext uri="{FF2B5EF4-FFF2-40B4-BE49-F238E27FC236}">
                <a16:creationId xmlns:a16="http://schemas.microsoft.com/office/drawing/2014/main" id="{00000000-0008-0000-1300-00002F000000}"/>
              </a:ext>
            </a:extLst>
          </xdr:cNvPr>
          <xdr:cNvSpPr>
            <a:spLocks/>
          </xdr:cNvSpPr>
        </xdr:nvSpPr>
        <xdr:spPr bwMode="auto">
          <a:xfrm>
            <a:off x="352425" y="26955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8" name="AutoShape 1">
            <a:extLst>
              <a:ext uri="{FF2B5EF4-FFF2-40B4-BE49-F238E27FC236}">
                <a16:creationId xmlns:a16="http://schemas.microsoft.com/office/drawing/2014/main" id="{00000000-0008-0000-1300-000030000000}"/>
              </a:ext>
            </a:extLst>
          </xdr:cNvPr>
          <xdr:cNvSpPr>
            <a:spLocks/>
          </xdr:cNvSpPr>
        </xdr:nvSpPr>
        <xdr:spPr bwMode="auto">
          <a:xfrm>
            <a:off x="352425" y="398145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AutoShape 1">
            <a:extLst>
              <a:ext uri="{FF2B5EF4-FFF2-40B4-BE49-F238E27FC236}">
                <a16:creationId xmlns:a16="http://schemas.microsoft.com/office/drawing/2014/main" id="{00000000-0008-0000-1300-000031000000}"/>
              </a:ext>
            </a:extLst>
          </xdr:cNvPr>
          <xdr:cNvSpPr>
            <a:spLocks/>
          </xdr:cNvSpPr>
        </xdr:nvSpPr>
        <xdr:spPr bwMode="auto">
          <a:xfrm>
            <a:off x="352425" y="526732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AutoShape 1">
            <a:extLst>
              <a:ext uri="{FF2B5EF4-FFF2-40B4-BE49-F238E27FC236}">
                <a16:creationId xmlns:a16="http://schemas.microsoft.com/office/drawing/2014/main" id="{00000000-0008-0000-1300-000032000000}"/>
              </a:ext>
            </a:extLst>
          </xdr:cNvPr>
          <xdr:cNvSpPr>
            <a:spLocks/>
          </xdr:cNvSpPr>
        </xdr:nvSpPr>
        <xdr:spPr bwMode="auto">
          <a:xfrm>
            <a:off x="352425" y="65532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AutoShape 1">
            <a:extLst>
              <a:ext uri="{FF2B5EF4-FFF2-40B4-BE49-F238E27FC236}">
                <a16:creationId xmlns:a16="http://schemas.microsoft.com/office/drawing/2014/main" id="{00000000-0008-0000-1300-000033000000}"/>
              </a:ext>
            </a:extLst>
          </xdr:cNvPr>
          <xdr:cNvSpPr>
            <a:spLocks/>
          </xdr:cNvSpPr>
        </xdr:nvSpPr>
        <xdr:spPr bwMode="auto">
          <a:xfrm>
            <a:off x="352425" y="78390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7</xdr:row>
      <xdr:rowOff>0</xdr:rowOff>
    </xdr:from>
    <xdr:to>
      <xdr:col>28</xdr:col>
      <xdr:colOff>114300</xdr:colOff>
      <xdr:row>65</xdr:row>
      <xdr:rowOff>121200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GrpSpPr/>
      </xdr:nvGrpSpPr>
      <xdr:grpSpPr>
        <a:xfrm>
          <a:off x="13306839" y="1350065"/>
          <a:ext cx="76200" cy="7558983"/>
          <a:chOff x="352425" y="1409700"/>
          <a:chExt cx="76200" cy="7617375"/>
        </a:xfrm>
      </xdr:grpSpPr>
      <xdr:sp macro="" textlink="">
        <xdr:nvSpPr>
          <xdr:cNvPr id="53" name="AutoShape 1">
            <a:extLst>
              <a:ext uri="{FF2B5EF4-FFF2-40B4-BE49-F238E27FC236}">
                <a16:creationId xmlns:a16="http://schemas.microsoft.com/office/drawing/2014/main" id="{00000000-0008-0000-1300-000035000000}"/>
              </a:ext>
            </a:extLst>
          </xdr:cNvPr>
          <xdr:cNvSpPr>
            <a:spLocks/>
          </xdr:cNvSpPr>
        </xdr:nvSpPr>
        <xdr:spPr bwMode="auto">
          <a:xfrm>
            <a:off x="352425" y="14097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4" name="AutoShape 1">
            <a:extLst>
              <a:ext uri="{FF2B5EF4-FFF2-40B4-BE49-F238E27FC236}">
                <a16:creationId xmlns:a16="http://schemas.microsoft.com/office/drawing/2014/main" id="{00000000-0008-0000-1300-000036000000}"/>
              </a:ext>
            </a:extLst>
          </xdr:cNvPr>
          <xdr:cNvSpPr>
            <a:spLocks/>
          </xdr:cNvSpPr>
        </xdr:nvSpPr>
        <xdr:spPr bwMode="auto">
          <a:xfrm>
            <a:off x="352425" y="26955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AutoShape 1">
            <a:extLst>
              <a:ext uri="{FF2B5EF4-FFF2-40B4-BE49-F238E27FC236}">
                <a16:creationId xmlns:a16="http://schemas.microsoft.com/office/drawing/2014/main" id="{00000000-0008-0000-1300-000037000000}"/>
              </a:ext>
            </a:extLst>
          </xdr:cNvPr>
          <xdr:cNvSpPr>
            <a:spLocks/>
          </xdr:cNvSpPr>
        </xdr:nvSpPr>
        <xdr:spPr bwMode="auto">
          <a:xfrm>
            <a:off x="352425" y="398145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6" name="AutoShape 1">
            <a:extLst>
              <a:ext uri="{FF2B5EF4-FFF2-40B4-BE49-F238E27FC236}">
                <a16:creationId xmlns:a16="http://schemas.microsoft.com/office/drawing/2014/main" id="{00000000-0008-0000-1300-000038000000}"/>
              </a:ext>
            </a:extLst>
          </xdr:cNvPr>
          <xdr:cNvSpPr>
            <a:spLocks/>
          </xdr:cNvSpPr>
        </xdr:nvSpPr>
        <xdr:spPr bwMode="auto">
          <a:xfrm>
            <a:off x="352425" y="526732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7" name="AutoShape 1">
            <a:extLst>
              <a:ext uri="{FF2B5EF4-FFF2-40B4-BE49-F238E27FC236}">
                <a16:creationId xmlns:a16="http://schemas.microsoft.com/office/drawing/2014/main" id="{00000000-0008-0000-1300-000039000000}"/>
              </a:ext>
            </a:extLst>
          </xdr:cNvPr>
          <xdr:cNvSpPr>
            <a:spLocks/>
          </xdr:cNvSpPr>
        </xdr:nvSpPr>
        <xdr:spPr bwMode="auto">
          <a:xfrm>
            <a:off x="352425" y="65532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AutoShape 1">
            <a:extLst>
              <a:ext uri="{FF2B5EF4-FFF2-40B4-BE49-F238E27FC236}">
                <a16:creationId xmlns:a16="http://schemas.microsoft.com/office/drawing/2014/main" id="{00000000-0008-0000-1300-00003A000000}"/>
              </a:ext>
            </a:extLst>
          </xdr:cNvPr>
          <xdr:cNvSpPr>
            <a:spLocks/>
          </xdr:cNvSpPr>
        </xdr:nvSpPr>
        <xdr:spPr bwMode="auto">
          <a:xfrm>
            <a:off x="352425" y="78390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38100</xdr:colOff>
      <xdr:row>7</xdr:row>
      <xdr:rowOff>0</xdr:rowOff>
    </xdr:from>
    <xdr:to>
      <xdr:col>41</xdr:col>
      <xdr:colOff>114300</xdr:colOff>
      <xdr:row>65</xdr:row>
      <xdr:rowOff>121200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GrpSpPr/>
      </xdr:nvGrpSpPr>
      <xdr:grpSpPr>
        <a:xfrm>
          <a:off x="19767274" y="1350065"/>
          <a:ext cx="76200" cy="7558983"/>
          <a:chOff x="352425" y="1409700"/>
          <a:chExt cx="76200" cy="7617375"/>
        </a:xfrm>
      </xdr:grpSpPr>
      <xdr:sp macro="" textlink="">
        <xdr:nvSpPr>
          <xdr:cNvPr id="60" name="AutoShape 1">
            <a:extLst>
              <a:ext uri="{FF2B5EF4-FFF2-40B4-BE49-F238E27FC236}">
                <a16:creationId xmlns:a16="http://schemas.microsoft.com/office/drawing/2014/main" id="{00000000-0008-0000-1300-00003C000000}"/>
              </a:ext>
            </a:extLst>
          </xdr:cNvPr>
          <xdr:cNvSpPr>
            <a:spLocks/>
          </xdr:cNvSpPr>
        </xdr:nvSpPr>
        <xdr:spPr bwMode="auto">
          <a:xfrm>
            <a:off x="352425" y="14097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AutoShape 1">
            <a:extLst>
              <a:ext uri="{FF2B5EF4-FFF2-40B4-BE49-F238E27FC236}">
                <a16:creationId xmlns:a16="http://schemas.microsoft.com/office/drawing/2014/main" id="{00000000-0008-0000-1300-00003D000000}"/>
              </a:ext>
            </a:extLst>
          </xdr:cNvPr>
          <xdr:cNvSpPr>
            <a:spLocks/>
          </xdr:cNvSpPr>
        </xdr:nvSpPr>
        <xdr:spPr bwMode="auto">
          <a:xfrm>
            <a:off x="352425" y="26955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2" name="AutoShape 1">
            <a:extLst>
              <a:ext uri="{FF2B5EF4-FFF2-40B4-BE49-F238E27FC236}">
                <a16:creationId xmlns:a16="http://schemas.microsoft.com/office/drawing/2014/main" id="{00000000-0008-0000-1300-00003E000000}"/>
              </a:ext>
            </a:extLst>
          </xdr:cNvPr>
          <xdr:cNvSpPr>
            <a:spLocks/>
          </xdr:cNvSpPr>
        </xdr:nvSpPr>
        <xdr:spPr bwMode="auto">
          <a:xfrm>
            <a:off x="352425" y="398145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3" name="AutoShape 1">
            <a:extLst>
              <a:ext uri="{FF2B5EF4-FFF2-40B4-BE49-F238E27FC236}">
                <a16:creationId xmlns:a16="http://schemas.microsoft.com/office/drawing/2014/main" id="{00000000-0008-0000-1300-00003F000000}"/>
              </a:ext>
            </a:extLst>
          </xdr:cNvPr>
          <xdr:cNvSpPr>
            <a:spLocks/>
          </xdr:cNvSpPr>
        </xdr:nvSpPr>
        <xdr:spPr bwMode="auto">
          <a:xfrm>
            <a:off x="352425" y="526732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AutoShape 1">
            <a:extLst>
              <a:ext uri="{FF2B5EF4-FFF2-40B4-BE49-F238E27FC236}">
                <a16:creationId xmlns:a16="http://schemas.microsoft.com/office/drawing/2014/main" id="{00000000-0008-0000-1300-000040000000}"/>
              </a:ext>
            </a:extLst>
          </xdr:cNvPr>
          <xdr:cNvSpPr>
            <a:spLocks/>
          </xdr:cNvSpPr>
        </xdr:nvSpPr>
        <xdr:spPr bwMode="auto">
          <a:xfrm>
            <a:off x="352425" y="6553200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5" name="AutoShape 1">
            <a:extLst>
              <a:ext uri="{FF2B5EF4-FFF2-40B4-BE49-F238E27FC236}">
                <a16:creationId xmlns:a16="http://schemas.microsoft.com/office/drawing/2014/main" id="{00000000-0008-0000-1300-000041000000}"/>
              </a:ext>
            </a:extLst>
          </xdr:cNvPr>
          <xdr:cNvSpPr>
            <a:spLocks/>
          </xdr:cNvSpPr>
        </xdr:nvSpPr>
        <xdr:spPr bwMode="auto">
          <a:xfrm>
            <a:off x="352425" y="7839075"/>
            <a:ext cx="76200" cy="1188000"/>
          </a:xfrm>
          <a:prstGeom prst="leftBracket">
            <a:avLst>
              <a:gd name="adj" fmla="val 5458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38100</xdr:colOff>
      <xdr:row>67</xdr:row>
      <xdr:rowOff>0</xdr:rowOff>
    </xdr:from>
    <xdr:to>
      <xdr:col>15</xdr:col>
      <xdr:colOff>114300</xdr:colOff>
      <xdr:row>75</xdr:row>
      <xdr:rowOff>121200</xdr:rowOff>
    </xdr:to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SpPr>
          <a:spLocks/>
        </xdr:cNvSpPr>
      </xdr:nvSpPr>
      <xdr:spPr bwMode="auto">
        <a:xfrm>
          <a:off x="390525" y="9067800"/>
          <a:ext cx="76200" cy="118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38100</xdr:colOff>
      <xdr:row>67</xdr:row>
      <xdr:rowOff>0</xdr:rowOff>
    </xdr:from>
    <xdr:to>
      <xdr:col>28</xdr:col>
      <xdr:colOff>114300</xdr:colOff>
      <xdr:row>75</xdr:row>
      <xdr:rowOff>121200</xdr:rowOff>
    </xdr:to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SpPr>
          <a:spLocks/>
        </xdr:cNvSpPr>
      </xdr:nvSpPr>
      <xdr:spPr bwMode="auto">
        <a:xfrm>
          <a:off x="6848475" y="9067800"/>
          <a:ext cx="76200" cy="118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16</xdr:row>
      <xdr:rowOff>0</xdr:rowOff>
    </xdr:from>
    <xdr:to>
      <xdr:col>2</xdr:col>
      <xdr:colOff>142875</xdr:colOff>
      <xdr:row>23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/>
        </xdr:cNvSpPr>
      </xdr:nvSpPr>
      <xdr:spPr bwMode="auto">
        <a:xfrm>
          <a:off x="219075" y="2305050"/>
          <a:ext cx="123825" cy="1066800"/>
        </a:xfrm>
        <a:prstGeom prst="leftBracket">
          <a:avLst>
            <a:gd name="adj" fmla="val 7179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25</xdr:row>
      <xdr:rowOff>9525</xdr:rowOff>
    </xdr:from>
    <xdr:to>
      <xdr:col>2</xdr:col>
      <xdr:colOff>142875</xdr:colOff>
      <xdr:row>33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/>
        </xdr:cNvSpPr>
      </xdr:nvSpPr>
      <xdr:spPr bwMode="auto">
        <a:xfrm>
          <a:off x="219075" y="3419475"/>
          <a:ext cx="123825" cy="1057275"/>
        </a:xfrm>
        <a:prstGeom prst="leftBracket">
          <a:avLst>
            <a:gd name="adj" fmla="val 7115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76200</xdr:colOff>
      <xdr:row>14</xdr:row>
      <xdr:rowOff>110550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/>
        </xdr:cNvSpPr>
      </xdr:nvSpPr>
      <xdr:spPr bwMode="auto">
        <a:xfrm>
          <a:off x="352425" y="1371600"/>
          <a:ext cx="76200" cy="10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13</xdr:row>
      <xdr:rowOff>0</xdr:rowOff>
    </xdr:from>
    <xdr:to>
      <xdr:col>3</xdr:col>
      <xdr:colOff>104775</xdr:colOff>
      <xdr:row>27</xdr:row>
      <xdr:rowOff>142875</xdr:rowOff>
    </xdr:to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SpPr>
          <a:spLocks/>
        </xdr:cNvSpPr>
      </xdr:nvSpPr>
      <xdr:spPr bwMode="auto">
        <a:xfrm>
          <a:off x="400050" y="2495550"/>
          <a:ext cx="76200" cy="22955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29</xdr:row>
      <xdr:rowOff>0</xdr:rowOff>
    </xdr:from>
    <xdr:to>
      <xdr:col>3</xdr:col>
      <xdr:colOff>104775</xdr:colOff>
      <xdr:row>44</xdr:row>
      <xdr:rowOff>0</xdr:rowOff>
    </xdr:to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00000000-0008-0000-1500-00001E000000}"/>
            </a:ext>
          </a:extLst>
        </xdr:cNvPr>
        <xdr:cNvSpPr>
          <a:spLocks/>
        </xdr:cNvSpPr>
      </xdr:nvSpPr>
      <xdr:spPr bwMode="auto">
        <a:xfrm>
          <a:off x="400050" y="4953000"/>
          <a:ext cx="76200" cy="22955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76200</xdr:colOff>
      <xdr:row>24</xdr:row>
      <xdr:rowOff>1050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>
          <a:spLocks/>
        </xdr:cNvSpPr>
      </xdr:nvSpPr>
      <xdr:spPr bwMode="auto">
        <a:xfrm>
          <a:off x="361950" y="1676400"/>
          <a:ext cx="76200" cy="226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76200</xdr:colOff>
      <xdr:row>42</xdr:row>
      <xdr:rowOff>1050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>
          <a:spLocks/>
        </xdr:cNvSpPr>
      </xdr:nvSpPr>
      <xdr:spPr bwMode="auto">
        <a:xfrm>
          <a:off x="361950" y="4076700"/>
          <a:ext cx="76200" cy="226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76200</xdr:colOff>
      <xdr:row>64</xdr:row>
      <xdr:rowOff>7650</xdr:rowOff>
    </xdr:to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>
          <a:spLocks/>
        </xdr:cNvSpPr>
      </xdr:nvSpPr>
      <xdr:spPr bwMode="auto">
        <a:xfrm>
          <a:off x="361950" y="6477000"/>
          <a:ext cx="76200" cy="280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7</xdr:row>
      <xdr:rowOff>0</xdr:rowOff>
    </xdr:from>
    <xdr:to>
      <xdr:col>25</xdr:col>
      <xdr:colOff>0</xdr:colOff>
      <xdr:row>24</xdr:row>
      <xdr:rowOff>1050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>
          <a:spLocks/>
        </xdr:cNvSpPr>
      </xdr:nvSpPr>
      <xdr:spPr bwMode="auto">
        <a:xfrm flipH="1">
          <a:off x="12068175" y="1676400"/>
          <a:ext cx="76200" cy="226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25</xdr:row>
      <xdr:rowOff>0</xdr:rowOff>
    </xdr:from>
    <xdr:to>
      <xdr:col>25</xdr:col>
      <xdr:colOff>0</xdr:colOff>
      <xdr:row>42</xdr:row>
      <xdr:rowOff>1050</xdr:rowOff>
    </xdr:to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>
          <a:spLocks/>
        </xdr:cNvSpPr>
      </xdr:nvSpPr>
      <xdr:spPr bwMode="auto">
        <a:xfrm flipH="1">
          <a:off x="12068175" y="4076700"/>
          <a:ext cx="76200" cy="226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114300</xdr:colOff>
      <xdr:row>43</xdr:row>
      <xdr:rowOff>0</xdr:rowOff>
    </xdr:from>
    <xdr:to>
      <xdr:col>25</xdr:col>
      <xdr:colOff>0</xdr:colOff>
      <xdr:row>64</xdr:row>
      <xdr:rowOff>7650</xdr:rowOff>
    </xdr:to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>
          <a:spLocks/>
        </xdr:cNvSpPr>
      </xdr:nvSpPr>
      <xdr:spPr bwMode="auto">
        <a:xfrm flipH="1">
          <a:off x="12068175" y="6477000"/>
          <a:ext cx="76200" cy="280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6</xdr:row>
      <xdr:rowOff>28575</xdr:rowOff>
    </xdr:from>
    <xdr:to>
      <xdr:col>3</xdr:col>
      <xdr:colOff>142875</xdr:colOff>
      <xdr:row>29</xdr:row>
      <xdr:rowOff>0</xdr:rowOff>
    </xdr:to>
    <xdr:sp macro="" textlink="">
      <xdr:nvSpPr>
        <xdr:cNvPr id="19514" name="AutoShape 1">
          <a:extLst>
            <a:ext uri="{FF2B5EF4-FFF2-40B4-BE49-F238E27FC236}">
              <a16:creationId xmlns:a16="http://schemas.microsoft.com/office/drawing/2014/main" id="{00000000-0008-0000-0400-00003A4C0000}"/>
            </a:ext>
          </a:extLst>
        </xdr:cNvPr>
        <xdr:cNvSpPr>
          <a:spLocks/>
        </xdr:cNvSpPr>
      </xdr:nvSpPr>
      <xdr:spPr bwMode="auto">
        <a:xfrm>
          <a:off x="523875" y="1114425"/>
          <a:ext cx="76200" cy="2819400"/>
        </a:xfrm>
        <a:prstGeom prst="leftBracket">
          <a:avLst>
            <a:gd name="adj" fmla="val 907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30</xdr:row>
      <xdr:rowOff>19050</xdr:rowOff>
    </xdr:from>
    <xdr:to>
      <xdr:col>3</xdr:col>
      <xdr:colOff>142875</xdr:colOff>
      <xdr:row>52</xdr:row>
      <xdr:rowOff>142875</xdr:rowOff>
    </xdr:to>
    <xdr:sp macro="" textlink="">
      <xdr:nvSpPr>
        <xdr:cNvPr id="19515" name="AutoShape 2">
          <a:extLst>
            <a:ext uri="{FF2B5EF4-FFF2-40B4-BE49-F238E27FC236}">
              <a16:creationId xmlns:a16="http://schemas.microsoft.com/office/drawing/2014/main" id="{00000000-0008-0000-0400-00003B4C0000}"/>
            </a:ext>
          </a:extLst>
        </xdr:cNvPr>
        <xdr:cNvSpPr>
          <a:spLocks/>
        </xdr:cNvSpPr>
      </xdr:nvSpPr>
      <xdr:spPr bwMode="auto">
        <a:xfrm>
          <a:off x="523875" y="4048125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54</xdr:row>
      <xdr:rowOff>19050</xdr:rowOff>
    </xdr:from>
    <xdr:to>
      <xdr:col>3</xdr:col>
      <xdr:colOff>142875</xdr:colOff>
      <xdr:row>76</xdr:row>
      <xdr:rowOff>142875</xdr:rowOff>
    </xdr:to>
    <xdr:sp macro="" textlink="">
      <xdr:nvSpPr>
        <xdr:cNvPr id="19516" name="AutoShape 3">
          <a:extLst>
            <a:ext uri="{FF2B5EF4-FFF2-40B4-BE49-F238E27FC236}">
              <a16:creationId xmlns:a16="http://schemas.microsoft.com/office/drawing/2014/main" id="{00000000-0008-0000-0400-00003C4C0000}"/>
            </a:ext>
          </a:extLst>
        </xdr:cNvPr>
        <xdr:cNvSpPr>
          <a:spLocks/>
        </xdr:cNvSpPr>
      </xdr:nvSpPr>
      <xdr:spPr bwMode="auto">
        <a:xfrm>
          <a:off x="523875" y="6991350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66675</xdr:colOff>
      <xdr:row>6</xdr:row>
      <xdr:rowOff>28575</xdr:rowOff>
    </xdr:from>
    <xdr:to>
      <xdr:col>19</xdr:col>
      <xdr:colOff>142875</xdr:colOff>
      <xdr:row>29</xdr:row>
      <xdr:rowOff>0</xdr:rowOff>
    </xdr:to>
    <xdr:sp macro="" textlink="">
      <xdr:nvSpPr>
        <xdr:cNvPr id="19517" name="AutoShape 1">
          <a:extLst>
            <a:ext uri="{FF2B5EF4-FFF2-40B4-BE49-F238E27FC236}">
              <a16:creationId xmlns:a16="http://schemas.microsoft.com/office/drawing/2014/main" id="{00000000-0008-0000-0400-00003D4C0000}"/>
            </a:ext>
          </a:extLst>
        </xdr:cNvPr>
        <xdr:cNvSpPr>
          <a:spLocks/>
        </xdr:cNvSpPr>
      </xdr:nvSpPr>
      <xdr:spPr bwMode="auto">
        <a:xfrm>
          <a:off x="6858000" y="1114425"/>
          <a:ext cx="76200" cy="2819400"/>
        </a:xfrm>
        <a:prstGeom prst="leftBracket">
          <a:avLst>
            <a:gd name="adj" fmla="val 907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66675</xdr:colOff>
      <xdr:row>30</xdr:row>
      <xdr:rowOff>19050</xdr:rowOff>
    </xdr:from>
    <xdr:to>
      <xdr:col>19</xdr:col>
      <xdr:colOff>142875</xdr:colOff>
      <xdr:row>52</xdr:row>
      <xdr:rowOff>142875</xdr:rowOff>
    </xdr:to>
    <xdr:sp macro="" textlink="">
      <xdr:nvSpPr>
        <xdr:cNvPr id="19518" name="AutoShape 2">
          <a:extLst>
            <a:ext uri="{FF2B5EF4-FFF2-40B4-BE49-F238E27FC236}">
              <a16:creationId xmlns:a16="http://schemas.microsoft.com/office/drawing/2014/main" id="{00000000-0008-0000-0400-00003E4C0000}"/>
            </a:ext>
          </a:extLst>
        </xdr:cNvPr>
        <xdr:cNvSpPr>
          <a:spLocks/>
        </xdr:cNvSpPr>
      </xdr:nvSpPr>
      <xdr:spPr bwMode="auto">
        <a:xfrm>
          <a:off x="6858000" y="4048125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66675</xdr:colOff>
      <xdr:row>54</xdr:row>
      <xdr:rowOff>19050</xdr:rowOff>
    </xdr:from>
    <xdr:to>
      <xdr:col>19</xdr:col>
      <xdr:colOff>142875</xdr:colOff>
      <xdr:row>76</xdr:row>
      <xdr:rowOff>142875</xdr:rowOff>
    </xdr:to>
    <xdr:sp macro="" textlink="">
      <xdr:nvSpPr>
        <xdr:cNvPr id="19519" name="AutoShape 3">
          <a:extLst>
            <a:ext uri="{FF2B5EF4-FFF2-40B4-BE49-F238E27FC236}">
              <a16:creationId xmlns:a16="http://schemas.microsoft.com/office/drawing/2014/main" id="{00000000-0008-0000-0400-00003F4C0000}"/>
            </a:ext>
          </a:extLst>
        </xdr:cNvPr>
        <xdr:cNvSpPr>
          <a:spLocks/>
        </xdr:cNvSpPr>
      </xdr:nvSpPr>
      <xdr:spPr bwMode="auto">
        <a:xfrm>
          <a:off x="6858000" y="6991350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66675</xdr:colOff>
      <xdr:row>6</xdr:row>
      <xdr:rowOff>28575</xdr:rowOff>
    </xdr:from>
    <xdr:to>
      <xdr:col>34</xdr:col>
      <xdr:colOff>142875</xdr:colOff>
      <xdr:row>29</xdr:row>
      <xdr:rowOff>0</xdr:rowOff>
    </xdr:to>
    <xdr:sp macro="" textlink="">
      <xdr:nvSpPr>
        <xdr:cNvPr id="19520" name="AutoShape 1">
          <a:extLst>
            <a:ext uri="{FF2B5EF4-FFF2-40B4-BE49-F238E27FC236}">
              <a16:creationId xmlns:a16="http://schemas.microsoft.com/office/drawing/2014/main" id="{00000000-0008-0000-0400-0000404C0000}"/>
            </a:ext>
          </a:extLst>
        </xdr:cNvPr>
        <xdr:cNvSpPr>
          <a:spLocks/>
        </xdr:cNvSpPr>
      </xdr:nvSpPr>
      <xdr:spPr bwMode="auto">
        <a:xfrm>
          <a:off x="13192125" y="1114425"/>
          <a:ext cx="76200" cy="2819400"/>
        </a:xfrm>
        <a:prstGeom prst="leftBracket">
          <a:avLst>
            <a:gd name="adj" fmla="val 907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66675</xdr:colOff>
      <xdr:row>30</xdr:row>
      <xdr:rowOff>19050</xdr:rowOff>
    </xdr:from>
    <xdr:to>
      <xdr:col>34</xdr:col>
      <xdr:colOff>142875</xdr:colOff>
      <xdr:row>52</xdr:row>
      <xdr:rowOff>142875</xdr:rowOff>
    </xdr:to>
    <xdr:sp macro="" textlink="">
      <xdr:nvSpPr>
        <xdr:cNvPr id="19521" name="AutoShape 2">
          <a:extLst>
            <a:ext uri="{FF2B5EF4-FFF2-40B4-BE49-F238E27FC236}">
              <a16:creationId xmlns:a16="http://schemas.microsoft.com/office/drawing/2014/main" id="{00000000-0008-0000-0400-0000414C0000}"/>
            </a:ext>
          </a:extLst>
        </xdr:cNvPr>
        <xdr:cNvSpPr>
          <a:spLocks/>
        </xdr:cNvSpPr>
      </xdr:nvSpPr>
      <xdr:spPr bwMode="auto">
        <a:xfrm>
          <a:off x="13192125" y="4048125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19050</xdr:rowOff>
    </xdr:from>
    <xdr:to>
      <xdr:col>34</xdr:col>
      <xdr:colOff>142875</xdr:colOff>
      <xdr:row>76</xdr:row>
      <xdr:rowOff>142875</xdr:rowOff>
    </xdr:to>
    <xdr:sp macro="" textlink="">
      <xdr:nvSpPr>
        <xdr:cNvPr id="19522" name="AutoShape 3">
          <a:extLst>
            <a:ext uri="{FF2B5EF4-FFF2-40B4-BE49-F238E27FC236}">
              <a16:creationId xmlns:a16="http://schemas.microsoft.com/office/drawing/2014/main" id="{00000000-0008-0000-0400-0000424C0000}"/>
            </a:ext>
          </a:extLst>
        </xdr:cNvPr>
        <xdr:cNvSpPr>
          <a:spLocks/>
        </xdr:cNvSpPr>
      </xdr:nvSpPr>
      <xdr:spPr bwMode="auto">
        <a:xfrm>
          <a:off x="13192125" y="6991350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66675</xdr:colOff>
      <xdr:row>6</xdr:row>
      <xdr:rowOff>28575</xdr:rowOff>
    </xdr:from>
    <xdr:to>
      <xdr:col>50</xdr:col>
      <xdr:colOff>142875</xdr:colOff>
      <xdr:row>29</xdr:row>
      <xdr:rowOff>0</xdr:rowOff>
    </xdr:to>
    <xdr:sp macro="" textlink="">
      <xdr:nvSpPr>
        <xdr:cNvPr id="19523" name="AutoShape 2">
          <a:extLst>
            <a:ext uri="{FF2B5EF4-FFF2-40B4-BE49-F238E27FC236}">
              <a16:creationId xmlns:a16="http://schemas.microsoft.com/office/drawing/2014/main" id="{00000000-0008-0000-0400-0000434C0000}"/>
            </a:ext>
          </a:extLst>
        </xdr:cNvPr>
        <xdr:cNvSpPr>
          <a:spLocks/>
        </xdr:cNvSpPr>
      </xdr:nvSpPr>
      <xdr:spPr bwMode="auto">
        <a:xfrm>
          <a:off x="19526250" y="1114425"/>
          <a:ext cx="76200" cy="2819400"/>
        </a:xfrm>
        <a:prstGeom prst="leftBracket">
          <a:avLst>
            <a:gd name="adj" fmla="val 9078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66675</xdr:colOff>
      <xdr:row>30</xdr:row>
      <xdr:rowOff>19050</xdr:rowOff>
    </xdr:from>
    <xdr:to>
      <xdr:col>50</xdr:col>
      <xdr:colOff>142875</xdr:colOff>
      <xdr:row>52</xdr:row>
      <xdr:rowOff>142875</xdr:rowOff>
    </xdr:to>
    <xdr:sp macro="" textlink="">
      <xdr:nvSpPr>
        <xdr:cNvPr id="19524" name="AutoShape 3">
          <a:extLst>
            <a:ext uri="{FF2B5EF4-FFF2-40B4-BE49-F238E27FC236}">
              <a16:creationId xmlns:a16="http://schemas.microsoft.com/office/drawing/2014/main" id="{00000000-0008-0000-0400-0000444C0000}"/>
            </a:ext>
          </a:extLst>
        </xdr:cNvPr>
        <xdr:cNvSpPr>
          <a:spLocks/>
        </xdr:cNvSpPr>
      </xdr:nvSpPr>
      <xdr:spPr bwMode="auto">
        <a:xfrm>
          <a:off x="19526250" y="4048125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66675</xdr:colOff>
      <xdr:row>54</xdr:row>
      <xdr:rowOff>19050</xdr:rowOff>
    </xdr:from>
    <xdr:to>
      <xdr:col>50</xdr:col>
      <xdr:colOff>142875</xdr:colOff>
      <xdr:row>76</xdr:row>
      <xdr:rowOff>142875</xdr:rowOff>
    </xdr:to>
    <xdr:sp macro="" textlink="">
      <xdr:nvSpPr>
        <xdr:cNvPr id="19525" name="AutoShape 4">
          <a:extLst>
            <a:ext uri="{FF2B5EF4-FFF2-40B4-BE49-F238E27FC236}">
              <a16:creationId xmlns:a16="http://schemas.microsoft.com/office/drawing/2014/main" id="{00000000-0008-0000-0400-0000454C0000}"/>
            </a:ext>
          </a:extLst>
        </xdr:cNvPr>
        <xdr:cNvSpPr>
          <a:spLocks/>
        </xdr:cNvSpPr>
      </xdr:nvSpPr>
      <xdr:spPr bwMode="auto">
        <a:xfrm>
          <a:off x="19526250" y="6991350"/>
          <a:ext cx="76200" cy="2828925"/>
        </a:xfrm>
        <a:prstGeom prst="leftBracket">
          <a:avLst>
            <a:gd name="adj" fmla="val 9109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3</xdr:col>
      <xdr:colOff>78163</xdr:colOff>
      <xdr:row>52</xdr:row>
      <xdr:rowOff>60960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0" y="8220075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30</xdr:col>
      <xdr:colOff>78105</xdr:colOff>
      <xdr:row>51</xdr:row>
      <xdr:rowOff>0</xdr:rowOff>
    </xdr:from>
    <xdr:to>
      <xdr:col>33</xdr:col>
      <xdr:colOff>58</xdr:colOff>
      <xdr:row>52</xdr:row>
      <xdr:rowOff>60960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1851005" y="8220075"/>
          <a:ext cx="30295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35</xdr:col>
      <xdr:colOff>78163</xdr:colOff>
      <xdr:row>52</xdr:row>
      <xdr:rowOff>60960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2153900" y="8220075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62</xdr:col>
      <xdr:colOff>78105</xdr:colOff>
      <xdr:row>51</xdr:row>
      <xdr:rowOff>0</xdr:rowOff>
    </xdr:from>
    <xdr:to>
      <xdr:col>65</xdr:col>
      <xdr:colOff>58</xdr:colOff>
      <xdr:row>52</xdr:row>
      <xdr:rowOff>60960</xdr:rowOff>
    </xdr:to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4004905" y="8220075"/>
          <a:ext cx="30295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65</xdr:col>
      <xdr:colOff>0</xdr:colOff>
      <xdr:row>51</xdr:row>
      <xdr:rowOff>0</xdr:rowOff>
    </xdr:from>
    <xdr:to>
      <xdr:col>67</xdr:col>
      <xdr:colOff>78163</xdr:colOff>
      <xdr:row>52</xdr:row>
      <xdr:rowOff>60960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4307800" y="8220075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94</xdr:col>
      <xdr:colOff>60960</xdr:colOff>
      <xdr:row>51</xdr:row>
      <xdr:rowOff>0</xdr:rowOff>
    </xdr:from>
    <xdr:to>
      <xdr:col>96</xdr:col>
      <xdr:colOff>66675</xdr:colOff>
      <xdr:row>52</xdr:row>
      <xdr:rowOff>60960</xdr:rowOff>
    </xdr:to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36141660" y="8220075"/>
          <a:ext cx="310515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3</xdr:col>
      <xdr:colOff>38100</xdr:colOff>
      <xdr:row>4</xdr:row>
      <xdr:rowOff>76200</xdr:rowOff>
    </xdr:from>
    <xdr:to>
      <xdr:col>3</xdr:col>
      <xdr:colOff>114300</xdr:colOff>
      <xdr:row>30</xdr:row>
      <xdr:rowOff>0</xdr:rowOff>
    </xdr:to>
    <xdr:sp macro="" textlink="">
      <xdr:nvSpPr>
        <xdr:cNvPr id="17103" name="AutoShape 1">
          <a:extLst>
            <a:ext uri="{FF2B5EF4-FFF2-40B4-BE49-F238E27FC236}">
              <a16:creationId xmlns:a16="http://schemas.microsoft.com/office/drawing/2014/main" id="{00000000-0008-0000-0600-0000CF420000}"/>
            </a:ext>
          </a:extLst>
        </xdr:cNvPr>
        <xdr:cNvSpPr>
          <a:spLocks/>
        </xdr:cNvSpPr>
      </xdr:nvSpPr>
      <xdr:spPr bwMode="auto">
        <a:xfrm>
          <a:off x="438150" y="11239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31</xdr:row>
      <xdr:rowOff>0</xdr:rowOff>
    </xdr:from>
    <xdr:to>
      <xdr:col>3</xdr:col>
      <xdr:colOff>114300</xdr:colOff>
      <xdr:row>56</xdr:row>
      <xdr:rowOff>0</xdr:rowOff>
    </xdr:to>
    <xdr:sp macro="" textlink="">
      <xdr:nvSpPr>
        <xdr:cNvPr id="17104" name="AutoShape 1">
          <a:extLst>
            <a:ext uri="{FF2B5EF4-FFF2-40B4-BE49-F238E27FC236}">
              <a16:creationId xmlns:a16="http://schemas.microsoft.com/office/drawing/2014/main" id="{00000000-0008-0000-0600-0000D0420000}"/>
            </a:ext>
          </a:extLst>
        </xdr:cNvPr>
        <xdr:cNvSpPr>
          <a:spLocks/>
        </xdr:cNvSpPr>
      </xdr:nvSpPr>
      <xdr:spPr bwMode="auto">
        <a:xfrm>
          <a:off x="438150" y="53911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38100</xdr:colOff>
      <xdr:row>5</xdr:row>
      <xdr:rowOff>0</xdr:rowOff>
    </xdr:from>
    <xdr:to>
      <xdr:col>35</xdr:col>
      <xdr:colOff>114300</xdr:colOff>
      <xdr:row>30</xdr:row>
      <xdr:rowOff>0</xdr:rowOff>
    </xdr:to>
    <xdr:sp macro="" textlink="">
      <xdr:nvSpPr>
        <xdr:cNvPr id="17105" name="AutoShape 1">
          <a:extLst>
            <a:ext uri="{FF2B5EF4-FFF2-40B4-BE49-F238E27FC236}">
              <a16:creationId xmlns:a16="http://schemas.microsoft.com/office/drawing/2014/main" id="{00000000-0008-0000-0600-0000D1420000}"/>
            </a:ext>
          </a:extLst>
        </xdr:cNvPr>
        <xdr:cNvSpPr>
          <a:spLocks/>
        </xdr:cNvSpPr>
      </xdr:nvSpPr>
      <xdr:spPr bwMode="auto">
        <a:xfrm>
          <a:off x="12592050" y="11239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38100</xdr:colOff>
      <xdr:row>31</xdr:row>
      <xdr:rowOff>0</xdr:rowOff>
    </xdr:from>
    <xdr:to>
      <xdr:col>35</xdr:col>
      <xdr:colOff>114300</xdr:colOff>
      <xdr:row>56</xdr:row>
      <xdr:rowOff>0</xdr:rowOff>
    </xdr:to>
    <xdr:sp macro="" textlink="">
      <xdr:nvSpPr>
        <xdr:cNvPr id="17106" name="AutoShape 1">
          <a:extLst>
            <a:ext uri="{FF2B5EF4-FFF2-40B4-BE49-F238E27FC236}">
              <a16:creationId xmlns:a16="http://schemas.microsoft.com/office/drawing/2014/main" id="{00000000-0008-0000-0600-0000D2420000}"/>
            </a:ext>
          </a:extLst>
        </xdr:cNvPr>
        <xdr:cNvSpPr>
          <a:spLocks/>
        </xdr:cNvSpPr>
      </xdr:nvSpPr>
      <xdr:spPr bwMode="auto">
        <a:xfrm>
          <a:off x="12592050" y="53911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5</xdr:row>
      <xdr:rowOff>0</xdr:rowOff>
    </xdr:from>
    <xdr:to>
      <xdr:col>67</xdr:col>
      <xdr:colOff>114300</xdr:colOff>
      <xdr:row>30</xdr:row>
      <xdr:rowOff>0</xdr:rowOff>
    </xdr:to>
    <xdr:sp macro="" textlink="">
      <xdr:nvSpPr>
        <xdr:cNvPr id="17107" name="AutoShape 1">
          <a:extLst>
            <a:ext uri="{FF2B5EF4-FFF2-40B4-BE49-F238E27FC236}">
              <a16:creationId xmlns:a16="http://schemas.microsoft.com/office/drawing/2014/main" id="{00000000-0008-0000-0600-0000D3420000}"/>
            </a:ext>
          </a:extLst>
        </xdr:cNvPr>
        <xdr:cNvSpPr>
          <a:spLocks/>
        </xdr:cNvSpPr>
      </xdr:nvSpPr>
      <xdr:spPr bwMode="auto">
        <a:xfrm>
          <a:off x="24745950" y="11239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31</xdr:row>
      <xdr:rowOff>0</xdr:rowOff>
    </xdr:from>
    <xdr:to>
      <xdr:col>67</xdr:col>
      <xdr:colOff>114300</xdr:colOff>
      <xdr:row>56</xdr:row>
      <xdr:rowOff>0</xdr:rowOff>
    </xdr:to>
    <xdr:sp macro="" textlink="">
      <xdr:nvSpPr>
        <xdr:cNvPr id="17108" name="AutoShape 1">
          <a:extLst>
            <a:ext uri="{FF2B5EF4-FFF2-40B4-BE49-F238E27FC236}">
              <a16:creationId xmlns:a16="http://schemas.microsoft.com/office/drawing/2014/main" id="{00000000-0008-0000-0600-0000D4420000}"/>
            </a:ext>
          </a:extLst>
        </xdr:cNvPr>
        <xdr:cNvSpPr>
          <a:spLocks/>
        </xdr:cNvSpPr>
      </xdr:nvSpPr>
      <xdr:spPr bwMode="auto">
        <a:xfrm>
          <a:off x="24745950" y="53911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38100</xdr:colOff>
      <xdr:row>5</xdr:row>
      <xdr:rowOff>0</xdr:rowOff>
    </xdr:from>
    <xdr:to>
      <xdr:col>94</xdr:col>
      <xdr:colOff>114300</xdr:colOff>
      <xdr:row>30</xdr:row>
      <xdr:rowOff>0</xdr:rowOff>
    </xdr:to>
    <xdr:sp macro="" textlink="">
      <xdr:nvSpPr>
        <xdr:cNvPr id="17109" name="AutoShape 1">
          <a:extLst>
            <a:ext uri="{FF2B5EF4-FFF2-40B4-BE49-F238E27FC236}">
              <a16:creationId xmlns:a16="http://schemas.microsoft.com/office/drawing/2014/main" id="{00000000-0008-0000-0600-0000D5420000}"/>
            </a:ext>
          </a:extLst>
        </xdr:cNvPr>
        <xdr:cNvSpPr>
          <a:spLocks/>
        </xdr:cNvSpPr>
      </xdr:nvSpPr>
      <xdr:spPr bwMode="auto">
        <a:xfrm flipH="1">
          <a:off x="36271200" y="11239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38100</xdr:colOff>
      <xdr:row>31</xdr:row>
      <xdr:rowOff>0</xdr:rowOff>
    </xdr:from>
    <xdr:to>
      <xdr:col>94</xdr:col>
      <xdr:colOff>114300</xdr:colOff>
      <xdr:row>56</xdr:row>
      <xdr:rowOff>0</xdr:rowOff>
    </xdr:to>
    <xdr:sp macro="" textlink="">
      <xdr:nvSpPr>
        <xdr:cNvPr id="17110" name="AutoShape 1">
          <a:extLst>
            <a:ext uri="{FF2B5EF4-FFF2-40B4-BE49-F238E27FC236}">
              <a16:creationId xmlns:a16="http://schemas.microsoft.com/office/drawing/2014/main" id="{00000000-0008-0000-0600-0000D6420000}"/>
            </a:ext>
          </a:extLst>
        </xdr:cNvPr>
        <xdr:cNvSpPr>
          <a:spLocks/>
        </xdr:cNvSpPr>
      </xdr:nvSpPr>
      <xdr:spPr bwMode="auto">
        <a:xfrm flipH="1">
          <a:off x="36271200" y="53911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19050</xdr:colOff>
      <xdr:row>31</xdr:row>
      <xdr:rowOff>0</xdr:rowOff>
    </xdr:from>
    <xdr:to>
      <xdr:col>62</xdr:col>
      <xdr:colOff>95250</xdr:colOff>
      <xdr:row>56</xdr:row>
      <xdr:rowOff>0</xdr:rowOff>
    </xdr:to>
    <xdr:sp macro="" textlink="">
      <xdr:nvSpPr>
        <xdr:cNvPr id="17111" name="AutoShape 1">
          <a:extLst>
            <a:ext uri="{FF2B5EF4-FFF2-40B4-BE49-F238E27FC236}">
              <a16:creationId xmlns:a16="http://schemas.microsoft.com/office/drawing/2014/main" id="{00000000-0008-0000-0600-0000D7420000}"/>
            </a:ext>
          </a:extLst>
        </xdr:cNvPr>
        <xdr:cNvSpPr>
          <a:spLocks/>
        </xdr:cNvSpPr>
      </xdr:nvSpPr>
      <xdr:spPr bwMode="auto">
        <a:xfrm flipH="1">
          <a:off x="24098250" y="53911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19050</xdr:colOff>
      <xdr:row>5</xdr:row>
      <xdr:rowOff>0</xdr:rowOff>
    </xdr:from>
    <xdr:to>
      <xdr:col>62</xdr:col>
      <xdr:colOff>95250</xdr:colOff>
      <xdr:row>30</xdr:row>
      <xdr:rowOff>0</xdr:rowOff>
    </xdr:to>
    <xdr:sp macro="" textlink="">
      <xdr:nvSpPr>
        <xdr:cNvPr id="17112" name="AutoShape 1">
          <a:extLst>
            <a:ext uri="{FF2B5EF4-FFF2-40B4-BE49-F238E27FC236}">
              <a16:creationId xmlns:a16="http://schemas.microsoft.com/office/drawing/2014/main" id="{00000000-0008-0000-0600-0000D8420000}"/>
            </a:ext>
          </a:extLst>
        </xdr:cNvPr>
        <xdr:cNvSpPr>
          <a:spLocks/>
        </xdr:cNvSpPr>
      </xdr:nvSpPr>
      <xdr:spPr bwMode="auto">
        <a:xfrm flipH="1">
          <a:off x="24098250" y="11239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5</xdr:row>
      <xdr:rowOff>0</xdr:rowOff>
    </xdr:from>
    <xdr:to>
      <xdr:col>30</xdr:col>
      <xdr:colOff>95250</xdr:colOff>
      <xdr:row>30</xdr:row>
      <xdr:rowOff>0</xdr:rowOff>
    </xdr:to>
    <xdr:sp macro="" textlink="">
      <xdr:nvSpPr>
        <xdr:cNvPr id="17113" name="AutoShape 1">
          <a:extLst>
            <a:ext uri="{FF2B5EF4-FFF2-40B4-BE49-F238E27FC236}">
              <a16:creationId xmlns:a16="http://schemas.microsoft.com/office/drawing/2014/main" id="{00000000-0008-0000-0600-0000D9420000}"/>
            </a:ext>
          </a:extLst>
        </xdr:cNvPr>
        <xdr:cNvSpPr>
          <a:spLocks/>
        </xdr:cNvSpPr>
      </xdr:nvSpPr>
      <xdr:spPr bwMode="auto">
        <a:xfrm flipH="1">
          <a:off x="11944350" y="11239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31</xdr:row>
      <xdr:rowOff>0</xdr:rowOff>
    </xdr:from>
    <xdr:to>
      <xdr:col>30</xdr:col>
      <xdr:colOff>95250</xdr:colOff>
      <xdr:row>56</xdr:row>
      <xdr:rowOff>0</xdr:rowOff>
    </xdr:to>
    <xdr:sp macro="" textlink="">
      <xdr:nvSpPr>
        <xdr:cNvPr id="17114" name="AutoShape 1">
          <a:extLst>
            <a:ext uri="{FF2B5EF4-FFF2-40B4-BE49-F238E27FC236}">
              <a16:creationId xmlns:a16="http://schemas.microsoft.com/office/drawing/2014/main" id="{00000000-0008-0000-0600-0000DA420000}"/>
            </a:ext>
          </a:extLst>
        </xdr:cNvPr>
        <xdr:cNvSpPr>
          <a:spLocks/>
        </xdr:cNvSpPr>
      </xdr:nvSpPr>
      <xdr:spPr bwMode="auto">
        <a:xfrm flipH="1">
          <a:off x="11944350" y="539115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51</xdr:row>
      <xdr:rowOff>0</xdr:rowOff>
    </xdr:from>
    <xdr:to>
      <xdr:col>35</xdr:col>
      <xdr:colOff>78163</xdr:colOff>
      <xdr:row>52</xdr:row>
      <xdr:rowOff>60960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152400" y="8553450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  <xdr:twoCellAnchor>
    <xdr:from>
      <xdr:col>65</xdr:col>
      <xdr:colOff>0</xdr:colOff>
      <xdr:row>51</xdr:row>
      <xdr:rowOff>0</xdr:rowOff>
    </xdr:from>
    <xdr:to>
      <xdr:col>67</xdr:col>
      <xdr:colOff>78163</xdr:colOff>
      <xdr:row>52</xdr:row>
      <xdr:rowOff>60960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152400" y="8553450"/>
          <a:ext cx="325813" cy="203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7</xdr:row>
      <xdr:rowOff>9525</xdr:rowOff>
    </xdr:from>
    <xdr:to>
      <xdr:col>2</xdr:col>
      <xdr:colOff>85725</xdr:colOff>
      <xdr:row>35</xdr:row>
      <xdr:rowOff>142875</xdr:rowOff>
    </xdr:to>
    <xdr:sp macro="" textlink="">
      <xdr:nvSpPr>
        <xdr:cNvPr id="18219" name="AutoShape 1">
          <a:extLst>
            <a:ext uri="{FF2B5EF4-FFF2-40B4-BE49-F238E27FC236}">
              <a16:creationId xmlns:a16="http://schemas.microsoft.com/office/drawing/2014/main" id="{00000000-0008-0000-0700-00002B470000}"/>
            </a:ext>
          </a:extLst>
        </xdr:cNvPr>
        <xdr:cNvSpPr>
          <a:spLocks/>
        </xdr:cNvSpPr>
      </xdr:nvSpPr>
      <xdr:spPr bwMode="auto">
        <a:xfrm>
          <a:off x="257175" y="1228725"/>
          <a:ext cx="66675" cy="4333875"/>
        </a:xfrm>
        <a:prstGeom prst="leftBracket">
          <a:avLst>
            <a:gd name="adj" fmla="val 14053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7</xdr:row>
      <xdr:rowOff>0</xdr:rowOff>
    </xdr:from>
    <xdr:to>
      <xdr:col>5</xdr:col>
      <xdr:colOff>0</xdr:colOff>
      <xdr:row>10</xdr:row>
      <xdr:rowOff>142875</xdr:rowOff>
    </xdr:to>
    <xdr:sp macro="" textlink="">
      <xdr:nvSpPr>
        <xdr:cNvPr id="18220" name="AutoShape 14">
          <a:extLst>
            <a:ext uri="{FF2B5EF4-FFF2-40B4-BE49-F238E27FC236}">
              <a16:creationId xmlns:a16="http://schemas.microsoft.com/office/drawing/2014/main" id="{00000000-0008-0000-0700-00002C470000}"/>
            </a:ext>
          </a:extLst>
        </xdr:cNvPr>
        <xdr:cNvSpPr>
          <a:spLocks/>
        </xdr:cNvSpPr>
      </xdr:nvSpPr>
      <xdr:spPr bwMode="auto">
        <a:xfrm>
          <a:off x="552450" y="121920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12</xdr:row>
      <xdr:rowOff>0</xdr:rowOff>
    </xdr:from>
    <xdr:to>
      <xdr:col>5</xdr:col>
      <xdr:colOff>0</xdr:colOff>
      <xdr:row>15</xdr:row>
      <xdr:rowOff>142875</xdr:rowOff>
    </xdr:to>
    <xdr:sp macro="" textlink="">
      <xdr:nvSpPr>
        <xdr:cNvPr id="18221" name="AutoShape 15">
          <a:extLst>
            <a:ext uri="{FF2B5EF4-FFF2-40B4-BE49-F238E27FC236}">
              <a16:creationId xmlns:a16="http://schemas.microsoft.com/office/drawing/2014/main" id="{00000000-0008-0000-0700-00002D470000}"/>
            </a:ext>
          </a:extLst>
        </xdr:cNvPr>
        <xdr:cNvSpPr>
          <a:spLocks/>
        </xdr:cNvSpPr>
      </xdr:nvSpPr>
      <xdr:spPr bwMode="auto">
        <a:xfrm>
          <a:off x="552450" y="196215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22</xdr:row>
      <xdr:rowOff>0</xdr:rowOff>
    </xdr:from>
    <xdr:to>
      <xdr:col>5</xdr:col>
      <xdr:colOff>0</xdr:colOff>
      <xdr:row>25</xdr:row>
      <xdr:rowOff>142875</xdr:rowOff>
    </xdr:to>
    <xdr:sp macro="" textlink="">
      <xdr:nvSpPr>
        <xdr:cNvPr id="18222" name="AutoShape 17">
          <a:extLst>
            <a:ext uri="{FF2B5EF4-FFF2-40B4-BE49-F238E27FC236}">
              <a16:creationId xmlns:a16="http://schemas.microsoft.com/office/drawing/2014/main" id="{00000000-0008-0000-0700-00002E470000}"/>
            </a:ext>
          </a:extLst>
        </xdr:cNvPr>
        <xdr:cNvSpPr>
          <a:spLocks/>
        </xdr:cNvSpPr>
      </xdr:nvSpPr>
      <xdr:spPr bwMode="auto">
        <a:xfrm>
          <a:off x="552450" y="344805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32</xdr:row>
      <xdr:rowOff>0</xdr:rowOff>
    </xdr:from>
    <xdr:to>
      <xdr:col>5</xdr:col>
      <xdr:colOff>0</xdr:colOff>
      <xdr:row>35</xdr:row>
      <xdr:rowOff>142875</xdr:rowOff>
    </xdr:to>
    <xdr:sp macro="" textlink="">
      <xdr:nvSpPr>
        <xdr:cNvPr id="18223" name="AutoShape 19">
          <a:extLst>
            <a:ext uri="{FF2B5EF4-FFF2-40B4-BE49-F238E27FC236}">
              <a16:creationId xmlns:a16="http://schemas.microsoft.com/office/drawing/2014/main" id="{00000000-0008-0000-0700-00002F470000}"/>
            </a:ext>
          </a:extLst>
        </xdr:cNvPr>
        <xdr:cNvSpPr>
          <a:spLocks/>
        </xdr:cNvSpPr>
      </xdr:nvSpPr>
      <xdr:spPr bwMode="auto">
        <a:xfrm>
          <a:off x="552450" y="493395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43</xdr:row>
      <xdr:rowOff>0</xdr:rowOff>
    </xdr:from>
    <xdr:to>
      <xdr:col>5</xdr:col>
      <xdr:colOff>0</xdr:colOff>
      <xdr:row>46</xdr:row>
      <xdr:rowOff>142875</xdr:rowOff>
    </xdr:to>
    <xdr:sp macro="" textlink="">
      <xdr:nvSpPr>
        <xdr:cNvPr id="18224" name="AutoShape 23">
          <a:extLst>
            <a:ext uri="{FF2B5EF4-FFF2-40B4-BE49-F238E27FC236}">
              <a16:creationId xmlns:a16="http://schemas.microsoft.com/office/drawing/2014/main" id="{00000000-0008-0000-0700-000030470000}"/>
            </a:ext>
          </a:extLst>
        </xdr:cNvPr>
        <xdr:cNvSpPr>
          <a:spLocks/>
        </xdr:cNvSpPr>
      </xdr:nvSpPr>
      <xdr:spPr bwMode="auto">
        <a:xfrm>
          <a:off x="552450" y="651510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48</xdr:row>
      <xdr:rowOff>0</xdr:rowOff>
    </xdr:from>
    <xdr:to>
      <xdr:col>5</xdr:col>
      <xdr:colOff>0</xdr:colOff>
      <xdr:row>51</xdr:row>
      <xdr:rowOff>142875</xdr:rowOff>
    </xdr:to>
    <xdr:sp macro="" textlink="">
      <xdr:nvSpPr>
        <xdr:cNvPr id="18225" name="AutoShape 24">
          <a:extLst>
            <a:ext uri="{FF2B5EF4-FFF2-40B4-BE49-F238E27FC236}">
              <a16:creationId xmlns:a16="http://schemas.microsoft.com/office/drawing/2014/main" id="{00000000-0008-0000-0700-000031470000}"/>
            </a:ext>
          </a:extLst>
        </xdr:cNvPr>
        <xdr:cNvSpPr>
          <a:spLocks/>
        </xdr:cNvSpPr>
      </xdr:nvSpPr>
      <xdr:spPr bwMode="auto">
        <a:xfrm>
          <a:off x="552450" y="725805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53</xdr:row>
      <xdr:rowOff>0</xdr:rowOff>
    </xdr:from>
    <xdr:to>
      <xdr:col>5</xdr:col>
      <xdr:colOff>0</xdr:colOff>
      <xdr:row>56</xdr:row>
      <xdr:rowOff>142875</xdr:rowOff>
    </xdr:to>
    <xdr:sp macro="" textlink="">
      <xdr:nvSpPr>
        <xdr:cNvPr id="18226" name="AutoShape 25">
          <a:extLst>
            <a:ext uri="{FF2B5EF4-FFF2-40B4-BE49-F238E27FC236}">
              <a16:creationId xmlns:a16="http://schemas.microsoft.com/office/drawing/2014/main" id="{00000000-0008-0000-0700-000032470000}"/>
            </a:ext>
          </a:extLst>
        </xdr:cNvPr>
        <xdr:cNvSpPr>
          <a:spLocks/>
        </xdr:cNvSpPr>
      </xdr:nvSpPr>
      <xdr:spPr bwMode="auto">
        <a:xfrm>
          <a:off x="552450" y="800100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38</xdr:row>
      <xdr:rowOff>0</xdr:rowOff>
    </xdr:from>
    <xdr:to>
      <xdr:col>2</xdr:col>
      <xdr:colOff>85725</xdr:colOff>
      <xdr:row>61</xdr:row>
      <xdr:rowOff>133350</xdr:rowOff>
    </xdr:to>
    <xdr:sp macro="" textlink="">
      <xdr:nvSpPr>
        <xdr:cNvPr id="18227" name="AutoShape 3">
          <a:extLst>
            <a:ext uri="{FF2B5EF4-FFF2-40B4-BE49-F238E27FC236}">
              <a16:creationId xmlns:a16="http://schemas.microsoft.com/office/drawing/2014/main" id="{00000000-0008-0000-0700-000033470000}"/>
            </a:ext>
          </a:extLst>
        </xdr:cNvPr>
        <xdr:cNvSpPr>
          <a:spLocks/>
        </xdr:cNvSpPr>
      </xdr:nvSpPr>
      <xdr:spPr bwMode="auto">
        <a:xfrm>
          <a:off x="257175" y="5772150"/>
          <a:ext cx="66675" cy="3590925"/>
        </a:xfrm>
        <a:prstGeom prst="leftBracket">
          <a:avLst>
            <a:gd name="adj" fmla="val 155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0</xdr:rowOff>
    </xdr:from>
    <xdr:to>
      <xdr:col>5</xdr:col>
      <xdr:colOff>0</xdr:colOff>
      <xdr:row>20</xdr:row>
      <xdr:rowOff>142875</xdr:rowOff>
    </xdr:to>
    <xdr:sp macro="" textlink="">
      <xdr:nvSpPr>
        <xdr:cNvPr id="18228" name="AutoShape 16">
          <a:extLst>
            <a:ext uri="{FF2B5EF4-FFF2-40B4-BE49-F238E27FC236}">
              <a16:creationId xmlns:a16="http://schemas.microsoft.com/office/drawing/2014/main" id="{00000000-0008-0000-0700-000034470000}"/>
            </a:ext>
          </a:extLst>
        </xdr:cNvPr>
        <xdr:cNvSpPr>
          <a:spLocks/>
        </xdr:cNvSpPr>
      </xdr:nvSpPr>
      <xdr:spPr bwMode="auto">
        <a:xfrm>
          <a:off x="552450" y="270510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27</xdr:row>
      <xdr:rowOff>0</xdr:rowOff>
    </xdr:from>
    <xdr:to>
      <xdr:col>5</xdr:col>
      <xdr:colOff>0</xdr:colOff>
      <xdr:row>30</xdr:row>
      <xdr:rowOff>142875</xdr:rowOff>
    </xdr:to>
    <xdr:sp macro="" textlink="">
      <xdr:nvSpPr>
        <xdr:cNvPr id="18229" name="AutoShape 18">
          <a:extLst>
            <a:ext uri="{FF2B5EF4-FFF2-40B4-BE49-F238E27FC236}">
              <a16:creationId xmlns:a16="http://schemas.microsoft.com/office/drawing/2014/main" id="{00000000-0008-0000-0700-000035470000}"/>
            </a:ext>
          </a:extLst>
        </xdr:cNvPr>
        <xdr:cNvSpPr>
          <a:spLocks/>
        </xdr:cNvSpPr>
      </xdr:nvSpPr>
      <xdr:spPr bwMode="auto">
        <a:xfrm>
          <a:off x="552450" y="419100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38</xdr:row>
      <xdr:rowOff>0</xdr:rowOff>
    </xdr:from>
    <xdr:to>
      <xdr:col>5</xdr:col>
      <xdr:colOff>0</xdr:colOff>
      <xdr:row>41</xdr:row>
      <xdr:rowOff>142875</xdr:rowOff>
    </xdr:to>
    <xdr:sp macro="" textlink="">
      <xdr:nvSpPr>
        <xdr:cNvPr id="18230" name="AutoShape 22">
          <a:extLst>
            <a:ext uri="{FF2B5EF4-FFF2-40B4-BE49-F238E27FC236}">
              <a16:creationId xmlns:a16="http://schemas.microsoft.com/office/drawing/2014/main" id="{00000000-0008-0000-0700-000036470000}"/>
            </a:ext>
          </a:extLst>
        </xdr:cNvPr>
        <xdr:cNvSpPr>
          <a:spLocks/>
        </xdr:cNvSpPr>
      </xdr:nvSpPr>
      <xdr:spPr bwMode="auto">
        <a:xfrm>
          <a:off x="552450" y="577215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58</xdr:row>
      <xdr:rowOff>0</xdr:rowOff>
    </xdr:from>
    <xdr:to>
      <xdr:col>5</xdr:col>
      <xdr:colOff>0</xdr:colOff>
      <xdr:row>61</xdr:row>
      <xdr:rowOff>142875</xdr:rowOff>
    </xdr:to>
    <xdr:sp macro="" textlink="">
      <xdr:nvSpPr>
        <xdr:cNvPr id="18231" name="AutoShape 26">
          <a:extLst>
            <a:ext uri="{FF2B5EF4-FFF2-40B4-BE49-F238E27FC236}">
              <a16:creationId xmlns:a16="http://schemas.microsoft.com/office/drawing/2014/main" id="{00000000-0008-0000-0700-000037470000}"/>
            </a:ext>
          </a:extLst>
        </xdr:cNvPr>
        <xdr:cNvSpPr>
          <a:spLocks/>
        </xdr:cNvSpPr>
      </xdr:nvSpPr>
      <xdr:spPr bwMode="auto">
        <a:xfrm>
          <a:off x="552450" y="8743950"/>
          <a:ext cx="57150" cy="628650"/>
        </a:xfrm>
        <a:prstGeom prst="leftBracket">
          <a:avLst>
            <a:gd name="adj" fmla="val 846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19050</xdr:rowOff>
    </xdr:from>
    <xdr:to>
      <xdr:col>31</xdr:col>
      <xdr:colOff>76200</xdr:colOff>
      <xdr:row>35</xdr:row>
      <xdr:rowOff>152400</xdr:rowOff>
    </xdr:to>
    <xdr:sp macro="" textlink="">
      <xdr:nvSpPr>
        <xdr:cNvPr id="18232" name="AutoShape 1">
          <a:extLst>
            <a:ext uri="{FF2B5EF4-FFF2-40B4-BE49-F238E27FC236}">
              <a16:creationId xmlns:a16="http://schemas.microsoft.com/office/drawing/2014/main" id="{00000000-0008-0000-0700-000038470000}"/>
            </a:ext>
          </a:extLst>
        </xdr:cNvPr>
        <xdr:cNvSpPr>
          <a:spLocks/>
        </xdr:cNvSpPr>
      </xdr:nvSpPr>
      <xdr:spPr bwMode="auto">
        <a:xfrm>
          <a:off x="12144375" y="1238250"/>
          <a:ext cx="76200" cy="4333875"/>
        </a:xfrm>
        <a:prstGeom prst="rightBracket">
          <a:avLst>
            <a:gd name="adj" fmla="val 12243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7</xdr:row>
      <xdr:rowOff>38100</xdr:rowOff>
    </xdr:from>
    <xdr:to>
      <xdr:col>29</xdr:col>
      <xdr:colOff>66675</xdr:colOff>
      <xdr:row>10</xdr:row>
      <xdr:rowOff>152400</xdr:rowOff>
    </xdr:to>
    <xdr:sp macro="" textlink="">
      <xdr:nvSpPr>
        <xdr:cNvPr id="18233" name="AutoShape 7">
          <a:extLst>
            <a:ext uri="{FF2B5EF4-FFF2-40B4-BE49-F238E27FC236}">
              <a16:creationId xmlns:a16="http://schemas.microsoft.com/office/drawing/2014/main" id="{00000000-0008-0000-0700-000039470000}"/>
            </a:ext>
          </a:extLst>
        </xdr:cNvPr>
        <xdr:cNvSpPr>
          <a:spLocks/>
        </xdr:cNvSpPr>
      </xdr:nvSpPr>
      <xdr:spPr bwMode="auto">
        <a:xfrm>
          <a:off x="11877675" y="125730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12</xdr:row>
      <xdr:rowOff>38100</xdr:rowOff>
    </xdr:from>
    <xdr:to>
      <xdr:col>29</xdr:col>
      <xdr:colOff>66675</xdr:colOff>
      <xdr:row>15</xdr:row>
      <xdr:rowOff>152400</xdr:rowOff>
    </xdr:to>
    <xdr:sp macro="" textlink="">
      <xdr:nvSpPr>
        <xdr:cNvPr id="18234" name="AutoShape 9">
          <a:extLst>
            <a:ext uri="{FF2B5EF4-FFF2-40B4-BE49-F238E27FC236}">
              <a16:creationId xmlns:a16="http://schemas.microsoft.com/office/drawing/2014/main" id="{00000000-0008-0000-0700-00003A470000}"/>
            </a:ext>
          </a:extLst>
        </xdr:cNvPr>
        <xdr:cNvSpPr>
          <a:spLocks/>
        </xdr:cNvSpPr>
      </xdr:nvSpPr>
      <xdr:spPr bwMode="auto">
        <a:xfrm>
          <a:off x="11877675" y="200025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17</xdr:row>
      <xdr:rowOff>19050</xdr:rowOff>
    </xdr:from>
    <xdr:to>
      <xdr:col>29</xdr:col>
      <xdr:colOff>66675</xdr:colOff>
      <xdr:row>20</xdr:row>
      <xdr:rowOff>133350</xdr:rowOff>
    </xdr:to>
    <xdr:sp macro="" textlink="">
      <xdr:nvSpPr>
        <xdr:cNvPr id="18235" name="AutoShape 10">
          <a:extLst>
            <a:ext uri="{FF2B5EF4-FFF2-40B4-BE49-F238E27FC236}">
              <a16:creationId xmlns:a16="http://schemas.microsoft.com/office/drawing/2014/main" id="{00000000-0008-0000-0700-00003B470000}"/>
            </a:ext>
          </a:extLst>
        </xdr:cNvPr>
        <xdr:cNvSpPr>
          <a:spLocks/>
        </xdr:cNvSpPr>
      </xdr:nvSpPr>
      <xdr:spPr bwMode="auto">
        <a:xfrm>
          <a:off x="11877675" y="272415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22</xdr:row>
      <xdr:rowOff>28575</xdr:rowOff>
    </xdr:from>
    <xdr:to>
      <xdr:col>29</xdr:col>
      <xdr:colOff>66675</xdr:colOff>
      <xdr:row>25</xdr:row>
      <xdr:rowOff>142875</xdr:rowOff>
    </xdr:to>
    <xdr:sp macro="" textlink="">
      <xdr:nvSpPr>
        <xdr:cNvPr id="18236" name="AutoShape 11">
          <a:extLst>
            <a:ext uri="{FF2B5EF4-FFF2-40B4-BE49-F238E27FC236}">
              <a16:creationId xmlns:a16="http://schemas.microsoft.com/office/drawing/2014/main" id="{00000000-0008-0000-0700-00003C470000}"/>
            </a:ext>
          </a:extLst>
        </xdr:cNvPr>
        <xdr:cNvSpPr>
          <a:spLocks/>
        </xdr:cNvSpPr>
      </xdr:nvSpPr>
      <xdr:spPr bwMode="auto">
        <a:xfrm>
          <a:off x="11877675" y="3476625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27</xdr:row>
      <xdr:rowOff>38100</xdr:rowOff>
    </xdr:from>
    <xdr:to>
      <xdr:col>29</xdr:col>
      <xdr:colOff>66675</xdr:colOff>
      <xdr:row>30</xdr:row>
      <xdr:rowOff>152400</xdr:rowOff>
    </xdr:to>
    <xdr:sp macro="" textlink="">
      <xdr:nvSpPr>
        <xdr:cNvPr id="18237" name="AutoShape 12">
          <a:extLst>
            <a:ext uri="{FF2B5EF4-FFF2-40B4-BE49-F238E27FC236}">
              <a16:creationId xmlns:a16="http://schemas.microsoft.com/office/drawing/2014/main" id="{00000000-0008-0000-0700-00003D470000}"/>
            </a:ext>
          </a:extLst>
        </xdr:cNvPr>
        <xdr:cNvSpPr>
          <a:spLocks/>
        </xdr:cNvSpPr>
      </xdr:nvSpPr>
      <xdr:spPr bwMode="auto">
        <a:xfrm>
          <a:off x="11877675" y="422910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32</xdr:row>
      <xdr:rowOff>19050</xdr:rowOff>
    </xdr:from>
    <xdr:to>
      <xdr:col>29</xdr:col>
      <xdr:colOff>66675</xdr:colOff>
      <xdr:row>35</xdr:row>
      <xdr:rowOff>133350</xdr:rowOff>
    </xdr:to>
    <xdr:sp macro="" textlink="">
      <xdr:nvSpPr>
        <xdr:cNvPr id="18238" name="AutoShape 13">
          <a:extLst>
            <a:ext uri="{FF2B5EF4-FFF2-40B4-BE49-F238E27FC236}">
              <a16:creationId xmlns:a16="http://schemas.microsoft.com/office/drawing/2014/main" id="{00000000-0008-0000-0700-00003E470000}"/>
            </a:ext>
          </a:extLst>
        </xdr:cNvPr>
        <xdr:cNvSpPr>
          <a:spLocks/>
        </xdr:cNvSpPr>
      </xdr:nvSpPr>
      <xdr:spPr bwMode="auto">
        <a:xfrm>
          <a:off x="11877675" y="495300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38</xdr:row>
      <xdr:rowOff>9525</xdr:rowOff>
    </xdr:from>
    <xdr:to>
      <xdr:col>29</xdr:col>
      <xdr:colOff>66675</xdr:colOff>
      <xdr:row>41</xdr:row>
      <xdr:rowOff>123825</xdr:rowOff>
    </xdr:to>
    <xdr:sp macro="" textlink="">
      <xdr:nvSpPr>
        <xdr:cNvPr id="18239" name="AutoShape 14">
          <a:extLst>
            <a:ext uri="{FF2B5EF4-FFF2-40B4-BE49-F238E27FC236}">
              <a16:creationId xmlns:a16="http://schemas.microsoft.com/office/drawing/2014/main" id="{00000000-0008-0000-0700-00003F470000}"/>
            </a:ext>
          </a:extLst>
        </xdr:cNvPr>
        <xdr:cNvSpPr>
          <a:spLocks/>
        </xdr:cNvSpPr>
      </xdr:nvSpPr>
      <xdr:spPr bwMode="auto">
        <a:xfrm>
          <a:off x="11877675" y="5781675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43</xdr:row>
      <xdr:rowOff>19050</xdr:rowOff>
    </xdr:from>
    <xdr:to>
      <xdr:col>29</xdr:col>
      <xdr:colOff>66675</xdr:colOff>
      <xdr:row>46</xdr:row>
      <xdr:rowOff>133350</xdr:rowOff>
    </xdr:to>
    <xdr:sp macro="" textlink="">
      <xdr:nvSpPr>
        <xdr:cNvPr id="18240" name="AutoShape 15">
          <a:extLst>
            <a:ext uri="{FF2B5EF4-FFF2-40B4-BE49-F238E27FC236}">
              <a16:creationId xmlns:a16="http://schemas.microsoft.com/office/drawing/2014/main" id="{00000000-0008-0000-0700-000040470000}"/>
            </a:ext>
          </a:extLst>
        </xdr:cNvPr>
        <xdr:cNvSpPr>
          <a:spLocks/>
        </xdr:cNvSpPr>
      </xdr:nvSpPr>
      <xdr:spPr bwMode="auto">
        <a:xfrm>
          <a:off x="11877675" y="653415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48</xdr:row>
      <xdr:rowOff>38100</xdr:rowOff>
    </xdr:from>
    <xdr:to>
      <xdr:col>29</xdr:col>
      <xdr:colOff>66675</xdr:colOff>
      <xdr:row>51</xdr:row>
      <xdr:rowOff>152400</xdr:rowOff>
    </xdr:to>
    <xdr:sp macro="" textlink="">
      <xdr:nvSpPr>
        <xdr:cNvPr id="18241" name="AutoShape 16">
          <a:extLst>
            <a:ext uri="{FF2B5EF4-FFF2-40B4-BE49-F238E27FC236}">
              <a16:creationId xmlns:a16="http://schemas.microsoft.com/office/drawing/2014/main" id="{00000000-0008-0000-0700-000041470000}"/>
            </a:ext>
          </a:extLst>
        </xdr:cNvPr>
        <xdr:cNvSpPr>
          <a:spLocks/>
        </xdr:cNvSpPr>
      </xdr:nvSpPr>
      <xdr:spPr bwMode="auto">
        <a:xfrm>
          <a:off x="11877675" y="7296150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58</xdr:row>
      <xdr:rowOff>28575</xdr:rowOff>
    </xdr:from>
    <xdr:to>
      <xdr:col>29</xdr:col>
      <xdr:colOff>66675</xdr:colOff>
      <xdr:row>61</xdr:row>
      <xdr:rowOff>142875</xdr:rowOff>
    </xdr:to>
    <xdr:sp macro="" textlink="">
      <xdr:nvSpPr>
        <xdr:cNvPr id="18242" name="AutoShape 18">
          <a:extLst>
            <a:ext uri="{FF2B5EF4-FFF2-40B4-BE49-F238E27FC236}">
              <a16:creationId xmlns:a16="http://schemas.microsoft.com/office/drawing/2014/main" id="{00000000-0008-0000-0700-000042470000}"/>
            </a:ext>
          </a:extLst>
        </xdr:cNvPr>
        <xdr:cNvSpPr>
          <a:spLocks/>
        </xdr:cNvSpPr>
      </xdr:nvSpPr>
      <xdr:spPr bwMode="auto">
        <a:xfrm>
          <a:off x="11877675" y="8772525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76200</xdr:colOff>
      <xdr:row>61</xdr:row>
      <xdr:rowOff>142875</xdr:rowOff>
    </xdr:to>
    <xdr:sp macro="" textlink="">
      <xdr:nvSpPr>
        <xdr:cNvPr id="18243" name="AutoShape 19">
          <a:extLst>
            <a:ext uri="{FF2B5EF4-FFF2-40B4-BE49-F238E27FC236}">
              <a16:creationId xmlns:a16="http://schemas.microsoft.com/office/drawing/2014/main" id="{00000000-0008-0000-0700-000043470000}"/>
            </a:ext>
          </a:extLst>
        </xdr:cNvPr>
        <xdr:cNvSpPr>
          <a:spLocks/>
        </xdr:cNvSpPr>
      </xdr:nvSpPr>
      <xdr:spPr bwMode="auto">
        <a:xfrm>
          <a:off x="12144375" y="5772150"/>
          <a:ext cx="76200" cy="3600450"/>
        </a:xfrm>
        <a:prstGeom prst="rightBracket">
          <a:avLst>
            <a:gd name="adj" fmla="val 10171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</xdr:colOff>
      <xdr:row>53</xdr:row>
      <xdr:rowOff>28575</xdr:rowOff>
    </xdr:from>
    <xdr:to>
      <xdr:col>29</xdr:col>
      <xdr:colOff>66675</xdr:colOff>
      <xdr:row>56</xdr:row>
      <xdr:rowOff>142875</xdr:rowOff>
    </xdr:to>
    <xdr:sp macro="" textlink="">
      <xdr:nvSpPr>
        <xdr:cNvPr id="18244" name="AutoShape 18">
          <a:extLst>
            <a:ext uri="{FF2B5EF4-FFF2-40B4-BE49-F238E27FC236}">
              <a16:creationId xmlns:a16="http://schemas.microsoft.com/office/drawing/2014/main" id="{00000000-0008-0000-0700-000044470000}"/>
            </a:ext>
          </a:extLst>
        </xdr:cNvPr>
        <xdr:cNvSpPr>
          <a:spLocks/>
        </xdr:cNvSpPr>
      </xdr:nvSpPr>
      <xdr:spPr bwMode="auto">
        <a:xfrm>
          <a:off x="11877675" y="8029575"/>
          <a:ext cx="57150" cy="600075"/>
        </a:xfrm>
        <a:prstGeom prst="rightBracket">
          <a:avLst>
            <a:gd name="adj" fmla="val 12050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</xdr:colOff>
      <xdr:row>52</xdr:row>
      <xdr:rowOff>106680</xdr:rowOff>
    </xdr:from>
    <xdr:to>
      <xdr:col>3</xdr:col>
      <xdr:colOff>53594</xdr:colOff>
      <xdr:row>55</xdr:row>
      <xdr:rowOff>0</xdr:rowOff>
    </xdr:to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2385" y="8298180"/>
          <a:ext cx="268859" cy="321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26</xdr:col>
      <xdr:colOff>93345</xdr:colOff>
      <xdr:row>52</xdr:row>
      <xdr:rowOff>83820</xdr:rowOff>
    </xdr:from>
    <xdr:to>
      <xdr:col>28</xdr:col>
      <xdr:colOff>32385</xdr:colOff>
      <xdr:row>55</xdr:row>
      <xdr:rowOff>0</xdr:rowOff>
    </xdr:to>
    <xdr:sp macro="" textlink="">
      <xdr:nvSpPr>
        <xdr:cNvPr id="11" name="Text Box 2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2037695" y="8275320"/>
          <a:ext cx="24384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3)</a:t>
          </a:r>
        </a:p>
      </xdr:txBody>
    </xdr:sp>
    <xdr:clientData/>
  </xdr:twoCellAnchor>
  <xdr:twoCellAnchor>
    <xdr:from>
      <xdr:col>3</xdr:col>
      <xdr:colOff>28575</xdr:colOff>
      <xdr:row>7</xdr:row>
      <xdr:rowOff>0</xdr:rowOff>
    </xdr:from>
    <xdr:to>
      <xdr:col>3</xdr:col>
      <xdr:colOff>104775</xdr:colOff>
      <xdr:row>32</xdr:row>
      <xdr:rowOff>0</xdr:rowOff>
    </xdr:to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/>
        </xdr:cNvSpPr>
      </xdr:nvSpPr>
      <xdr:spPr bwMode="auto">
        <a:xfrm>
          <a:off x="428625" y="1200150"/>
          <a:ext cx="76200" cy="4114800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104775</xdr:colOff>
      <xdr:row>58</xdr:row>
      <xdr:rowOff>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/>
        </xdr:cNvSpPr>
      </xdr:nvSpPr>
      <xdr:spPr bwMode="auto">
        <a:xfrm>
          <a:off x="428625" y="5534025"/>
          <a:ext cx="76200" cy="41052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7</xdr:row>
      <xdr:rowOff>0</xdr:rowOff>
    </xdr:from>
    <xdr:to>
      <xdr:col>26</xdr:col>
      <xdr:colOff>76200</xdr:colOff>
      <xdr:row>32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/>
        </xdr:cNvSpPr>
      </xdr:nvSpPr>
      <xdr:spPr bwMode="auto">
        <a:xfrm flipH="1">
          <a:off x="11639550" y="1219200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33</xdr:row>
      <xdr:rowOff>0</xdr:rowOff>
    </xdr:from>
    <xdr:to>
      <xdr:col>26</xdr:col>
      <xdr:colOff>76200</xdr:colOff>
      <xdr:row>58</xdr:row>
      <xdr:rowOff>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/>
        </xdr:cNvSpPr>
      </xdr:nvSpPr>
      <xdr:spPr bwMode="auto">
        <a:xfrm flipH="1">
          <a:off x="11639550" y="5343525"/>
          <a:ext cx="76200" cy="4029075"/>
        </a:xfrm>
        <a:prstGeom prst="leftBracket">
          <a:avLst>
            <a:gd name="adj" fmla="val 5458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0</xdr:rowOff>
    </xdr:from>
    <xdr:to>
      <xdr:col>2</xdr:col>
      <xdr:colOff>104775</xdr:colOff>
      <xdr:row>23</xdr:row>
      <xdr:rowOff>142875</xdr:rowOff>
    </xdr:to>
    <xdr:sp macro="" textlink="">
      <xdr:nvSpPr>
        <xdr:cNvPr id="18639" name="AutoShape 1">
          <a:extLst>
            <a:ext uri="{FF2B5EF4-FFF2-40B4-BE49-F238E27FC236}">
              <a16:creationId xmlns:a16="http://schemas.microsoft.com/office/drawing/2014/main" id="{00000000-0008-0000-0900-0000CF480000}"/>
            </a:ext>
          </a:extLst>
        </xdr:cNvPr>
        <xdr:cNvSpPr>
          <a:spLocks/>
        </xdr:cNvSpPr>
      </xdr:nvSpPr>
      <xdr:spPr bwMode="auto">
        <a:xfrm>
          <a:off x="247650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25</xdr:row>
      <xdr:rowOff>0</xdr:rowOff>
    </xdr:from>
    <xdr:to>
      <xdr:col>2</xdr:col>
      <xdr:colOff>114300</xdr:colOff>
      <xdr:row>40</xdr:row>
      <xdr:rowOff>142875</xdr:rowOff>
    </xdr:to>
    <xdr:sp macro="" textlink="">
      <xdr:nvSpPr>
        <xdr:cNvPr id="18640" name="AutoShape 1">
          <a:extLst>
            <a:ext uri="{FF2B5EF4-FFF2-40B4-BE49-F238E27FC236}">
              <a16:creationId xmlns:a16="http://schemas.microsoft.com/office/drawing/2014/main" id="{00000000-0008-0000-0900-0000D0480000}"/>
            </a:ext>
          </a:extLst>
        </xdr:cNvPr>
        <xdr:cNvSpPr>
          <a:spLocks/>
        </xdr:cNvSpPr>
      </xdr:nvSpPr>
      <xdr:spPr bwMode="auto">
        <a:xfrm>
          <a:off x="257175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42</xdr:row>
      <xdr:rowOff>0</xdr:rowOff>
    </xdr:from>
    <xdr:to>
      <xdr:col>2</xdr:col>
      <xdr:colOff>114300</xdr:colOff>
      <xdr:row>57</xdr:row>
      <xdr:rowOff>142875</xdr:rowOff>
    </xdr:to>
    <xdr:sp macro="" textlink="">
      <xdr:nvSpPr>
        <xdr:cNvPr id="18641" name="AutoShape 1">
          <a:extLst>
            <a:ext uri="{FF2B5EF4-FFF2-40B4-BE49-F238E27FC236}">
              <a16:creationId xmlns:a16="http://schemas.microsoft.com/office/drawing/2014/main" id="{00000000-0008-0000-0900-0000D1480000}"/>
            </a:ext>
          </a:extLst>
        </xdr:cNvPr>
        <xdr:cNvSpPr>
          <a:spLocks/>
        </xdr:cNvSpPr>
      </xdr:nvSpPr>
      <xdr:spPr bwMode="auto">
        <a:xfrm>
          <a:off x="257175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38100</xdr:colOff>
      <xdr:row>8</xdr:row>
      <xdr:rowOff>0</xdr:rowOff>
    </xdr:from>
    <xdr:to>
      <xdr:col>32</xdr:col>
      <xdr:colOff>114300</xdr:colOff>
      <xdr:row>23</xdr:row>
      <xdr:rowOff>142875</xdr:rowOff>
    </xdr:to>
    <xdr:sp macro="" textlink="">
      <xdr:nvSpPr>
        <xdr:cNvPr id="18642" name="AutoShape 1">
          <a:extLst>
            <a:ext uri="{FF2B5EF4-FFF2-40B4-BE49-F238E27FC236}">
              <a16:creationId xmlns:a16="http://schemas.microsoft.com/office/drawing/2014/main" id="{00000000-0008-0000-0900-0000D2480000}"/>
            </a:ext>
          </a:extLst>
        </xdr:cNvPr>
        <xdr:cNvSpPr>
          <a:spLocks/>
        </xdr:cNvSpPr>
      </xdr:nvSpPr>
      <xdr:spPr bwMode="auto">
        <a:xfrm>
          <a:off x="1231582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47625</xdr:colOff>
      <xdr:row>25</xdr:row>
      <xdr:rowOff>0</xdr:rowOff>
    </xdr:from>
    <xdr:to>
      <xdr:col>33</xdr:col>
      <xdr:colOff>0</xdr:colOff>
      <xdr:row>40</xdr:row>
      <xdr:rowOff>142875</xdr:rowOff>
    </xdr:to>
    <xdr:sp macro="" textlink="">
      <xdr:nvSpPr>
        <xdr:cNvPr id="18643" name="AutoShape 1">
          <a:extLst>
            <a:ext uri="{FF2B5EF4-FFF2-40B4-BE49-F238E27FC236}">
              <a16:creationId xmlns:a16="http://schemas.microsoft.com/office/drawing/2014/main" id="{00000000-0008-0000-0900-0000D3480000}"/>
            </a:ext>
          </a:extLst>
        </xdr:cNvPr>
        <xdr:cNvSpPr>
          <a:spLocks/>
        </xdr:cNvSpPr>
      </xdr:nvSpPr>
      <xdr:spPr bwMode="auto">
        <a:xfrm>
          <a:off x="12325350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47625</xdr:colOff>
      <xdr:row>42</xdr:row>
      <xdr:rowOff>0</xdr:rowOff>
    </xdr:from>
    <xdr:to>
      <xdr:col>33</xdr:col>
      <xdr:colOff>0</xdr:colOff>
      <xdr:row>57</xdr:row>
      <xdr:rowOff>142875</xdr:rowOff>
    </xdr:to>
    <xdr:sp macro="" textlink="">
      <xdr:nvSpPr>
        <xdr:cNvPr id="18644" name="AutoShape 1">
          <a:extLst>
            <a:ext uri="{FF2B5EF4-FFF2-40B4-BE49-F238E27FC236}">
              <a16:creationId xmlns:a16="http://schemas.microsoft.com/office/drawing/2014/main" id="{00000000-0008-0000-0900-0000D4480000}"/>
            </a:ext>
          </a:extLst>
        </xdr:cNvPr>
        <xdr:cNvSpPr>
          <a:spLocks/>
        </xdr:cNvSpPr>
      </xdr:nvSpPr>
      <xdr:spPr bwMode="auto">
        <a:xfrm>
          <a:off x="12325350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38100</xdr:colOff>
      <xdr:row>8</xdr:row>
      <xdr:rowOff>0</xdr:rowOff>
    </xdr:from>
    <xdr:to>
      <xdr:col>62</xdr:col>
      <xdr:colOff>114300</xdr:colOff>
      <xdr:row>23</xdr:row>
      <xdr:rowOff>142875</xdr:rowOff>
    </xdr:to>
    <xdr:sp macro="" textlink="">
      <xdr:nvSpPr>
        <xdr:cNvPr id="18645" name="AutoShape 1">
          <a:extLst>
            <a:ext uri="{FF2B5EF4-FFF2-40B4-BE49-F238E27FC236}">
              <a16:creationId xmlns:a16="http://schemas.microsoft.com/office/drawing/2014/main" id="{00000000-0008-0000-0900-0000D5480000}"/>
            </a:ext>
          </a:extLst>
        </xdr:cNvPr>
        <xdr:cNvSpPr>
          <a:spLocks/>
        </xdr:cNvSpPr>
      </xdr:nvSpPr>
      <xdr:spPr bwMode="auto">
        <a:xfrm>
          <a:off x="2437447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47625</xdr:colOff>
      <xdr:row>25</xdr:row>
      <xdr:rowOff>0</xdr:rowOff>
    </xdr:from>
    <xdr:to>
      <xdr:col>63</xdr:col>
      <xdr:colOff>0</xdr:colOff>
      <xdr:row>40</xdr:row>
      <xdr:rowOff>142875</xdr:rowOff>
    </xdr:to>
    <xdr:sp macro="" textlink="">
      <xdr:nvSpPr>
        <xdr:cNvPr id="18646" name="AutoShape 1">
          <a:extLst>
            <a:ext uri="{FF2B5EF4-FFF2-40B4-BE49-F238E27FC236}">
              <a16:creationId xmlns:a16="http://schemas.microsoft.com/office/drawing/2014/main" id="{00000000-0008-0000-0900-0000D6480000}"/>
            </a:ext>
          </a:extLst>
        </xdr:cNvPr>
        <xdr:cNvSpPr>
          <a:spLocks/>
        </xdr:cNvSpPr>
      </xdr:nvSpPr>
      <xdr:spPr bwMode="auto">
        <a:xfrm>
          <a:off x="24384000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47625</xdr:colOff>
      <xdr:row>42</xdr:row>
      <xdr:rowOff>0</xdr:rowOff>
    </xdr:from>
    <xdr:to>
      <xdr:col>63</xdr:col>
      <xdr:colOff>0</xdr:colOff>
      <xdr:row>57</xdr:row>
      <xdr:rowOff>142875</xdr:rowOff>
    </xdr:to>
    <xdr:sp macro="" textlink="">
      <xdr:nvSpPr>
        <xdr:cNvPr id="18647" name="AutoShape 1">
          <a:extLst>
            <a:ext uri="{FF2B5EF4-FFF2-40B4-BE49-F238E27FC236}">
              <a16:creationId xmlns:a16="http://schemas.microsoft.com/office/drawing/2014/main" id="{00000000-0008-0000-0900-0000D7480000}"/>
            </a:ext>
          </a:extLst>
        </xdr:cNvPr>
        <xdr:cNvSpPr>
          <a:spLocks/>
        </xdr:cNvSpPr>
      </xdr:nvSpPr>
      <xdr:spPr bwMode="auto">
        <a:xfrm>
          <a:off x="24384000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38100</xdr:colOff>
      <xdr:row>8</xdr:row>
      <xdr:rowOff>0</xdr:rowOff>
    </xdr:from>
    <xdr:to>
      <xdr:col>92</xdr:col>
      <xdr:colOff>114300</xdr:colOff>
      <xdr:row>23</xdr:row>
      <xdr:rowOff>142875</xdr:rowOff>
    </xdr:to>
    <xdr:sp macro="" textlink="">
      <xdr:nvSpPr>
        <xdr:cNvPr id="18648" name="AutoShape 1">
          <a:extLst>
            <a:ext uri="{FF2B5EF4-FFF2-40B4-BE49-F238E27FC236}">
              <a16:creationId xmlns:a16="http://schemas.microsoft.com/office/drawing/2014/main" id="{00000000-0008-0000-0900-0000D8480000}"/>
            </a:ext>
          </a:extLst>
        </xdr:cNvPr>
        <xdr:cNvSpPr>
          <a:spLocks/>
        </xdr:cNvSpPr>
      </xdr:nvSpPr>
      <xdr:spPr bwMode="auto">
        <a:xfrm>
          <a:off x="3643312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47625</xdr:colOff>
      <xdr:row>25</xdr:row>
      <xdr:rowOff>0</xdr:rowOff>
    </xdr:from>
    <xdr:to>
      <xdr:col>93</xdr:col>
      <xdr:colOff>0</xdr:colOff>
      <xdr:row>40</xdr:row>
      <xdr:rowOff>142875</xdr:rowOff>
    </xdr:to>
    <xdr:sp macro="" textlink="">
      <xdr:nvSpPr>
        <xdr:cNvPr id="18649" name="AutoShape 1">
          <a:extLst>
            <a:ext uri="{FF2B5EF4-FFF2-40B4-BE49-F238E27FC236}">
              <a16:creationId xmlns:a16="http://schemas.microsoft.com/office/drawing/2014/main" id="{00000000-0008-0000-0900-0000D9480000}"/>
            </a:ext>
          </a:extLst>
        </xdr:cNvPr>
        <xdr:cNvSpPr>
          <a:spLocks/>
        </xdr:cNvSpPr>
      </xdr:nvSpPr>
      <xdr:spPr bwMode="auto">
        <a:xfrm>
          <a:off x="36442650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92</xdr:col>
      <xdr:colOff>47625</xdr:colOff>
      <xdr:row>42</xdr:row>
      <xdr:rowOff>0</xdr:rowOff>
    </xdr:from>
    <xdr:to>
      <xdr:col>93</xdr:col>
      <xdr:colOff>0</xdr:colOff>
      <xdr:row>57</xdr:row>
      <xdr:rowOff>142875</xdr:rowOff>
    </xdr:to>
    <xdr:sp macro="" textlink="">
      <xdr:nvSpPr>
        <xdr:cNvPr id="18650" name="AutoShape 1">
          <a:extLst>
            <a:ext uri="{FF2B5EF4-FFF2-40B4-BE49-F238E27FC236}">
              <a16:creationId xmlns:a16="http://schemas.microsoft.com/office/drawing/2014/main" id="{00000000-0008-0000-0900-0000DA480000}"/>
            </a:ext>
          </a:extLst>
        </xdr:cNvPr>
        <xdr:cNvSpPr>
          <a:spLocks/>
        </xdr:cNvSpPr>
      </xdr:nvSpPr>
      <xdr:spPr bwMode="auto">
        <a:xfrm>
          <a:off x="36442650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8</xdr:row>
      <xdr:rowOff>0</xdr:rowOff>
    </xdr:from>
    <xdr:to>
      <xdr:col>27</xdr:col>
      <xdr:colOff>76200</xdr:colOff>
      <xdr:row>23</xdr:row>
      <xdr:rowOff>142875</xdr:rowOff>
    </xdr:to>
    <xdr:sp macro="" textlink="">
      <xdr:nvSpPr>
        <xdr:cNvPr id="18651" name="AutoShape 1">
          <a:extLst>
            <a:ext uri="{FF2B5EF4-FFF2-40B4-BE49-F238E27FC236}">
              <a16:creationId xmlns:a16="http://schemas.microsoft.com/office/drawing/2014/main" id="{00000000-0008-0000-0900-0000DB480000}"/>
            </a:ext>
          </a:extLst>
        </xdr:cNvPr>
        <xdr:cNvSpPr>
          <a:spLocks/>
        </xdr:cNvSpPr>
      </xdr:nvSpPr>
      <xdr:spPr bwMode="auto">
        <a:xfrm flipH="1">
          <a:off x="1172527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25</xdr:row>
      <xdr:rowOff>0</xdr:rowOff>
    </xdr:from>
    <xdr:to>
      <xdr:col>27</xdr:col>
      <xdr:colOff>76200</xdr:colOff>
      <xdr:row>40</xdr:row>
      <xdr:rowOff>142875</xdr:rowOff>
    </xdr:to>
    <xdr:sp macro="" textlink="">
      <xdr:nvSpPr>
        <xdr:cNvPr id="18652" name="AutoShape 1">
          <a:extLst>
            <a:ext uri="{FF2B5EF4-FFF2-40B4-BE49-F238E27FC236}">
              <a16:creationId xmlns:a16="http://schemas.microsoft.com/office/drawing/2014/main" id="{00000000-0008-0000-0900-0000DC480000}"/>
            </a:ext>
          </a:extLst>
        </xdr:cNvPr>
        <xdr:cNvSpPr>
          <a:spLocks/>
        </xdr:cNvSpPr>
      </xdr:nvSpPr>
      <xdr:spPr bwMode="auto">
        <a:xfrm flipH="1">
          <a:off x="11725275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42</xdr:row>
      <xdr:rowOff>0</xdr:rowOff>
    </xdr:from>
    <xdr:to>
      <xdr:col>27</xdr:col>
      <xdr:colOff>76200</xdr:colOff>
      <xdr:row>57</xdr:row>
      <xdr:rowOff>142875</xdr:rowOff>
    </xdr:to>
    <xdr:sp macro="" textlink="">
      <xdr:nvSpPr>
        <xdr:cNvPr id="18653" name="AutoShape 1">
          <a:extLst>
            <a:ext uri="{FF2B5EF4-FFF2-40B4-BE49-F238E27FC236}">
              <a16:creationId xmlns:a16="http://schemas.microsoft.com/office/drawing/2014/main" id="{00000000-0008-0000-0900-0000DD480000}"/>
            </a:ext>
          </a:extLst>
        </xdr:cNvPr>
        <xdr:cNvSpPr>
          <a:spLocks/>
        </xdr:cNvSpPr>
      </xdr:nvSpPr>
      <xdr:spPr bwMode="auto">
        <a:xfrm flipH="1">
          <a:off x="11725275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8</xdr:row>
      <xdr:rowOff>0</xdr:rowOff>
    </xdr:from>
    <xdr:to>
      <xdr:col>57</xdr:col>
      <xdr:colOff>76200</xdr:colOff>
      <xdr:row>23</xdr:row>
      <xdr:rowOff>142875</xdr:rowOff>
    </xdr:to>
    <xdr:sp macro="" textlink="">
      <xdr:nvSpPr>
        <xdr:cNvPr id="18654" name="AutoShape 1">
          <a:extLst>
            <a:ext uri="{FF2B5EF4-FFF2-40B4-BE49-F238E27FC236}">
              <a16:creationId xmlns:a16="http://schemas.microsoft.com/office/drawing/2014/main" id="{00000000-0008-0000-0900-0000DE480000}"/>
            </a:ext>
          </a:extLst>
        </xdr:cNvPr>
        <xdr:cNvSpPr>
          <a:spLocks/>
        </xdr:cNvSpPr>
      </xdr:nvSpPr>
      <xdr:spPr bwMode="auto">
        <a:xfrm flipH="1">
          <a:off x="2378392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76200</xdr:colOff>
      <xdr:row>40</xdr:row>
      <xdr:rowOff>142875</xdr:rowOff>
    </xdr:to>
    <xdr:sp macro="" textlink="">
      <xdr:nvSpPr>
        <xdr:cNvPr id="18655" name="AutoShape 1">
          <a:extLst>
            <a:ext uri="{FF2B5EF4-FFF2-40B4-BE49-F238E27FC236}">
              <a16:creationId xmlns:a16="http://schemas.microsoft.com/office/drawing/2014/main" id="{00000000-0008-0000-0900-0000DF480000}"/>
            </a:ext>
          </a:extLst>
        </xdr:cNvPr>
        <xdr:cNvSpPr>
          <a:spLocks/>
        </xdr:cNvSpPr>
      </xdr:nvSpPr>
      <xdr:spPr bwMode="auto">
        <a:xfrm flipH="1">
          <a:off x="23783925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0</xdr:colOff>
      <xdr:row>42</xdr:row>
      <xdr:rowOff>0</xdr:rowOff>
    </xdr:from>
    <xdr:to>
      <xdr:col>57</xdr:col>
      <xdr:colOff>76200</xdr:colOff>
      <xdr:row>57</xdr:row>
      <xdr:rowOff>142875</xdr:rowOff>
    </xdr:to>
    <xdr:sp macro="" textlink="">
      <xdr:nvSpPr>
        <xdr:cNvPr id="18656" name="AutoShape 1">
          <a:extLst>
            <a:ext uri="{FF2B5EF4-FFF2-40B4-BE49-F238E27FC236}">
              <a16:creationId xmlns:a16="http://schemas.microsoft.com/office/drawing/2014/main" id="{00000000-0008-0000-0900-0000E0480000}"/>
            </a:ext>
          </a:extLst>
        </xdr:cNvPr>
        <xdr:cNvSpPr>
          <a:spLocks/>
        </xdr:cNvSpPr>
      </xdr:nvSpPr>
      <xdr:spPr bwMode="auto">
        <a:xfrm flipH="1">
          <a:off x="23783925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0</xdr:colOff>
      <xdr:row>8</xdr:row>
      <xdr:rowOff>0</xdr:rowOff>
    </xdr:from>
    <xdr:to>
      <xdr:col>87</xdr:col>
      <xdr:colOff>76200</xdr:colOff>
      <xdr:row>23</xdr:row>
      <xdr:rowOff>142875</xdr:rowOff>
    </xdr:to>
    <xdr:sp macro="" textlink="">
      <xdr:nvSpPr>
        <xdr:cNvPr id="18657" name="AutoShape 1">
          <a:extLst>
            <a:ext uri="{FF2B5EF4-FFF2-40B4-BE49-F238E27FC236}">
              <a16:creationId xmlns:a16="http://schemas.microsoft.com/office/drawing/2014/main" id="{00000000-0008-0000-0900-0000E1480000}"/>
            </a:ext>
          </a:extLst>
        </xdr:cNvPr>
        <xdr:cNvSpPr>
          <a:spLocks/>
        </xdr:cNvSpPr>
      </xdr:nvSpPr>
      <xdr:spPr bwMode="auto">
        <a:xfrm flipH="1">
          <a:off x="3584257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0</xdr:colOff>
      <xdr:row>25</xdr:row>
      <xdr:rowOff>0</xdr:rowOff>
    </xdr:from>
    <xdr:to>
      <xdr:col>87</xdr:col>
      <xdr:colOff>76200</xdr:colOff>
      <xdr:row>40</xdr:row>
      <xdr:rowOff>142875</xdr:rowOff>
    </xdr:to>
    <xdr:sp macro="" textlink="">
      <xdr:nvSpPr>
        <xdr:cNvPr id="18658" name="AutoShape 1">
          <a:extLst>
            <a:ext uri="{FF2B5EF4-FFF2-40B4-BE49-F238E27FC236}">
              <a16:creationId xmlns:a16="http://schemas.microsoft.com/office/drawing/2014/main" id="{00000000-0008-0000-0900-0000E2480000}"/>
            </a:ext>
          </a:extLst>
        </xdr:cNvPr>
        <xdr:cNvSpPr>
          <a:spLocks/>
        </xdr:cNvSpPr>
      </xdr:nvSpPr>
      <xdr:spPr bwMode="auto">
        <a:xfrm flipH="1">
          <a:off x="35842575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87</xdr:col>
      <xdr:colOff>0</xdr:colOff>
      <xdr:row>42</xdr:row>
      <xdr:rowOff>0</xdr:rowOff>
    </xdr:from>
    <xdr:to>
      <xdr:col>87</xdr:col>
      <xdr:colOff>76200</xdr:colOff>
      <xdr:row>57</xdr:row>
      <xdr:rowOff>142875</xdr:rowOff>
    </xdr:to>
    <xdr:sp macro="" textlink="">
      <xdr:nvSpPr>
        <xdr:cNvPr id="18659" name="AutoShape 1">
          <a:extLst>
            <a:ext uri="{FF2B5EF4-FFF2-40B4-BE49-F238E27FC236}">
              <a16:creationId xmlns:a16="http://schemas.microsoft.com/office/drawing/2014/main" id="{00000000-0008-0000-0900-0000E3480000}"/>
            </a:ext>
          </a:extLst>
        </xdr:cNvPr>
        <xdr:cNvSpPr>
          <a:spLocks/>
        </xdr:cNvSpPr>
      </xdr:nvSpPr>
      <xdr:spPr bwMode="auto">
        <a:xfrm flipH="1">
          <a:off x="35842575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0</xdr:colOff>
      <xdr:row>8</xdr:row>
      <xdr:rowOff>0</xdr:rowOff>
    </xdr:from>
    <xdr:to>
      <xdr:col>117</xdr:col>
      <xdr:colOff>76200</xdr:colOff>
      <xdr:row>23</xdr:row>
      <xdr:rowOff>142875</xdr:rowOff>
    </xdr:to>
    <xdr:sp macro="" textlink="">
      <xdr:nvSpPr>
        <xdr:cNvPr id="18660" name="AutoShape 1">
          <a:extLst>
            <a:ext uri="{FF2B5EF4-FFF2-40B4-BE49-F238E27FC236}">
              <a16:creationId xmlns:a16="http://schemas.microsoft.com/office/drawing/2014/main" id="{00000000-0008-0000-0900-0000E4480000}"/>
            </a:ext>
          </a:extLst>
        </xdr:cNvPr>
        <xdr:cNvSpPr>
          <a:spLocks/>
        </xdr:cNvSpPr>
      </xdr:nvSpPr>
      <xdr:spPr bwMode="auto">
        <a:xfrm flipH="1">
          <a:off x="47901225" y="18288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0</xdr:colOff>
      <xdr:row>25</xdr:row>
      <xdr:rowOff>0</xdr:rowOff>
    </xdr:from>
    <xdr:to>
      <xdr:col>117</xdr:col>
      <xdr:colOff>76200</xdr:colOff>
      <xdr:row>40</xdr:row>
      <xdr:rowOff>142875</xdr:rowOff>
    </xdr:to>
    <xdr:sp macro="" textlink="">
      <xdr:nvSpPr>
        <xdr:cNvPr id="18661" name="AutoShape 1">
          <a:extLst>
            <a:ext uri="{FF2B5EF4-FFF2-40B4-BE49-F238E27FC236}">
              <a16:creationId xmlns:a16="http://schemas.microsoft.com/office/drawing/2014/main" id="{00000000-0008-0000-0900-0000E5480000}"/>
            </a:ext>
          </a:extLst>
        </xdr:cNvPr>
        <xdr:cNvSpPr>
          <a:spLocks/>
        </xdr:cNvSpPr>
      </xdr:nvSpPr>
      <xdr:spPr bwMode="auto">
        <a:xfrm flipH="1">
          <a:off x="47901225" y="443865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117</xdr:col>
      <xdr:colOff>0</xdr:colOff>
      <xdr:row>42</xdr:row>
      <xdr:rowOff>0</xdr:rowOff>
    </xdr:from>
    <xdr:to>
      <xdr:col>117</xdr:col>
      <xdr:colOff>76200</xdr:colOff>
      <xdr:row>57</xdr:row>
      <xdr:rowOff>142875</xdr:rowOff>
    </xdr:to>
    <xdr:sp macro="" textlink="">
      <xdr:nvSpPr>
        <xdr:cNvPr id="18662" name="AutoShape 1">
          <a:extLst>
            <a:ext uri="{FF2B5EF4-FFF2-40B4-BE49-F238E27FC236}">
              <a16:creationId xmlns:a16="http://schemas.microsoft.com/office/drawing/2014/main" id="{00000000-0008-0000-0900-0000E6480000}"/>
            </a:ext>
          </a:extLst>
        </xdr:cNvPr>
        <xdr:cNvSpPr>
          <a:spLocks/>
        </xdr:cNvSpPr>
      </xdr:nvSpPr>
      <xdr:spPr bwMode="auto">
        <a:xfrm flipH="1">
          <a:off x="47901225" y="7048500"/>
          <a:ext cx="76200" cy="2447925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38099</xdr:rowOff>
    </xdr:from>
    <xdr:to>
      <xdr:col>2</xdr:col>
      <xdr:colOff>114300</xdr:colOff>
      <xdr:row>31</xdr:row>
      <xdr:rowOff>100799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>
          <a:spLocks/>
        </xdr:cNvSpPr>
      </xdr:nvSpPr>
      <xdr:spPr bwMode="auto">
        <a:xfrm>
          <a:off x="276225" y="1085849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33</xdr:row>
      <xdr:rowOff>0</xdr:rowOff>
    </xdr:from>
    <xdr:to>
      <xdr:col>2</xdr:col>
      <xdr:colOff>114300</xdr:colOff>
      <xdr:row>57</xdr:row>
      <xdr:rowOff>100800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>
          <a:spLocks/>
        </xdr:cNvSpPr>
      </xdr:nvSpPr>
      <xdr:spPr bwMode="auto">
        <a:xfrm>
          <a:off x="276225" y="4086225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59</xdr:row>
      <xdr:rowOff>0</xdr:rowOff>
    </xdr:from>
    <xdr:to>
      <xdr:col>2</xdr:col>
      <xdr:colOff>114300</xdr:colOff>
      <xdr:row>83</xdr:row>
      <xdr:rowOff>100800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>
          <a:spLocks/>
        </xdr:cNvSpPr>
      </xdr:nvSpPr>
      <xdr:spPr bwMode="auto">
        <a:xfrm>
          <a:off x="276225" y="708660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7</xdr:row>
      <xdr:rowOff>0</xdr:rowOff>
    </xdr:from>
    <xdr:to>
      <xdr:col>16</xdr:col>
      <xdr:colOff>114300</xdr:colOff>
      <xdr:row>31</xdr:row>
      <xdr:rowOff>100800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>
          <a:spLocks/>
        </xdr:cNvSpPr>
      </xdr:nvSpPr>
      <xdr:spPr bwMode="auto">
        <a:xfrm>
          <a:off x="6915150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33</xdr:row>
      <xdr:rowOff>1</xdr:rowOff>
    </xdr:from>
    <xdr:to>
      <xdr:col>16</xdr:col>
      <xdr:colOff>114300</xdr:colOff>
      <xdr:row>57</xdr:row>
      <xdr:rowOff>100801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>
          <a:spLocks/>
        </xdr:cNvSpPr>
      </xdr:nvSpPr>
      <xdr:spPr bwMode="auto">
        <a:xfrm>
          <a:off x="6915150" y="4086226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59</xdr:row>
      <xdr:rowOff>1</xdr:rowOff>
    </xdr:from>
    <xdr:to>
      <xdr:col>16</xdr:col>
      <xdr:colOff>114300</xdr:colOff>
      <xdr:row>83</xdr:row>
      <xdr:rowOff>100801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>
          <a:spLocks/>
        </xdr:cNvSpPr>
      </xdr:nvSpPr>
      <xdr:spPr bwMode="auto">
        <a:xfrm>
          <a:off x="6915150" y="7086601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7</xdr:row>
      <xdr:rowOff>0</xdr:rowOff>
    </xdr:from>
    <xdr:to>
      <xdr:col>30</xdr:col>
      <xdr:colOff>114300</xdr:colOff>
      <xdr:row>31</xdr:row>
      <xdr:rowOff>100800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>
          <a:spLocks/>
        </xdr:cNvSpPr>
      </xdr:nvSpPr>
      <xdr:spPr bwMode="auto">
        <a:xfrm>
          <a:off x="13554075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33</xdr:row>
      <xdr:rowOff>1</xdr:rowOff>
    </xdr:from>
    <xdr:to>
      <xdr:col>30</xdr:col>
      <xdr:colOff>114300</xdr:colOff>
      <xdr:row>57</xdr:row>
      <xdr:rowOff>100801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>
          <a:spLocks/>
        </xdr:cNvSpPr>
      </xdr:nvSpPr>
      <xdr:spPr bwMode="auto">
        <a:xfrm>
          <a:off x="13554075" y="4086226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59</xdr:row>
      <xdr:rowOff>1</xdr:rowOff>
    </xdr:from>
    <xdr:to>
      <xdr:col>30</xdr:col>
      <xdr:colOff>114300</xdr:colOff>
      <xdr:row>83</xdr:row>
      <xdr:rowOff>100801</xdr:rowOff>
    </xdr:to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>
          <a:spLocks/>
        </xdr:cNvSpPr>
      </xdr:nvSpPr>
      <xdr:spPr bwMode="auto">
        <a:xfrm>
          <a:off x="13554075" y="7086601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38100</xdr:colOff>
      <xdr:row>7</xdr:row>
      <xdr:rowOff>0</xdr:rowOff>
    </xdr:from>
    <xdr:to>
      <xdr:col>44</xdr:col>
      <xdr:colOff>114300</xdr:colOff>
      <xdr:row>31</xdr:row>
      <xdr:rowOff>100800</xdr:rowOff>
    </xdr:to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>
          <a:spLocks/>
        </xdr:cNvSpPr>
      </xdr:nvSpPr>
      <xdr:spPr bwMode="auto">
        <a:xfrm>
          <a:off x="20193000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38100</xdr:colOff>
      <xdr:row>33</xdr:row>
      <xdr:rowOff>1</xdr:rowOff>
    </xdr:from>
    <xdr:to>
      <xdr:col>44</xdr:col>
      <xdr:colOff>114300</xdr:colOff>
      <xdr:row>57</xdr:row>
      <xdr:rowOff>100801</xdr:rowOff>
    </xdr:to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>
          <a:spLocks/>
        </xdr:cNvSpPr>
      </xdr:nvSpPr>
      <xdr:spPr bwMode="auto">
        <a:xfrm>
          <a:off x="20193000" y="4086226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38100</xdr:colOff>
      <xdr:row>59</xdr:row>
      <xdr:rowOff>1</xdr:rowOff>
    </xdr:from>
    <xdr:to>
      <xdr:col>44</xdr:col>
      <xdr:colOff>114300</xdr:colOff>
      <xdr:row>83</xdr:row>
      <xdr:rowOff>100801</xdr:rowOff>
    </xdr:to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>
          <a:spLocks/>
        </xdr:cNvSpPr>
      </xdr:nvSpPr>
      <xdr:spPr bwMode="auto">
        <a:xfrm>
          <a:off x="20193000" y="7086601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59</xdr:row>
      <xdr:rowOff>0</xdr:rowOff>
    </xdr:from>
    <xdr:to>
      <xdr:col>1</xdr:col>
      <xdr:colOff>114300</xdr:colOff>
      <xdr:row>83</xdr:row>
      <xdr:rowOff>163350</xdr:rowOff>
    </xdr:to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SpPr>
          <a:spLocks/>
        </xdr:cNvSpPr>
      </xdr:nvSpPr>
      <xdr:spPr bwMode="auto">
        <a:xfrm>
          <a:off x="247650" y="762000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33</xdr:row>
      <xdr:rowOff>0</xdr:rowOff>
    </xdr:from>
    <xdr:to>
      <xdr:col>1</xdr:col>
      <xdr:colOff>114300</xdr:colOff>
      <xdr:row>57</xdr:row>
      <xdr:rowOff>163350</xdr:rowOff>
    </xdr:to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SpPr>
          <a:spLocks/>
        </xdr:cNvSpPr>
      </xdr:nvSpPr>
      <xdr:spPr bwMode="auto">
        <a:xfrm>
          <a:off x="247650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7</xdr:row>
      <xdr:rowOff>0</xdr:rowOff>
    </xdr:from>
    <xdr:to>
      <xdr:col>1</xdr:col>
      <xdr:colOff>114300</xdr:colOff>
      <xdr:row>31</xdr:row>
      <xdr:rowOff>163350</xdr:rowOff>
    </xdr:to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>
          <a:spLocks/>
        </xdr:cNvSpPr>
      </xdr:nvSpPr>
      <xdr:spPr bwMode="auto">
        <a:xfrm>
          <a:off x="247650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59</xdr:row>
      <xdr:rowOff>0</xdr:rowOff>
    </xdr:from>
    <xdr:to>
      <xdr:col>34</xdr:col>
      <xdr:colOff>114300</xdr:colOff>
      <xdr:row>83</xdr:row>
      <xdr:rowOff>163350</xdr:rowOff>
    </xdr:to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>
          <a:spLocks/>
        </xdr:cNvSpPr>
      </xdr:nvSpPr>
      <xdr:spPr bwMode="auto">
        <a:xfrm>
          <a:off x="13468350" y="762000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33</xdr:row>
      <xdr:rowOff>0</xdr:rowOff>
    </xdr:from>
    <xdr:to>
      <xdr:col>34</xdr:col>
      <xdr:colOff>114300</xdr:colOff>
      <xdr:row>57</xdr:row>
      <xdr:rowOff>163350</xdr:rowOff>
    </xdr:to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SpPr>
          <a:spLocks/>
        </xdr:cNvSpPr>
      </xdr:nvSpPr>
      <xdr:spPr bwMode="auto">
        <a:xfrm>
          <a:off x="13468350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38100</xdr:colOff>
      <xdr:row>7</xdr:row>
      <xdr:rowOff>0</xdr:rowOff>
    </xdr:from>
    <xdr:to>
      <xdr:col>34</xdr:col>
      <xdr:colOff>114300</xdr:colOff>
      <xdr:row>31</xdr:row>
      <xdr:rowOff>163350</xdr:rowOff>
    </xdr:to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SpPr>
          <a:spLocks/>
        </xdr:cNvSpPr>
      </xdr:nvSpPr>
      <xdr:spPr bwMode="auto">
        <a:xfrm>
          <a:off x="13468350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59</xdr:row>
      <xdr:rowOff>0</xdr:rowOff>
    </xdr:from>
    <xdr:to>
      <xdr:col>67</xdr:col>
      <xdr:colOff>114300</xdr:colOff>
      <xdr:row>83</xdr:row>
      <xdr:rowOff>163350</xdr:rowOff>
    </xdr:to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SpPr>
          <a:spLocks/>
        </xdr:cNvSpPr>
      </xdr:nvSpPr>
      <xdr:spPr bwMode="auto">
        <a:xfrm>
          <a:off x="26689050" y="762000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33</xdr:row>
      <xdr:rowOff>0</xdr:rowOff>
    </xdr:from>
    <xdr:to>
      <xdr:col>67</xdr:col>
      <xdr:colOff>114300</xdr:colOff>
      <xdr:row>57</xdr:row>
      <xdr:rowOff>163350</xdr:rowOff>
    </xdr:to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>
          <a:spLocks/>
        </xdr:cNvSpPr>
      </xdr:nvSpPr>
      <xdr:spPr bwMode="auto">
        <a:xfrm>
          <a:off x="26689050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67</xdr:col>
      <xdr:colOff>38100</xdr:colOff>
      <xdr:row>7</xdr:row>
      <xdr:rowOff>0</xdr:rowOff>
    </xdr:from>
    <xdr:to>
      <xdr:col>67</xdr:col>
      <xdr:colOff>114300</xdr:colOff>
      <xdr:row>31</xdr:row>
      <xdr:rowOff>163350</xdr:rowOff>
    </xdr:to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>
          <a:spLocks/>
        </xdr:cNvSpPr>
      </xdr:nvSpPr>
      <xdr:spPr bwMode="auto">
        <a:xfrm>
          <a:off x="26689050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28575</xdr:colOff>
      <xdr:row>59</xdr:row>
      <xdr:rowOff>0</xdr:rowOff>
    </xdr:from>
    <xdr:to>
      <xdr:col>31</xdr:col>
      <xdr:colOff>104775</xdr:colOff>
      <xdr:row>83</xdr:row>
      <xdr:rowOff>163350</xdr:rowOff>
    </xdr:to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>
          <a:spLocks/>
        </xdr:cNvSpPr>
      </xdr:nvSpPr>
      <xdr:spPr bwMode="auto">
        <a:xfrm flipH="1">
          <a:off x="12906375" y="762000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28575</xdr:colOff>
      <xdr:row>33</xdr:row>
      <xdr:rowOff>0</xdr:rowOff>
    </xdr:from>
    <xdr:to>
      <xdr:col>31</xdr:col>
      <xdr:colOff>104775</xdr:colOff>
      <xdr:row>57</xdr:row>
      <xdr:rowOff>163350</xdr:rowOff>
    </xdr:to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>
          <a:spLocks/>
        </xdr:cNvSpPr>
      </xdr:nvSpPr>
      <xdr:spPr bwMode="auto">
        <a:xfrm flipH="1">
          <a:off x="12906375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28575</xdr:colOff>
      <xdr:row>7</xdr:row>
      <xdr:rowOff>0</xdr:rowOff>
    </xdr:from>
    <xdr:to>
      <xdr:col>31</xdr:col>
      <xdr:colOff>104775</xdr:colOff>
      <xdr:row>31</xdr:row>
      <xdr:rowOff>163350</xdr:rowOff>
    </xdr:to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>
          <a:spLocks/>
        </xdr:cNvSpPr>
      </xdr:nvSpPr>
      <xdr:spPr bwMode="auto">
        <a:xfrm flipH="1">
          <a:off x="12906375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28575</xdr:colOff>
      <xdr:row>59</xdr:row>
      <xdr:rowOff>0</xdr:rowOff>
    </xdr:from>
    <xdr:to>
      <xdr:col>64</xdr:col>
      <xdr:colOff>104775</xdr:colOff>
      <xdr:row>83</xdr:row>
      <xdr:rowOff>163350</xdr:rowOff>
    </xdr:to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>
          <a:spLocks/>
        </xdr:cNvSpPr>
      </xdr:nvSpPr>
      <xdr:spPr bwMode="auto">
        <a:xfrm flipH="1">
          <a:off x="26127075" y="762000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28575</xdr:colOff>
      <xdr:row>33</xdr:row>
      <xdr:rowOff>0</xdr:rowOff>
    </xdr:from>
    <xdr:to>
      <xdr:col>64</xdr:col>
      <xdr:colOff>104775</xdr:colOff>
      <xdr:row>57</xdr:row>
      <xdr:rowOff>163350</xdr:rowOff>
    </xdr:to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SpPr>
          <a:spLocks/>
        </xdr:cNvSpPr>
      </xdr:nvSpPr>
      <xdr:spPr bwMode="auto">
        <a:xfrm flipH="1">
          <a:off x="26127075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28575</xdr:colOff>
      <xdr:row>7</xdr:row>
      <xdr:rowOff>0</xdr:rowOff>
    </xdr:from>
    <xdr:to>
      <xdr:col>64</xdr:col>
      <xdr:colOff>104775</xdr:colOff>
      <xdr:row>31</xdr:row>
      <xdr:rowOff>163350</xdr:rowOff>
    </xdr:to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SpPr>
          <a:spLocks/>
        </xdr:cNvSpPr>
      </xdr:nvSpPr>
      <xdr:spPr bwMode="auto">
        <a:xfrm flipH="1">
          <a:off x="26127075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97</xdr:col>
      <xdr:colOff>28575</xdr:colOff>
      <xdr:row>59</xdr:row>
      <xdr:rowOff>0</xdr:rowOff>
    </xdr:from>
    <xdr:to>
      <xdr:col>97</xdr:col>
      <xdr:colOff>104775</xdr:colOff>
      <xdr:row>83</xdr:row>
      <xdr:rowOff>163350</xdr:rowOff>
    </xdr:to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SpPr>
          <a:spLocks/>
        </xdr:cNvSpPr>
      </xdr:nvSpPr>
      <xdr:spPr bwMode="auto">
        <a:xfrm flipH="1">
          <a:off x="39347775" y="762000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97</xdr:col>
      <xdr:colOff>28575</xdr:colOff>
      <xdr:row>33</xdr:row>
      <xdr:rowOff>0</xdr:rowOff>
    </xdr:from>
    <xdr:to>
      <xdr:col>97</xdr:col>
      <xdr:colOff>104775</xdr:colOff>
      <xdr:row>57</xdr:row>
      <xdr:rowOff>163350</xdr:rowOff>
    </xdr:to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/>
        </xdr:cNvSpPr>
      </xdr:nvSpPr>
      <xdr:spPr bwMode="auto">
        <a:xfrm flipH="1">
          <a:off x="39347775" y="4391025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97</xdr:col>
      <xdr:colOff>28575</xdr:colOff>
      <xdr:row>7</xdr:row>
      <xdr:rowOff>0</xdr:rowOff>
    </xdr:from>
    <xdr:to>
      <xdr:col>97</xdr:col>
      <xdr:colOff>104775</xdr:colOff>
      <xdr:row>31</xdr:row>
      <xdr:rowOff>163350</xdr:rowOff>
    </xdr:to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SpPr>
          <a:spLocks/>
        </xdr:cNvSpPr>
      </xdr:nvSpPr>
      <xdr:spPr bwMode="auto">
        <a:xfrm flipH="1">
          <a:off x="39347775" y="1162050"/>
          <a:ext cx="76200" cy="3078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59</xdr:row>
      <xdr:rowOff>0</xdr:rowOff>
    </xdr:from>
    <xdr:to>
      <xdr:col>2</xdr:col>
      <xdr:colOff>104775</xdr:colOff>
      <xdr:row>83</xdr:row>
      <xdr:rowOff>100800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/>
        </xdr:cNvSpPr>
      </xdr:nvSpPr>
      <xdr:spPr bwMode="auto">
        <a:xfrm>
          <a:off x="276225" y="708660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33</xdr:row>
      <xdr:rowOff>0</xdr:rowOff>
    </xdr:from>
    <xdr:to>
      <xdr:col>2</xdr:col>
      <xdr:colOff>104775</xdr:colOff>
      <xdr:row>57</xdr:row>
      <xdr:rowOff>100800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/>
        </xdr:cNvSpPr>
      </xdr:nvSpPr>
      <xdr:spPr bwMode="auto">
        <a:xfrm>
          <a:off x="276225" y="4086225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0</xdr:rowOff>
    </xdr:from>
    <xdr:to>
      <xdr:col>2</xdr:col>
      <xdr:colOff>104775</xdr:colOff>
      <xdr:row>31</xdr:row>
      <xdr:rowOff>100800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/>
        </xdr:cNvSpPr>
      </xdr:nvSpPr>
      <xdr:spPr bwMode="auto">
        <a:xfrm>
          <a:off x="276225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7</xdr:row>
      <xdr:rowOff>0</xdr:rowOff>
    </xdr:from>
    <xdr:to>
      <xdr:col>33</xdr:col>
      <xdr:colOff>114300</xdr:colOff>
      <xdr:row>31</xdr:row>
      <xdr:rowOff>100800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/>
        </xdr:cNvSpPr>
      </xdr:nvSpPr>
      <xdr:spPr bwMode="auto">
        <a:xfrm flipH="1">
          <a:off x="12944475" y="108585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0</xdr:rowOff>
    </xdr:from>
    <xdr:to>
      <xdr:col>33</xdr:col>
      <xdr:colOff>114300</xdr:colOff>
      <xdr:row>57</xdr:row>
      <xdr:rowOff>100800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/>
        </xdr:cNvSpPr>
      </xdr:nvSpPr>
      <xdr:spPr bwMode="auto">
        <a:xfrm flipH="1">
          <a:off x="12944475" y="4086225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38100</xdr:colOff>
      <xdr:row>59</xdr:row>
      <xdr:rowOff>0</xdr:rowOff>
    </xdr:from>
    <xdr:to>
      <xdr:col>33</xdr:col>
      <xdr:colOff>114300</xdr:colOff>
      <xdr:row>83</xdr:row>
      <xdr:rowOff>100800</xdr:rowOff>
    </xdr:to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/>
        </xdr:cNvSpPr>
      </xdr:nvSpPr>
      <xdr:spPr bwMode="auto">
        <a:xfrm flipH="1">
          <a:off x="12944475" y="7086600"/>
          <a:ext cx="76200" cy="2844000"/>
        </a:xfrm>
        <a:prstGeom prst="leftBracket">
          <a:avLst>
            <a:gd name="adj" fmla="val 5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ho\&#20849;&#26377;&#12501;&#12449;&#12452;&#12523;\Documents%20and%20Settings\Administrator\&#12487;&#12473;&#12463;&#12488;&#12483;&#12503;\&#24344;&#21069;&#24066;&#12398;&#20154;&#21475;(H17)\&#65320;&#65297;&#65303;&#20998;\&#36039;&#26009;\17&#19990;&#24111;&#12398;&#23478;&#26063;&#39006;&#22411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3 (3)"/>
      <sheetName val="a013"/>
      <sheetName val="a013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B2:H94"/>
  <sheetViews>
    <sheetView tabSelected="1" view="pageBreakPreview" zoomScaleNormal="110" zoomScaleSheetLayoutView="100" workbookViewId="0">
      <selection activeCell="M17" sqref="M17"/>
    </sheetView>
  </sheetViews>
  <sheetFormatPr defaultRowHeight="19.5" customHeight="1"/>
  <cols>
    <col min="1" max="1" width="2.125" style="1" customWidth="1"/>
    <col min="2" max="3" width="12.5" style="2" customWidth="1"/>
    <col min="4" max="8" width="10.875" style="1" customWidth="1"/>
    <col min="9" max="16384" width="9" style="1"/>
  </cols>
  <sheetData>
    <row r="2" spans="2:8" ht="19.5" customHeight="1">
      <c r="B2" s="1326" t="s">
        <v>247</v>
      </c>
      <c r="C2" s="1326"/>
      <c r="D2" s="1326"/>
      <c r="E2" s="1326"/>
      <c r="F2" s="1326"/>
      <c r="G2" s="1326"/>
      <c r="H2" s="1326"/>
    </row>
    <row r="3" spans="2:8" s="1082" customFormat="1" ht="12.75" customHeight="1">
      <c r="B3" s="1079"/>
      <c r="C3" s="1079"/>
      <c r="D3" s="1080"/>
      <c r="E3" s="1080"/>
      <c r="F3" s="1080"/>
      <c r="G3" s="1080"/>
      <c r="H3" s="1081" t="s">
        <v>3</v>
      </c>
    </row>
    <row r="4" spans="2:8" s="10" customFormat="1" ht="15" customHeight="1">
      <c r="B4" s="1327" t="s">
        <v>27</v>
      </c>
      <c r="C4" s="1329" t="s">
        <v>24</v>
      </c>
      <c r="D4" s="1328" t="s">
        <v>2</v>
      </c>
      <c r="E4" s="1328"/>
      <c r="F4" s="1328"/>
      <c r="G4" s="178" t="s">
        <v>21</v>
      </c>
      <c r="H4" s="179" t="s">
        <v>26</v>
      </c>
    </row>
    <row r="5" spans="2:8" s="10" customFormat="1" ht="15" customHeight="1">
      <c r="B5" s="1327"/>
      <c r="C5" s="1330"/>
      <c r="D5" s="177" t="s">
        <v>20</v>
      </c>
      <c r="E5" s="177" t="s">
        <v>0</v>
      </c>
      <c r="F5" s="177" t="s">
        <v>1</v>
      </c>
      <c r="G5" s="180" t="s">
        <v>34</v>
      </c>
      <c r="H5" s="181" t="s">
        <v>22</v>
      </c>
    </row>
    <row r="6" spans="2:8" s="5" customFormat="1" ht="5.25" customHeight="1">
      <c r="B6" s="3"/>
      <c r="C6" s="182"/>
      <c r="D6" s="4"/>
      <c r="E6" s="4"/>
      <c r="F6" s="4"/>
      <c r="G6" s="8"/>
      <c r="H6" s="9"/>
    </row>
    <row r="7" spans="2:8" s="1223" customFormat="1" ht="10.5" customHeight="1">
      <c r="B7" s="1220" t="s">
        <v>248</v>
      </c>
      <c r="C7" s="1221" t="s">
        <v>23</v>
      </c>
      <c r="D7" s="1222">
        <v>168466</v>
      </c>
      <c r="E7" s="1222">
        <v>77251</v>
      </c>
      <c r="F7" s="1222">
        <v>91215</v>
      </c>
      <c r="G7" s="1222">
        <v>168.26576374114802</v>
      </c>
      <c r="H7" s="1232">
        <v>-5.0419647034287616</v>
      </c>
    </row>
    <row r="8" spans="2:8" s="5" customFormat="1" ht="8.25" customHeight="1">
      <c r="B8" s="154"/>
      <c r="C8" s="183" t="s">
        <v>29</v>
      </c>
      <c r="D8" s="155">
        <v>155163</v>
      </c>
      <c r="E8" s="155">
        <v>71163</v>
      </c>
      <c r="F8" s="155">
        <v>84000</v>
      </c>
      <c r="G8" s="155">
        <v>178.46314869341185</v>
      </c>
      <c r="H8" s="1233">
        <v>-5.0078668813478391</v>
      </c>
    </row>
    <row r="9" spans="2:8" s="5" customFormat="1" ht="8.25" customHeight="1">
      <c r="B9" s="154"/>
      <c r="C9" s="183" t="s">
        <v>30</v>
      </c>
      <c r="D9" s="155">
        <v>10187</v>
      </c>
      <c r="E9" s="155">
        <v>4657</v>
      </c>
      <c r="F9" s="155">
        <v>5530</v>
      </c>
      <c r="G9" s="155">
        <v>104.26816786079836</v>
      </c>
      <c r="H9" s="1233">
        <v>-5.5009276437847863</v>
      </c>
    </row>
    <row r="10" spans="2:8" s="5" customFormat="1" ht="8.25" customHeight="1">
      <c r="B10" s="156"/>
      <c r="C10" s="183" t="s">
        <v>31</v>
      </c>
      <c r="D10" s="155">
        <v>3116</v>
      </c>
      <c r="E10" s="155">
        <v>1431</v>
      </c>
      <c r="F10" s="155">
        <v>1685</v>
      </c>
      <c r="G10" s="155">
        <v>91.512481644640232</v>
      </c>
      <c r="H10" s="1233">
        <v>-5.2311435523114351</v>
      </c>
    </row>
    <row r="11" spans="2:8" s="1223" customFormat="1" ht="10.5" customHeight="1">
      <c r="B11" s="1224" t="s">
        <v>35</v>
      </c>
      <c r="C11" s="1225" t="s">
        <v>23</v>
      </c>
      <c r="D11" s="1226">
        <v>177411</v>
      </c>
      <c r="E11" s="1226">
        <v>81367</v>
      </c>
      <c r="F11" s="1226">
        <v>96044</v>
      </c>
      <c r="G11" s="1226">
        <v>177.2001318431067</v>
      </c>
      <c r="H11" s="1230">
        <v>-3.3040283856480279</v>
      </c>
    </row>
    <row r="12" spans="2:8" s="5" customFormat="1" ht="8.25" customHeight="1">
      <c r="B12" s="16"/>
      <c r="C12" s="184" t="s">
        <v>29</v>
      </c>
      <c r="D12" s="12">
        <v>163343</v>
      </c>
      <c r="E12" s="12">
        <v>74849</v>
      </c>
      <c r="F12" s="12">
        <v>88449</v>
      </c>
      <c r="G12" s="12">
        <v>187.87150349650349</v>
      </c>
      <c r="H12" s="1234">
        <v>-3.0829659604008519</v>
      </c>
    </row>
    <row r="13" spans="2:8" s="5" customFormat="1" ht="8.25" customHeight="1">
      <c r="B13" s="16"/>
      <c r="C13" s="184" t="s">
        <v>30</v>
      </c>
      <c r="D13" s="12">
        <v>10780</v>
      </c>
      <c r="E13" s="12">
        <v>4931</v>
      </c>
      <c r="F13" s="12">
        <v>5849</v>
      </c>
      <c r="G13" s="12">
        <v>110.33776867963152</v>
      </c>
      <c r="H13" s="1234">
        <v>-5.6207319208544941</v>
      </c>
    </row>
    <row r="14" spans="2:8" s="5" customFormat="1" ht="8.25" customHeight="1">
      <c r="B14" s="17"/>
      <c r="C14" s="184" t="s">
        <v>31</v>
      </c>
      <c r="D14" s="12">
        <v>3288</v>
      </c>
      <c r="E14" s="12">
        <v>1542</v>
      </c>
      <c r="F14" s="12">
        <v>1746</v>
      </c>
      <c r="G14" s="12">
        <v>96.563876651982383</v>
      </c>
      <c r="H14" s="1234">
        <v>-6.3781321184510293</v>
      </c>
    </row>
    <row r="15" spans="2:8" s="1223" customFormat="1" ht="10.5" customHeight="1">
      <c r="B15" s="1224" t="s">
        <v>28</v>
      </c>
      <c r="C15" s="1225" t="s">
        <v>23</v>
      </c>
      <c r="D15" s="1226">
        <v>183473</v>
      </c>
      <c r="E15" s="1226">
        <v>84064</v>
      </c>
      <c r="F15" s="1226">
        <v>99409</v>
      </c>
      <c r="G15" s="1226">
        <v>183</v>
      </c>
      <c r="H15" s="1230">
        <v>-2.95</v>
      </c>
    </row>
    <row r="16" spans="2:8" s="11" customFormat="1" ht="8.25" customHeight="1">
      <c r="B16" s="16"/>
      <c r="C16" s="184" t="s">
        <v>29</v>
      </c>
      <c r="D16" s="12">
        <v>168539</v>
      </c>
      <c r="E16" s="12">
        <v>77151</v>
      </c>
      <c r="F16" s="12">
        <v>91388</v>
      </c>
      <c r="G16" s="12">
        <v>194</v>
      </c>
      <c r="H16" s="1234">
        <v>-2.7</v>
      </c>
    </row>
    <row r="17" spans="2:8" s="11" customFormat="1" ht="8.25" customHeight="1">
      <c r="B17" s="16"/>
      <c r="C17" s="184" t="s">
        <v>30</v>
      </c>
      <c r="D17" s="12">
        <v>11422</v>
      </c>
      <c r="E17" s="12">
        <v>5239</v>
      </c>
      <c r="F17" s="12">
        <v>6183</v>
      </c>
      <c r="G17" s="12">
        <v>117</v>
      </c>
      <c r="H17" s="1234">
        <v>-4.67</v>
      </c>
    </row>
    <row r="18" spans="2:8" s="11" customFormat="1" ht="8.25" customHeight="1">
      <c r="B18" s="17"/>
      <c r="C18" s="184" t="s">
        <v>31</v>
      </c>
      <c r="D18" s="12">
        <v>3512</v>
      </c>
      <c r="E18" s="12">
        <v>1674</v>
      </c>
      <c r="F18" s="12">
        <v>1838</v>
      </c>
      <c r="G18" s="12">
        <v>103</v>
      </c>
      <c r="H18" s="1234">
        <v>-8.5399999999999991</v>
      </c>
    </row>
    <row r="19" spans="2:8" s="1223" customFormat="1" ht="10.5" customHeight="1">
      <c r="B19" s="1227" t="s">
        <v>25</v>
      </c>
      <c r="C19" s="1228" t="s">
        <v>23</v>
      </c>
      <c r="D19" s="1226">
        <v>189043</v>
      </c>
      <c r="E19" s="1226">
        <v>86622</v>
      </c>
      <c r="F19" s="1226">
        <v>102421</v>
      </c>
      <c r="G19" s="1226">
        <v>189</v>
      </c>
      <c r="H19" s="1230">
        <v>-2.16</v>
      </c>
    </row>
    <row r="20" spans="2:8" s="11" customFormat="1" ht="8.25" customHeight="1">
      <c r="B20" s="18"/>
      <c r="C20" s="185" t="s">
        <v>29</v>
      </c>
      <c r="D20" s="12">
        <v>173221</v>
      </c>
      <c r="E20" s="12">
        <v>79299</v>
      </c>
      <c r="F20" s="12">
        <v>93922</v>
      </c>
      <c r="G20" s="12">
        <v>199</v>
      </c>
      <c r="H20" s="1234">
        <v>-2.1800000000000002</v>
      </c>
    </row>
    <row r="21" spans="2:8" s="11" customFormat="1" ht="8.25" customHeight="1">
      <c r="B21" s="18"/>
      <c r="C21" s="185" t="s">
        <v>30</v>
      </c>
      <c r="D21" s="12">
        <v>11982</v>
      </c>
      <c r="E21" s="12">
        <v>5504</v>
      </c>
      <c r="F21" s="12">
        <v>6478</v>
      </c>
      <c r="G21" s="12">
        <v>123</v>
      </c>
      <c r="H21" s="1234">
        <v>-2.41</v>
      </c>
    </row>
    <row r="22" spans="2:8" s="11" customFormat="1" ht="8.25" customHeight="1">
      <c r="B22" s="19"/>
      <c r="C22" s="185" t="s">
        <v>31</v>
      </c>
      <c r="D22" s="12">
        <v>3840</v>
      </c>
      <c r="E22" s="12">
        <v>1819</v>
      </c>
      <c r="F22" s="12">
        <v>2021</v>
      </c>
      <c r="G22" s="12">
        <v>113</v>
      </c>
      <c r="H22" s="1234">
        <v>-0.34</v>
      </c>
    </row>
    <row r="23" spans="2:8" s="1229" customFormat="1" ht="10.5" customHeight="1">
      <c r="B23" s="1227" t="s">
        <v>4</v>
      </c>
      <c r="C23" s="1228" t="s">
        <v>23</v>
      </c>
      <c r="D23" s="1226">
        <v>193217</v>
      </c>
      <c r="E23" s="1226">
        <v>88972</v>
      </c>
      <c r="F23" s="1226">
        <v>104245</v>
      </c>
      <c r="G23" s="1226">
        <v>193</v>
      </c>
      <c r="H23" s="1230">
        <v>-0.5</v>
      </c>
    </row>
    <row r="24" spans="2:8" s="13" customFormat="1" ht="8.25" customHeight="1">
      <c r="B24" s="18"/>
      <c r="C24" s="185" t="s">
        <v>29</v>
      </c>
      <c r="D24" s="12">
        <v>177086</v>
      </c>
      <c r="E24" s="12">
        <v>81470</v>
      </c>
      <c r="F24" s="12">
        <v>95616</v>
      </c>
      <c r="G24" s="12">
        <v>204</v>
      </c>
      <c r="H24" s="1234">
        <v>-0.5</v>
      </c>
    </row>
    <row r="25" spans="2:8" s="13" customFormat="1" ht="8.25" customHeight="1">
      <c r="B25" s="18"/>
      <c r="C25" s="185" t="s">
        <v>30</v>
      </c>
      <c r="D25" s="12">
        <v>12278</v>
      </c>
      <c r="E25" s="12">
        <v>5685</v>
      </c>
      <c r="F25" s="12">
        <v>6593</v>
      </c>
      <c r="G25" s="12">
        <v>126</v>
      </c>
      <c r="H25" s="1234">
        <v>-0.96</v>
      </c>
    </row>
    <row r="26" spans="2:8" s="13" customFormat="1" ht="8.25" customHeight="1">
      <c r="B26" s="19"/>
      <c r="C26" s="185" t="s">
        <v>31</v>
      </c>
      <c r="D26" s="12">
        <v>3853</v>
      </c>
      <c r="E26" s="12">
        <v>1817</v>
      </c>
      <c r="F26" s="12">
        <v>2036</v>
      </c>
      <c r="G26" s="12">
        <v>113</v>
      </c>
      <c r="H26" s="1234">
        <v>0.65</v>
      </c>
    </row>
    <row r="27" spans="2:8" s="1229" customFormat="1" ht="10.5" customHeight="1">
      <c r="B27" s="1227" t="s">
        <v>5</v>
      </c>
      <c r="C27" s="1228" t="s">
        <v>23</v>
      </c>
      <c r="D27" s="1226">
        <v>194197</v>
      </c>
      <c r="E27" s="1226">
        <v>89273</v>
      </c>
      <c r="F27" s="1226">
        <v>104924</v>
      </c>
      <c r="G27" s="1226">
        <v>194</v>
      </c>
      <c r="H27" s="1230">
        <v>1.56</v>
      </c>
    </row>
    <row r="28" spans="2:8" s="13" customFormat="1" ht="8.25" customHeight="1">
      <c r="B28" s="18"/>
      <c r="C28" s="185" t="s">
        <v>29</v>
      </c>
      <c r="D28" s="12">
        <v>177972</v>
      </c>
      <c r="E28" s="12">
        <v>81660</v>
      </c>
      <c r="F28" s="12">
        <v>96312</v>
      </c>
      <c r="G28" s="12">
        <v>205</v>
      </c>
      <c r="H28" s="1234">
        <v>1.87</v>
      </c>
    </row>
    <row r="29" spans="2:8" s="13" customFormat="1" ht="8.25" customHeight="1">
      <c r="B29" s="18"/>
      <c r="C29" s="185" t="s">
        <v>30</v>
      </c>
      <c r="D29" s="12">
        <v>12397</v>
      </c>
      <c r="E29" s="12">
        <v>5818</v>
      </c>
      <c r="F29" s="12">
        <v>6579</v>
      </c>
      <c r="G29" s="12">
        <v>127</v>
      </c>
      <c r="H29" s="1234">
        <v>-1.28</v>
      </c>
    </row>
    <row r="30" spans="2:8" s="13" customFormat="1" ht="8.25" customHeight="1">
      <c r="B30" s="18"/>
      <c r="C30" s="185" t="s">
        <v>31</v>
      </c>
      <c r="D30" s="12">
        <v>3828</v>
      </c>
      <c r="E30" s="12">
        <v>1795</v>
      </c>
      <c r="F30" s="12">
        <v>2033</v>
      </c>
      <c r="G30" s="12">
        <v>112</v>
      </c>
      <c r="H30" s="1234">
        <v>-3.21</v>
      </c>
    </row>
    <row r="31" spans="2:8" s="1229" customFormat="1" ht="10.5" customHeight="1">
      <c r="B31" s="1227" t="s">
        <v>6</v>
      </c>
      <c r="C31" s="1228" t="s">
        <v>23</v>
      </c>
      <c r="D31" s="1226">
        <v>191217</v>
      </c>
      <c r="E31" s="1226">
        <v>88581</v>
      </c>
      <c r="F31" s="1226">
        <v>102636</v>
      </c>
      <c r="G31" s="1226">
        <v>191</v>
      </c>
      <c r="H31" s="1230">
        <v>-0.92</v>
      </c>
    </row>
    <row r="32" spans="2:8" s="13" customFormat="1" ht="8.25" customHeight="1">
      <c r="B32" s="18"/>
      <c r="C32" s="185" t="s">
        <v>29</v>
      </c>
      <c r="D32" s="12">
        <v>174704</v>
      </c>
      <c r="E32" s="12">
        <v>80783</v>
      </c>
      <c r="F32" s="12">
        <v>93921</v>
      </c>
      <c r="G32" s="12">
        <v>201</v>
      </c>
      <c r="H32" s="1234">
        <v>-0.78</v>
      </c>
    </row>
    <row r="33" spans="2:8" s="13" customFormat="1" ht="8.25" customHeight="1">
      <c r="B33" s="18"/>
      <c r="C33" s="185" t="s">
        <v>30</v>
      </c>
      <c r="D33" s="12">
        <v>12558</v>
      </c>
      <c r="E33" s="12">
        <v>5921</v>
      </c>
      <c r="F33" s="12">
        <v>6637</v>
      </c>
      <c r="G33" s="12">
        <v>129</v>
      </c>
      <c r="H33" s="1234">
        <v>-1.69</v>
      </c>
    </row>
    <row r="34" spans="2:8" s="1084" customFormat="1" ht="8.25" customHeight="1">
      <c r="B34" s="1083"/>
      <c r="C34" s="185" t="s">
        <v>31</v>
      </c>
      <c r="D34" s="12">
        <v>3955</v>
      </c>
      <c r="E34" s="12">
        <v>1877</v>
      </c>
      <c r="F34" s="12">
        <v>2078</v>
      </c>
      <c r="G34" s="12">
        <v>116</v>
      </c>
      <c r="H34" s="1234">
        <v>-4.3099999999999996</v>
      </c>
    </row>
    <row r="35" spans="2:8" s="1229" customFormat="1" ht="10.5" customHeight="1">
      <c r="B35" s="1227" t="s">
        <v>7</v>
      </c>
      <c r="C35" s="1228" t="s">
        <v>23</v>
      </c>
      <c r="D35" s="1226">
        <v>192989</v>
      </c>
      <c r="E35" s="1226">
        <v>90829</v>
      </c>
      <c r="F35" s="1226">
        <v>102160</v>
      </c>
      <c r="G35" s="1226">
        <v>193</v>
      </c>
      <c r="H35" s="1230">
        <v>0.36</v>
      </c>
    </row>
    <row r="36" spans="2:8" s="13" customFormat="1" ht="8.25" customHeight="1">
      <c r="B36" s="18"/>
      <c r="C36" s="185" t="s">
        <v>29</v>
      </c>
      <c r="D36" s="12">
        <v>176082</v>
      </c>
      <c r="E36" s="12">
        <v>82731</v>
      </c>
      <c r="F36" s="12">
        <v>93351</v>
      </c>
      <c r="G36" s="12">
        <v>203</v>
      </c>
      <c r="H36" s="1234">
        <v>0.43</v>
      </c>
    </row>
    <row r="37" spans="2:8" s="13" customFormat="1" ht="8.25" customHeight="1">
      <c r="B37" s="18"/>
      <c r="C37" s="185" t="s">
        <v>30</v>
      </c>
      <c r="D37" s="12">
        <v>12774</v>
      </c>
      <c r="E37" s="12">
        <v>6101</v>
      </c>
      <c r="F37" s="12">
        <v>6673</v>
      </c>
      <c r="G37" s="12">
        <v>131</v>
      </c>
      <c r="H37" s="1234">
        <v>-1.1499999999999999</v>
      </c>
    </row>
    <row r="38" spans="2:8" s="13" customFormat="1" ht="8.25" customHeight="1">
      <c r="B38" s="18"/>
      <c r="C38" s="185" t="s">
        <v>31</v>
      </c>
      <c r="D38" s="12">
        <v>4133</v>
      </c>
      <c r="E38" s="12">
        <v>1997</v>
      </c>
      <c r="F38" s="12">
        <v>2136</v>
      </c>
      <c r="G38" s="12">
        <v>121</v>
      </c>
      <c r="H38" s="1234">
        <v>2.35</v>
      </c>
    </row>
    <row r="39" spans="2:8" s="1229" customFormat="1" ht="10.5" customHeight="1">
      <c r="B39" s="1227" t="s">
        <v>8</v>
      </c>
      <c r="C39" s="1228" t="s">
        <v>23</v>
      </c>
      <c r="D39" s="1226">
        <v>192291</v>
      </c>
      <c r="E39" s="1226">
        <v>91302</v>
      </c>
      <c r="F39" s="1226">
        <v>100989</v>
      </c>
      <c r="G39" s="1226">
        <v>192</v>
      </c>
      <c r="H39" s="1230">
        <v>5.91</v>
      </c>
    </row>
    <row r="40" spans="2:8" s="13" customFormat="1" ht="8.25" customHeight="1">
      <c r="B40" s="18"/>
      <c r="C40" s="185" t="s">
        <v>29</v>
      </c>
      <c r="D40" s="12">
        <v>175330</v>
      </c>
      <c r="E40" s="12">
        <v>83131</v>
      </c>
      <c r="F40" s="12">
        <v>92199</v>
      </c>
      <c r="G40" s="12">
        <v>202</v>
      </c>
      <c r="H40" s="1234">
        <v>6.32</v>
      </c>
    </row>
    <row r="41" spans="2:8" s="13" customFormat="1" ht="8.25" customHeight="1">
      <c r="B41" s="18"/>
      <c r="C41" s="185" t="s">
        <v>30</v>
      </c>
      <c r="D41" s="12">
        <v>12923</v>
      </c>
      <c r="E41" s="12">
        <v>6221</v>
      </c>
      <c r="F41" s="12">
        <v>6702</v>
      </c>
      <c r="G41" s="12">
        <v>132</v>
      </c>
      <c r="H41" s="1234">
        <v>2.61</v>
      </c>
    </row>
    <row r="42" spans="2:8" s="13" customFormat="1" ht="8.25" customHeight="1">
      <c r="B42" s="18"/>
      <c r="C42" s="185" t="s">
        <v>31</v>
      </c>
      <c r="D42" s="12">
        <v>4038</v>
      </c>
      <c r="E42" s="12">
        <v>1950</v>
      </c>
      <c r="F42" s="12">
        <v>2088</v>
      </c>
      <c r="G42" s="12">
        <v>119</v>
      </c>
      <c r="H42" s="1234">
        <v>-0.54</v>
      </c>
    </row>
    <row r="43" spans="2:8" s="1229" customFormat="1" ht="10.5" customHeight="1">
      <c r="B43" s="1227" t="s">
        <v>9</v>
      </c>
      <c r="C43" s="1228" t="s">
        <v>23</v>
      </c>
      <c r="D43" s="1226">
        <v>181565</v>
      </c>
      <c r="E43" s="1226">
        <v>85883</v>
      </c>
      <c r="F43" s="1226">
        <v>95682</v>
      </c>
      <c r="G43" s="1226">
        <v>181</v>
      </c>
      <c r="H43" s="1230">
        <v>3.96</v>
      </c>
    </row>
    <row r="44" spans="2:8" s="13" customFormat="1" ht="8.25" customHeight="1">
      <c r="B44" s="18"/>
      <c r="C44" s="185" t="s">
        <v>29</v>
      </c>
      <c r="D44" s="12">
        <v>164911</v>
      </c>
      <c r="E44" s="12">
        <v>77857</v>
      </c>
      <c r="F44" s="12">
        <v>87054</v>
      </c>
      <c r="G44" s="12">
        <v>190</v>
      </c>
      <c r="H44" s="1234">
        <v>4.6399999999999997</v>
      </c>
    </row>
    <row r="45" spans="2:8" s="13" customFormat="1" ht="8.25" customHeight="1">
      <c r="B45" s="18"/>
      <c r="C45" s="185" t="s">
        <v>30</v>
      </c>
      <c r="D45" s="12">
        <v>12594</v>
      </c>
      <c r="E45" s="12">
        <v>6038</v>
      </c>
      <c r="F45" s="12">
        <v>6556</v>
      </c>
      <c r="G45" s="12">
        <v>129</v>
      </c>
      <c r="H45" s="1234">
        <v>-1.34</v>
      </c>
    </row>
    <row r="46" spans="2:8" s="13" customFormat="1" ht="8.25" customHeight="1">
      <c r="B46" s="18"/>
      <c r="C46" s="185" t="s">
        <v>31</v>
      </c>
      <c r="D46" s="12">
        <v>4060</v>
      </c>
      <c r="E46" s="12">
        <v>1988</v>
      </c>
      <c r="F46" s="12">
        <v>2072</v>
      </c>
      <c r="G46" s="12">
        <v>119</v>
      </c>
      <c r="H46" s="1234">
        <v>-5.05</v>
      </c>
    </row>
    <row r="47" spans="2:8" s="1229" customFormat="1" ht="10.5" customHeight="1">
      <c r="B47" s="1227" t="s">
        <v>10</v>
      </c>
      <c r="C47" s="1228" t="s">
        <v>23</v>
      </c>
      <c r="D47" s="1226">
        <v>174644</v>
      </c>
      <c r="E47" s="1226">
        <v>82482</v>
      </c>
      <c r="F47" s="1226">
        <v>92162</v>
      </c>
      <c r="G47" s="1226">
        <v>174</v>
      </c>
      <c r="H47" s="1230">
        <v>2.81</v>
      </c>
    </row>
    <row r="48" spans="2:8" s="13" customFormat="1" ht="8.25" customHeight="1">
      <c r="B48" s="18"/>
      <c r="C48" s="185" t="s">
        <v>29</v>
      </c>
      <c r="D48" s="12">
        <v>157603</v>
      </c>
      <c r="E48" s="12">
        <v>74341</v>
      </c>
      <c r="F48" s="12">
        <v>83262</v>
      </c>
      <c r="G48" s="12">
        <v>181</v>
      </c>
      <c r="H48" s="1234">
        <v>3.94</v>
      </c>
    </row>
    <row r="49" spans="2:8" s="13" customFormat="1" ht="8.25" customHeight="1">
      <c r="B49" s="18"/>
      <c r="C49" s="185" t="s">
        <v>30</v>
      </c>
      <c r="D49" s="12">
        <v>12765</v>
      </c>
      <c r="E49" s="12">
        <v>6056</v>
      </c>
      <c r="F49" s="12">
        <v>6709</v>
      </c>
      <c r="G49" s="12">
        <v>131</v>
      </c>
      <c r="H49" s="1234">
        <v>-6.63</v>
      </c>
    </row>
    <row r="50" spans="2:8" s="13" customFormat="1" ht="8.25" customHeight="1">
      <c r="B50" s="18"/>
      <c r="C50" s="185" t="s">
        <v>31</v>
      </c>
      <c r="D50" s="12">
        <v>4276</v>
      </c>
      <c r="E50" s="12">
        <v>2085</v>
      </c>
      <c r="F50" s="12">
        <v>2191</v>
      </c>
      <c r="G50" s="12">
        <v>126</v>
      </c>
      <c r="H50" s="1234">
        <v>-6.43</v>
      </c>
    </row>
    <row r="51" spans="2:8" s="1229" customFormat="1" ht="10.5" customHeight="1">
      <c r="B51" s="1227" t="s">
        <v>11</v>
      </c>
      <c r="C51" s="1228" t="s">
        <v>23</v>
      </c>
      <c r="D51" s="1226">
        <v>169865</v>
      </c>
      <c r="E51" s="1226">
        <v>80205</v>
      </c>
      <c r="F51" s="1226">
        <v>89660</v>
      </c>
      <c r="G51" s="1226">
        <v>170</v>
      </c>
      <c r="H51" s="1230">
        <v>-0.62</v>
      </c>
    </row>
    <row r="52" spans="2:8" s="13" customFormat="1" ht="8.25" customHeight="1">
      <c r="B52" s="18"/>
      <c r="C52" s="185" t="s">
        <v>29</v>
      </c>
      <c r="D52" s="12">
        <v>151624</v>
      </c>
      <c r="E52" s="12">
        <v>71430</v>
      </c>
      <c r="F52" s="12">
        <v>80194</v>
      </c>
      <c r="G52" s="12">
        <v>174</v>
      </c>
      <c r="H52" s="1234">
        <v>0.61</v>
      </c>
    </row>
    <row r="53" spans="2:8" s="13" customFormat="1" ht="8.25" customHeight="1">
      <c r="B53" s="18"/>
      <c r="C53" s="185" t="s">
        <v>30</v>
      </c>
      <c r="D53" s="12">
        <v>13671</v>
      </c>
      <c r="E53" s="12">
        <v>6538</v>
      </c>
      <c r="F53" s="12">
        <v>7133</v>
      </c>
      <c r="G53" s="12">
        <v>140</v>
      </c>
      <c r="H53" s="1234">
        <v>-5.82</v>
      </c>
    </row>
    <row r="54" spans="2:8" s="13" customFormat="1" ht="8.25" customHeight="1">
      <c r="B54" s="18"/>
      <c r="C54" s="185" t="s">
        <v>31</v>
      </c>
      <c r="D54" s="12">
        <v>4570</v>
      </c>
      <c r="E54" s="12">
        <v>2237</v>
      </c>
      <c r="F54" s="12">
        <v>2333</v>
      </c>
      <c r="G54" s="12">
        <v>134</v>
      </c>
      <c r="H54" s="1234">
        <v>-19.84</v>
      </c>
    </row>
    <row r="55" spans="2:8" s="1229" customFormat="1" ht="10.5" customHeight="1">
      <c r="B55" s="1227" t="s">
        <v>12</v>
      </c>
      <c r="C55" s="1228" t="s">
        <v>23</v>
      </c>
      <c r="D55" s="1226">
        <v>170919</v>
      </c>
      <c r="E55" s="1226">
        <v>81837</v>
      </c>
      <c r="F55" s="1226">
        <v>89082</v>
      </c>
      <c r="G55" s="1226">
        <v>171</v>
      </c>
      <c r="H55" s="1230">
        <v>1.92</v>
      </c>
    </row>
    <row r="56" spans="2:8" s="13" customFormat="1" ht="8.25" customHeight="1">
      <c r="B56" s="18"/>
      <c r="C56" s="185" t="s">
        <v>29</v>
      </c>
      <c r="D56" s="12">
        <v>150702</v>
      </c>
      <c r="E56" s="12">
        <v>72082</v>
      </c>
      <c r="F56" s="12">
        <v>78620</v>
      </c>
      <c r="G56" s="12">
        <v>173</v>
      </c>
      <c r="H56" s="1234">
        <v>2.44</v>
      </c>
    </row>
    <row r="57" spans="2:8" s="13" customFormat="1" ht="8.25" customHeight="1">
      <c r="B57" s="18"/>
      <c r="C57" s="185" t="s">
        <v>30</v>
      </c>
      <c r="D57" s="12">
        <v>14516</v>
      </c>
      <c r="E57" s="12">
        <v>6942</v>
      </c>
      <c r="F57" s="12">
        <v>7574</v>
      </c>
      <c r="G57" s="12">
        <v>149</v>
      </c>
      <c r="H57" s="1234">
        <v>-0.6</v>
      </c>
    </row>
    <row r="58" spans="2:8" s="13" customFormat="1" ht="8.25" customHeight="1">
      <c r="B58" s="18"/>
      <c r="C58" s="185" t="s">
        <v>31</v>
      </c>
      <c r="D58" s="12">
        <v>5701</v>
      </c>
      <c r="E58" s="12">
        <v>2813</v>
      </c>
      <c r="F58" s="12">
        <v>2888</v>
      </c>
      <c r="G58" s="12">
        <v>167</v>
      </c>
      <c r="H58" s="1234">
        <v>-4.84</v>
      </c>
    </row>
    <row r="59" spans="2:8" s="1229" customFormat="1" ht="10.5" customHeight="1">
      <c r="B59" s="1227" t="s">
        <v>13</v>
      </c>
      <c r="C59" s="1228" t="s">
        <v>23</v>
      </c>
      <c r="D59" s="1226">
        <v>167702</v>
      </c>
      <c r="E59" s="1226">
        <v>81584</v>
      </c>
      <c r="F59" s="1226">
        <v>86118</v>
      </c>
      <c r="G59" s="1226">
        <v>168</v>
      </c>
      <c r="H59" s="1230">
        <v>5.2</v>
      </c>
    </row>
    <row r="60" spans="2:8" s="13" customFormat="1" ht="8.25" customHeight="1">
      <c r="B60" s="18"/>
      <c r="C60" s="185" t="s">
        <v>29</v>
      </c>
      <c r="D60" s="12">
        <v>147107</v>
      </c>
      <c r="E60" s="12">
        <v>71462</v>
      </c>
      <c r="F60" s="12">
        <v>75645</v>
      </c>
      <c r="G60" s="12">
        <v>169</v>
      </c>
      <c r="H60" s="1234">
        <v>5.24</v>
      </c>
    </row>
    <row r="61" spans="2:8" s="13" customFormat="1" ht="8.25" customHeight="1">
      <c r="B61" s="18"/>
      <c r="C61" s="185" t="s">
        <v>30</v>
      </c>
      <c r="D61" s="12">
        <v>14604</v>
      </c>
      <c r="E61" s="12">
        <v>7117</v>
      </c>
      <c r="F61" s="12">
        <v>7487</v>
      </c>
      <c r="G61" s="12">
        <v>149</v>
      </c>
      <c r="H61" s="1234">
        <v>5.01</v>
      </c>
    </row>
    <row r="62" spans="2:8" s="13" customFormat="1" ht="8.25" customHeight="1">
      <c r="B62" s="18"/>
      <c r="C62" s="185" t="s">
        <v>31</v>
      </c>
      <c r="D62" s="12">
        <v>5991</v>
      </c>
      <c r="E62" s="12">
        <v>3005</v>
      </c>
      <c r="F62" s="12">
        <v>2986</v>
      </c>
      <c r="G62" s="12">
        <v>176</v>
      </c>
      <c r="H62" s="1234">
        <v>4.7699999999999996</v>
      </c>
    </row>
    <row r="63" spans="2:8" s="1229" customFormat="1" ht="10.5" customHeight="1">
      <c r="B63" s="1227" t="s">
        <v>14</v>
      </c>
      <c r="C63" s="1228" t="s">
        <v>23</v>
      </c>
      <c r="D63" s="1226">
        <v>159409</v>
      </c>
      <c r="E63" s="1226">
        <v>77965</v>
      </c>
      <c r="F63" s="1226">
        <v>81444</v>
      </c>
      <c r="G63" s="1226">
        <v>159</v>
      </c>
      <c r="H63" s="1230">
        <v>6.11</v>
      </c>
    </row>
    <row r="64" spans="2:8" s="13" customFormat="1" ht="8.25" customHeight="1">
      <c r="B64" s="18"/>
      <c r="C64" s="185" t="s">
        <v>29</v>
      </c>
      <c r="D64" s="12">
        <v>139784</v>
      </c>
      <c r="E64" s="12">
        <v>68257</v>
      </c>
      <c r="F64" s="12">
        <v>71527</v>
      </c>
      <c r="G64" s="12">
        <v>161</v>
      </c>
      <c r="H64" s="1234">
        <v>5.93</v>
      </c>
    </row>
    <row r="65" spans="2:8" s="13" customFormat="1" ht="8.25" customHeight="1">
      <c r="B65" s="18"/>
      <c r="C65" s="185" t="s">
        <v>30</v>
      </c>
      <c r="D65" s="12">
        <v>13907</v>
      </c>
      <c r="E65" s="12">
        <v>6854</v>
      </c>
      <c r="F65" s="12">
        <v>7053</v>
      </c>
      <c r="G65" s="12">
        <v>142</v>
      </c>
      <c r="H65" s="1234">
        <v>7.48</v>
      </c>
    </row>
    <row r="66" spans="2:8" s="13" customFormat="1" ht="8.25" customHeight="1">
      <c r="B66" s="18"/>
      <c r="C66" s="185" t="s">
        <v>31</v>
      </c>
      <c r="D66" s="12">
        <v>5718</v>
      </c>
      <c r="E66" s="12">
        <v>2854</v>
      </c>
      <c r="F66" s="12">
        <v>2864</v>
      </c>
      <c r="G66" s="12">
        <v>168</v>
      </c>
      <c r="H66" s="1234">
        <v>7.22</v>
      </c>
    </row>
    <row r="67" spans="2:8" s="1229" customFormat="1" ht="10.5" customHeight="1">
      <c r="B67" s="1227" t="s">
        <v>15</v>
      </c>
      <c r="C67" s="1228" t="s">
        <v>23</v>
      </c>
      <c r="D67" s="1226">
        <v>150231</v>
      </c>
      <c r="E67" s="1226">
        <v>72613</v>
      </c>
      <c r="F67" s="1226">
        <v>77618</v>
      </c>
      <c r="G67" s="1226">
        <v>150</v>
      </c>
      <c r="H67" s="1230">
        <v>19.27</v>
      </c>
    </row>
    <row r="68" spans="2:8" s="13" customFormat="1" ht="8.25" customHeight="1">
      <c r="B68" s="18"/>
      <c r="C68" s="185" t="s">
        <v>29</v>
      </c>
      <c r="D68" s="12">
        <v>131959</v>
      </c>
      <c r="E68" s="12">
        <v>63657</v>
      </c>
      <c r="F68" s="12">
        <v>68302</v>
      </c>
      <c r="G68" s="12">
        <v>152</v>
      </c>
      <c r="H68" s="1234">
        <v>20.38</v>
      </c>
    </row>
    <row r="69" spans="2:8" s="13" customFormat="1" ht="8.25" customHeight="1">
      <c r="B69" s="18"/>
      <c r="C69" s="185" t="s">
        <v>30</v>
      </c>
      <c r="D69" s="12">
        <v>12939</v>
      </c>
      <c r="E69" s="12">
        <v>6326</v>
      </c>
      <c r="F69" s="12">
        <v>6613</v>
      </c>
      <c r="G69" s="12">
        <v>132</v>
      </c>
      <c r="H69" s="1234">
        <v>12.21</v>
      </c>
    </row>
    <row r="70" spans="2:8" s="13" customFormat="1" ht="8.25" customHeight="1">
      <c r="B70" s="18"/>
      <c r="C70" s="185" t="s">
        <v>31</v>
      </c>
      <c r="D70" s="12">
        <v>5333</v>
      </c>
      <c r="E70" s="12">
        <v>2630</v>
      </c>
      <c r="F70" s="12">
        <v>2703</v>
      </c>
      <c r="G70" s="12">
        <v>157</v>
      </c>
      <c r="H70" s="1234">
        <v>10.87</v>
      </c>
    </row>
    <row r="71" spans="2:8" s="1229" customFormat="1" ht="10.5" customHeight="1">
      <c r="B71" s="1227" t="s">
        <v>16</v>
      </c>
      <c r="C71" s="1228" t="s">
        <v>23</v>
      </c>
      <c r="D71" s="1226">
        <v>125956</v>
      </c>
      <c r="E71" s="1226">
        <v>61296</v>
      </c>
      <c r="F71" s="1226">
        <v>64660</v>
      </c>
      <c r="G71" s="1226">
        <v>126</v>
      </c>
      <c r="H71" s="1230">
        <v>2.02</v>
      </c>
    </row>
    <row r="72" spans="2:8" s="13" customFormat="1" ht="8.25" customHeight="1">
      <c r="B72" s="18"/>
      <c r="C72" s="185" t="s">
        <v>29</v>
      </c>
      <c r="D72" s="12">
        <v>109615</v>
      </c>
      <c r="E72" s="12">
        <v>53229</v>
      </c>
      <c r="F72" s="12">
        <v>56386</v>
      </c>
      <c r="G72" s="12">
        <v>126</v>
      </c>
      <c r="H72" s="1234">
        <v>1.39</v>
      </c>
    </row>
    <row r="73" spans="2:8" s="13" customFormat="1" ht="8.25" customHeight="1">
      <c r="B73" s="18"/>
      <c r="C73" s="185" t="s">
        <v>30</v>
      </c>
      <c r="D73" s="12">
        <v>11531</v>
      </c>
      <c r="E73" s="12">
        <v>5631</v>
      </c>
      <c r="F73" s="12">
        <v>5900</v>
      </c>
      <c r="G73" s="12">
        <v>118</v>
      </c>
      <c r="H73" s="1234">
        <v>1.04</v>
      </c>
    </row>
    <row r="74" spans="2:8" s="13" customFormat="1" ht="8.25" customHeight="1">
      <c r="B74" s="18"/>
      <c r="C74" s="185" t="s">
        <v>31</v>
      </c>
      <c r="D74" s="12">
        <v>4810</v>
      </c>
      <c r="E74" s="12">
        <v>2436</v>
      </c>
      <c r="F74" s="12">
        <v>2374</v>
      </c>
      <c r="G74" s="12">
        <v>141</v>
      </c>
      <c r="H74" s="1234">
        <v>21.83</v>
      </c>
    </row>
    <row r="75" spans="2:8" s="1229" customFormat="1" ht="10.5" customHeight="1">
      <c r="B75" s="1227" t="s">
        <v>17</v>
      </c>
      <c r="C75" s="1228" t="s">
        <v>23</v>
      </c>
      <c r="D75" s="1226">
        <v>123467</v>
      </c>
      <c r="E75" s="1226">
        <v>62054</v>
      </c>
      <c r="F75" s="1226">
        <v>61413</v>
      </c>
      <c r="G75" s="1226">
        <v>123</v>
      </c>
      <c r="H75" s="1230">
        <v>7.41</v>
      </c>
    </row>
    <row r="76" spans="2:8" s="13" customFormat="1" ht="8.25" customHeight="1">
      <c r="B76" s="18"/>
      <c r="C76" s="185" t="s">
        <v>29</v>
      </c>
      <c r="D76" s="12">
        <v>108107</v>
      </c>
      <c r="E76" s="12">
        <v>54506</v>
      </c>
      <c r="F76" s="12">
        <v>53601</v>
      </c>
      <c r="G76" s="12">
        <v>124</v>
      </c>
      <c r="H76" s="1234">
        <v>8.06</v>
      </c>
    </row>
    <row r="77" spans="2:8" s="13" customFormat="1" ht="8.25" customHeight="1">
      <c r="B77" s="18"/>
      <c r="C77" s="185" t="s">
        <v>30</v>
      </c>
      <c r="D77" s="12">
        <v>11412</v>
      </c>
      <c r="E77" s="12">
        <v>5624</v>
      </c>
      <c r="F77" s="12">
        <v>5788</v>
      </c>
      <c r="G77" s="12">
        <v>117</v>
      </c>
      <c r="H77" s="1234">
        <v>2.61</v>
      </c>
    </row>
    <row r="78" spans="2:8" s="13" customFormat="1" ht="8.25" customHeight="1">
      <c r="B78" s="18"/>
      <c r="C78" s="185" t="s">
        <v>31</v>
      </c>
      <c r="D78" s="12">
        <v>3948</v>
      </c>
      <c r="E78" s="12">
        <v>1924</v>
      </c>
      <c r="F78" s="12">
        <v>2024</v>
      </c>
      <c r="G78" s="12">
        <v>116</v>
      </c>
      <c r="H78" s="1234">
        <v>4.42</v>
      </c>
    </row>
    <row r="79" spans="2:8" s="1229" customFormat="1" ht="10.5" customHeight="1">
      <c r="B79" s="1227" t="s">
        <v>18</v>
      </c>
      <c r="C79" s="1228" t="s">
        <v>23</v>
      </c>
      <c r="D79" s="1226">
        <v>114951</v>
      </c>
      <c r="E79" s="1226">
        <v>58207</v>
      </c>
      <c r="F79" s="1226">
        <v>56744</v>
      </c>
      <c r="G79" s="1226">
        <v>115</v>
      </c>
      <c r="H79" s="1230">
        <v>8.24</v>
      </c>
    </row>
    <row r="80" spans="2:8" s="13" customFormat="1" ht="8.25" customHeight="1">
      <c r="B80" s="18"/>
      <c r="C80" s="185" t="s">
        <v>29</v>
      </c>
      <c r="D80" s="12">
        <v>100048</v>
      </c>
      <c r="E80" s="12">
        <v>50796</v>
      </c>
      <c r="F80" s="12">
        <v>49252</v>
      </c>
      <c r="G80" s="12">
        <v>115</v>
      </c>
      <c r="H80" s="1234">
        <v>7.99</v>
      </c>
    </row>
    <row r="81" spans="2:8" s="13" customFormat="1" ht="8.25" customHeight="1">
      <c r="B81" s="18"/>
      <c r="C81" s="185" t="s">
        <v>30</v>
      </c>
      <c r="D81" s="12">
        <v>11122</v>
      </c>
      <c r="E81" s="12">
        <v>5506</v>
      </c>
      <c r="F81" s="12">
        <v>5616</v>
      </c>
      <c r="G81" s="12">
        <v>114</v>
      </c>
      <c r="H81" s="1234">
        <v>10.81</v>
      </c>
    </row>
    <row r="82" spans="2:8" s="13" customFormat="1" ht="8.25" customHeight="1">
      <c r="B82" s="18"/>
      <c r="C82" s="185" t="s">
        <v>31</v>
      </c>
      <c r="D82" s="12">
        <v>3781</v>
      </c>
      <c r="E82" s="12">
        <v>1905</v>
      </c>
      <c r="F82" s="12">
        <v>1876</v>
      </c>
      <c r="G82" s="12">
        <v>111</v>
      </c>
      <c r="H82" s="1234">
        <v>7.63</v>
      </c>
    </row>
    <row r="83" spans="2:8" s="1229" customFormat="1" ht="10.5" customHeight="1">
      <c r="B83" s="1227" t="s">
        <v>19</v>
      </c>
      <c r="C83" s="1228" t="s">
        <v>23</v>
      </c>
      <c r="D83" s="1226">
        <v>106197</v>
      </c>
      <c r="E83" s="1226">
        <v>53904</v>
      </c>
      <c r="F83" s="1226">
        <v>52293</v>
      </c>
      <c r="G83" s="1226">
        <v>106</v>
      </c>
      <c r="H83" s="1230">
        <v>6.07</v>
      </c>
    </row>
    <row r="84" spans="2:8" s="13" customFormat="1" ht="8.25" customHeight="1">
      <c r="B84" s="18"/>
      <c r="C84" s="185" t="s">
        <v>29</v>
      </c>
      <c r="D84" s="12">
        <v>92647</v>
      </c>
      <c r="E84" s="12">
        <v>47209</v>
      </c>
      <c r="F84" s="12">
        <v>45438</v>
      </c>
      <c r="G84" s="12">
        <v>107</v>
      </c>
      <c r="H84" s="1234">
        <v>6.56</v>
      </c>
    </row>
    <row r="85" spans="2:8" s="13" customFormat="1" ht="8.25" customHeight="1">
      <c r="B85" s="18"/>
      <c r="C85" s="185" t="s">
        <v>30</v>
      </c>
      <c r="D85" s="12">
        <v>10037</v>
      </c>
      <c r="E85" s="12">
        <v>4961</v>
      </c>
      <c r="F85" s="12">
        <v>5076</v>
      </c>
      <c r="G85" s="12">
        <v>103</v>
      </c>
      <c r="H85" s="1234">
        <v>2.73</v>
      </c>
    </row>
    <row r="86" spans="2:8" s="13" customFormat="1" ht="8.25" customHeight="1">
      <c r="B86" s="18"/>
      <c r="C86" s="185" t="s">
        <v>31</v>
      </c>
      <c r="D86" s="12">
        <v>3513</v>
      </c>
      <c r="E86" s="12">
        <v>1734</v>
      </c>
      <c r="F86" s="12">
        <v>1779</v>
      </c>
      <c r="G86" s="12">
        <v>103</v>
      </c>
      <c r="H86" s="1234">
        <v>3.17</v>
      </c>
    </row>
    <row r="87" spans="2:8" s="1231" customFormat="1" ht="10.5" customHeight="1">
      <c r="B87" s="1227" t="s">
        <v>32</v>
      </c>
      <c r="C87" s="1228" t="s">
        <v>23</v>
      </c>
      <c r="D87" s="1226">
        <v>100119</v>
      </c>
      <c r="E87" s="1226">
        <v>51390</v>
      </c>
      <c r="F87" s="1226">
        <v>48729</v>
      </c>
      <c r="G87" s="1226">
        <v>100</v>
      </c>
      <c r="H87" s="1230" t="s">
        <v>33</v>
      </c>
    </row>
    <row r="88" spans="2:8" s="13" customFormat="1" ht="8.25" customHeight="1">
      <c r="B88" s="18"/>
      <c r="C88" s="185" t="s">
        <v>29</v>
      </c>
      <c r="D88" s="12">
        <v>86944</v>
      </c>
      <c r="E88" s="12">
        <v>44906</v>
      </c>
      <c r="F88" s="12">
        <v>42038</v>
      </c>
      <c r="G88" s="12">
        <v>100</v>
      </c>
      <c r="H88" s="15" t="s">
        <v>33</v>
      </c>
    </row>
    <row r="89" spans="2:8" s="13" customFormat="1" ht="8.25" customHeight="1">
      <c r="B89" s="18"/>
      <c r="C89" s="185" t="s">
        <v>30</v>
      </c>
      <c r="D89" s="12">
        <v>9770</v>
      </c>
      <c r="E89" s="12">
        <v>4848</v>
      </c>
      <c r="F89" s="12">
        <v>4922</v>
      </c>
      <c r="G89" s="12">
        <v>100</v>
      </c>
      <c r="H89" s="15" t="s">
        <v>33</v>
      </c>
    </row>
    <row r="90" spans="2:8" s="13" customFormat="1" ht="8.25" customHeight="1">
      <c r="B90" s="18"/>
      <c r="C90" s="185" t="s">
        <v>31</v>
      </c>
      <c r="D90" s="12">
        <v>3405</v>
      </c>
      <c r="E90" s="12">
        <v>1636</v>
      </c>
      <c r="F90" s="12">
        <v>1769</v>
      </c>
      <c r="G90" s="12">
        <v>100</v>
      </c>
      <c r="H90" s="15" t="s">
        <v>33</v>
      </c>
    </row>
    <row r="91" spans="2:8" s="6" customFormat="1" ht="3.75" customHeight="1">
      <c r="B91" s="7"/>
      <c r="C91" s="186"/>
      <c r="D91" s="20"/>
      <c r="E91" s="20"/>
      <c r="F91" s="20"/>
      <c r="G91" s="21"/>
      <c r="H91" s="22"/>
    </row>
    <row r="92" spans="2:8" ht="3" customHeight="1"/>
    <row r="93" spans="2:8" s="6" customFormat="1" ht="12.75" customHeight="1">
      <c r="B93" s="14"/>
      <c r="C93" s="14"/>
    </row>
    <row r="94" spans="2:8" ht="12" customHeight="1"/>
  </sheetData>
  <mergeCells count="4">
    <mergeCell ref="B2:H2"/>
    <mergeCell ref="B4:B5"/>
    <mergeCell ref="D4:F4"/>
    <mergeCell ref="C4:C5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56" orientation="portrait" useFirstPageNumber="1" r:id="rId1"/>
  <headerFooter scaleWithDoc="0" alignWithMargins="0">
    <oddFooter>&amp;C&amp;"ＭＳ ゴシック,標準"&amp;P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theme="9"/>
  </sheetPr>
  <dimension ref="A1:DP63"/>
  <sheetViews>
    <sheetView view="pageBreakPreview" zoomScaleNormal="100" zoomScaleSheetLayoutView="100" workbookViewId="0">
      <pane ySplit="8" topLeftCell="A9" activePane="bottomLeft" state="frozen"/>
      <selection pane="bottomLeft" activeCell="A2" sqref="A2:N2"/>
    </sheetView>
  </sheetViews>
  <sheetFormatPr defaultColWidth="9.875" defaultRowHeight="13.5"/>
  <cols>
    <col min="1" max="1" width="1" style="338" customWidth="1"/>
    <col min="2" max="2" width="1.875" style="338" customWidth="1"/>
    <col min="3" max="3" width="1.625" style="338" customWidth="1"/>
    <col min="4" max="4" width="9.125" style="338" customWidth="1"/>
    <col min="5" max="5" width="2.125" style="338" customWidth="1"/>
    <col min="6" max="6" width="1.125" style="338" customWidth="1"/>
    <col min="7" max="7" width="9.25" style="338" customWidth="1"/>
    <col min="8" max="8" width="8.875" style="338" customWidth="1"/>
    <col min="9" max="9" width="8.375" style="338" customWidth="1"/>
    <col min="10" max="23" width="8.125" style="338" customWidth="1"/>
    <col min="24" max="24" width="1.125" style="338" customWidth="1"/>
    <col min="25" max="25" width="1.625" style="338" customWidth="1"/>
    <col min="26" max="26" width="9.125" style="338" customWidth="1"/>
    <col min="27" max="27" width="2.125" style="338" customWidth="1"/>
    <col min="28" max="28" width="1.625" style="338" customWidth="1"/>
    <col min="29" max="29" width="1.875" style="338" customWidth="1"/>
    <col min="30" max="30" width="0.875" style="338" customWidth="1"/>
    <col min="31" max="31" width="1" style="338" customWidth="1"/>
    <col min="32" max="32" width="1.875" style="338" customWidth="1"/>
    <col min="33" max="33" width="1.625" style="338" customWidth="1"/>
    <col min="34" max="34" width="9.125" style="338" customWidth="1"/>
    <col min="35" max="35" width="2.125" style="338" customWidth="1"/>
    <col min="36" max="36" width="1.125" style="338" customWidth="1"/>
    <col min="37" max="37" width="9.25" style="338" customWidth="1"/>
    <col min="38" max="38" width="8.875" style="338" customWidth="1"/>
    <col min="39" max="39" width="8.375" style="338" customWidth="1"/>
    <col min="40" max="53" width="8.125" style="338" customWidth="1"/>
    <col min="54" max="54" width="1.125" style="338" customWidth="1"/>
    <col min="55" max="55" width="1.625" style="338" customWidth="1"/>
    <col min="56" max="56" width="9.125" style="338" customWidth="1"/>
    <col min="57" max="57" width="2.125" style="338" customWidth="1"/>
    <col min="58" max="58" width="1.625" style="338" customWidth="1"/>
    <col min="59" max="59" width="1.875" style="338" customWidth="1"/>
    <col min="60" max="60" width="0.875" style="338" customWidth="1"/>
    <col min="61" max="61" width="1" style="338" customWidth="1"/>
    <col min="62" max="62" width="1.875" style="338" customWidth="1"/>
    <col min="63" max="63" width="1.625" style="338" customWidth="1"/>
    <col min="64" max="64" width="9.125" style="338" customWidth="1"/>
    <col min="65" max="65" width="2.125" style="338" customWidth="1"/>
    <col min="66" max="66" width="1.125" style="338" customWidth="1"/>
    <col min="67" max="67" width="9.25" style="338" customWidth="1"/>
    <col min="68" max="68" width="8.875" style="338" customWidth="1"/>
    <col min="69" max="69" width="8.375" style="338" customWidth="1"/>
    <col min="70" max="83" width="8.125" style="338" customWidth="1"/>
    <col min="84" max="84" width="1.125" style="338" customWidth="1"/>
    <col min="85" max="85" width="1.625" style="338" customWidth="1"/>
    <col min="86" max="86" width="9.125" style="338" customWidth="1"/>
    <col min="87" max="87" width="2.125" style="338" customWidth="1"/>
    <col min="88" max="88" width="1.625" style="338" customWidth="1"/>
    <col min="89" max="89" width="1.875" style="338" customWidth="1"/>
    <col min="90" max="90" width="0.875" style="338" customWidth="1"/>
    <col min="91" max="91" width="1" style="338" customWidth="1"/>
    <col min="92" max="92" width="1.875" style="338" customWidth="1"/>
    <col min="93" max="93" width="1.625" style="338" customWidth="1"/>
    <col min="94" max="94" width="9.125" style="338" customWidth="1"/>
    <col min="95" max="95" width="2.125" style="338" customWidth="1"/>
    <col min="96" max="96" width="1.125" style="338" customWidth="1"/>
    <col min="97" max="97" width="9.25" style="338" customWidth="1"/>
    <col min="98" max="98" width="8.875" style="338" customWidth="1"/>
    <col min="99" max="99" width="8.375" style="338" customWidth="1"/>
    <col min="100" max="113" width="8.125" style="338" customWidth="1"/>
    <col min="114" max="114" width="1.125" style="338" customWidth="1"/>
    <col min="115" max="115" width="1.625" style="338" customWidth="1"/>
    <col min="116" max="116" width="9.125" style="338" customWidth="1"/>
    <col min="117" max="117" width="2.125" style="338" customWidth="1"/>
    <col min="118" max="118" width="1.625" style="338" customWidth="1"/>
    <col min="119" max="119" width="1.875" style="338" customWidth="1"/>
    <col min="120" max="120" width="0.875" style="338" customWidth="1"/>
    <col min="121" max="16384" width="9.875" style="338"/>
  </cols>
  <sheetData>
    <row r="1" spans="1:120" ht="14.25" customHeight="1"/>
    <row r="2" spans="1:120" s="305" customFormat="1" ht="19.5" customHeight="1">
      <c r="A2" s="1464" t="s">
        <v>272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  <c r="O2" s="1463" t="s">
        <v>310</v>
      </c>
      <c r="P2" s="1463"/>
      <c r="Q2" s="1463"/>
      <c r="R2" s="1463"/>
      <c r="S2" s="1463"/>
      <c r="T2" s="1463"/>
      <c r="U2" s="1463"/>
      <c r="V2" s="1463"/>
      <c r="W2" s="1463"/>
      <c r="X2" s="1463"/>
      <c r="Y2" s="1463"/>
      <c r="Z2" s="1463"/>
      <c r="AA2" s="1463"/>
      <c r="AB2" s="1463"/>
      <c r="AC2" s="310"/>
      <c r="AD2" s="304"/>
      <c r="AE2" s="1462" t="s">
        <v>272</v>
      </c>
      <c r="AF2" s="1462"/>
      <c r="AG2" s="1462"/>
      <c r="AH2" s="1462"/>
      <c r="AI2" s="1462"/>
      <c r="AJ2" s="1462"/>
      <c r="AK2" s="1462"/>
      <c r="AL2" s="1462"/>
      <c r="AM2" s="1462"/>
      <c r="AN2" s="1462"/>
      <c r="AO2" s="1462"/>
      <c r="AP2" s="1462"/>
      <c r="AQ2" s="1462"/>
      <c r="AR2" s="1462"/>
      <c r="AS2" s="1463" t="s">
        <v>311</v>
      </c>
      <c r="AT2" s="1463"/>
      <c r="AU2" s="1463"/>
      <c r="AV2" s="1463"/>
      <c r="AW2" s="1463"/>
      <c r="AX2" s="1463"/>
      <c r="AY2" s="1463"/>
      <c r="AZ2" s="1463"/>
      <c r="BA2" s="1463"/>
      <c r="BB2" s="1463"/>
      <c r="BC2" s="1463"/>
      <c r="BD2" s="1463"/>
      <c r="BE2" s="1463"/>
      <c r="BF2" s="1463"/>
      <c r="BG2" s="310"/>
      <c r="BH2" s="304"/>
      <c r="BI2" s="1462" t="s">
        <v>272</v>
      </c>
      <c r="BJ2" s="1462"/>
      <c r="BK2" s="1462"/>
      <c r="BL2" s="1462"/>
      <c r="BM2" s="1462"/>
      <c r="BN2" s="1462"/>
      <c r="BO2" s="1462"/>
      <c r="BP2" s="1462"/>
      <c r="BQ2" s="1462"/>
      <c r="BR2" s="1462"/>
      <c r="BS2" s="1462"/>
      <c r="BT2" s="1462"/>
      <c r="BU2" s="1462"/>
      <c r="BV2" s="1462"/>
      <c r="BW2" s="1463" t="s">
        <v>312</v>
      </c>
      <c r="BX2" s="1463"/>
      <c r="BY2" s="1463"/>
      <c r="BZ2" s="1463"/>
      <c r="CA2" s="1463"/>
      <c r="CB2" s="1463"/>
      <c r="CC2" s="1463"/>
      <c r="CD2" s="1463"/>
      <c r="CE2" s="1463"/>
      <c r="CF2" s="1463"/>
      <c r="CG2" s="1463"/>
      <c r="CH2" s="1463"/>
      <c r="CI2" s="1463"/>
      <c r="CJ2" s="1463"/>
      <c r="CK2" s="310"/>
      <c r="CL2" s="304"/>
      <c r="CM2" s="1462" t="s">
        <v>272</v>
      </c>
      <c r="CN2" s="1462"/>
      <c r="CO2" s="1462"/>
      <c r="CP2" s="1462"/>
      <c r="CQ2" s="1462"/>
      <c r="CR2" s="1462"/>
      <c r="CS2" s="1462"/>
      <c r="CT2" s="1462"/>
      <c r="CU2" s="1462"/>
      <c r="CV2" s="1462"/>
      <c r="CW2" s="1462"/>
      <c r="CX2" s="1462"/>
      <c r="CY2" s="1462"/>
      <c r="CZ2" s="1462"/>
      <c r="DA2" s="1463" t="s">
        <v>313</v>
      </c>
      <c r="DB2" s="1463"/>
      <c r="DC2" s="1463"/>
      <c r="DD2" s="1463"/>
      <c r="DE2" s="1463"/>
      <c r="DF2" s="1463"/>
      <c r="DG2" s="1463"/>
      <c r="DH2" s="1463"/>
      <c r="DI2" s="1463"/>
      <c r="DJ2" s="1463"/>
      <c r="DK2" s="1463"/>
      <c r="DL2" s="1463"/>
      <c r="DM2" s="1463"/>
      <c r="DN2" s="1463"/>
      <c r="DO2" s="310"/>
      <c r="DP2" s="304"/>
    </row>
    <row r="3" spans="1:120" s="305" customFormat="1" ht="16.5" customHeight="1">
      <c r="C3" s="306"/>
      <c r="D3" s="306"/>
      <c r="E3" s="307"/>
      <c r="F3" s="307"/>
      <c r="G3" s="307"/>
      <c r="H3" s="307"/>
      <c r="I3" s="307"/>
      <c r="J3" s="307"/>
      <c r="K3" s="307"/>
      <c r="L3" s="306"/>
      <c r="M3" s="308"/>
      <c r="N3" s="307"/>
      <c r="O3" s="309"/>
      <c r="P3" s="310"/>
      <c r="Q3" s="310"/>
      <c r="R3" s="309"/>
      <c r="S3" s="311"/>
      <c r="T3" s="311"/>
      <c r="U3" s="311"/>
      <c r="V3" s="311"/>
      <c r="W3" s="309"/>
      <c r="X3" s="312"/>
      <c r="Y3" s="309"/>
      <c r="Z3" s="309"/>
      <c r="AA3" s="1473" t="s">
        <v>273</v>
      </c>
      <c r="AB3" s="1473"/>
      <c r="AC3" s="1473"/>
      <c r="AD3" s="1473"/>
      <c r="AE3" s="313"/>
      <c r="AF3" s="313"/>
      <c r="AG3" s="314"/>
      <c r="AH3" s="314"/>
      <c r="AI3" s="315"/>
      <c r="AJ3" s="315"/>
      <c r="AK3" s="315"/>
      <c r="AL3" s="315"/>
      <c r="AM3" s="315"/>
      <c r="AN3" s="315"/>
      <c r="AO3" s="315"/>
      <c r="AP3" s="314"/>
      <c r="AQ3" s="316"/>
      <c r="AR3" s="315"/>
      <c r="AS3" s="309"/>
      <c r="AT3" s="310"/>
      <c r="AU3" s="310"/>
      <c r="AV3" s="309"/>
      <c r="AW3" s="311"/>
      <c r="AX3" s="311"/>
      <c r="AY3" s="311"/>
      <c r="AZ3" s="311"/>
      <c r="BA3" s="309"/>
      <c r="BB3" s="312"/>
      <c r="BC3" s="309"/>
      <c r="BD3" s="309"/>
      <c r="BE3" s="1473" t="s">
        <v>273</v>
      </c>
      <c r="BF3" s="1473"/>
      <c r="BG3" s="1473"/>
      <c r="BH3" s="1473"/>
      <c r="BI3" s="313"/>
      <c r="BJ3" s="313"/>
      <c r="BK3" s="314"/>
      <c r="BL3" s="314"/>
      <c r="BM3" s="315"/>
      <c r="BN3" s="315"/>
      <c r="BO3" s="315"/>
      <c r="BP3" s="315"/>
      <c r="BQ3" s="315"/>
      <c r="BR3" s="315"/>
      <c r="BS3" s="315"/>
      <c r="BT3" s="314"/>
      <c r="BU3" s="316"/>
      <c r="BV3" s="315"/>
      <c r="BW3" s="309"/>
      <c r="BX3" s="310"/>
      <c r="BY3" s="310"/>
      <c r="BZ3" s="309"/>
      <c r="CA3" s="311"/>
      <c r="CB3" s="311"/>
      <c r="CC3" s="311"/>
      <c r="CD3" s="311"/>
      <c r="CE3" s="309"/>
      <c r="CF3" s="312"/>
      <c r="CG3" s="309"/>
      <c r="CH3" s="309"/>
      <c r="CI3" s="1473" t="s">
        <v>273</v>
      </c>
      <c r="CJ3" s="1473"/>
      <c r="CK3" s="1473"/>
      <c r="CL3" s="1473"/>
      <c r="CM3" s="313"/>
      <c r="CN3" s="313"/>
      <c r="CO3" s="314"/>
      <c r="CP3" s="314"/>
      <c r="CQ3" s="315"/>
      <c r="CR3" s="315"/>
      <c r="CS3" s="315"/>
      <c r="CT3" s="315"/>
      <c r="CU3" s="315"/>
      <c r="CV3" s="315"/>
      <c r="CW3" s="315"/>
      <c r="CX3" s="314"/>
      <c r="CY3" s="316"/>
      <c r="CZ3" s="315"/>
      <c r="DA3" s="309"/>
      <c r="DB3" s="310"/>
      <c r="DC3" s="310"/>
      <c r="DD3" s="309"/>
      <c r="DE3" s="311"/>
      <c r="DF3" s="311"/>
      <c r="DG3" s="311"/>
      <c r="DH3" s="311"/>
      <c r="DI3" s="309"/>
      <c r="DJ3" s="312"/>
      <c r="DK3" s="309"/>
      <c r="DL3" s="309"/>
      <c r="DM3" s="1473" t="s">
        <v>273</v>
      </c>
      <c r="DN3" s="1473"/>
      <c r="DO3" s="1473"/>
      <c r="DP3" s="1473"/>
    </row>
    <row r="4" spans="1:120" s="305" customFormat="1" ht="15" customHeight="1">
      <c r="A4" s="1465" t="s">
        <v>274</v>
      </c>
      <c r="B4" s="1427"/>
      <c r="C4" s="1427"/>
      <c r="D4" s="1427"/>
      <c r="E4" s="1427"/>
      <c r="F4" s="1427"/>
      <c r="G4" s="1427" t="s">
        <v>275</v>
      </c>
      <c r="H4" s="1466" t="s">
        <v>276</v>
      </c>
      <c r="I4" s="1467"/>
      <c r="J4" s="1467"/>
      <c r="K4" s="1467"/>
      <c r="L4" s="1467"/>
      <c r="M4" s="1467"/>
      <c r="N4" s="1468"/>
      <c r="O4" s="1437"/>
      <c r="P4" s="1469"/>
      <c r="Q4" s="1469"/>
      <c r="R4" s="1469"/>
      <c r="S4" s="1469"/>
      <c r="T4" s="1470" t="s">
        <v>277</v>
      </c>
      <c r="U4" s="1471"/>
      <c r="V4" s="1471"/>
      <c r="W4" s="1471"/>
      <c r="X4" s="1472" t="s">
        <v>274</v>
      </c>
      <c r="Y4" s="1453"/>
      <c r="Z4" s="1453"/>
      <c r="AA4" s="1453"/>
      <c r="AB4" s="1453"/>
      <c r="AC4" s="1453"/>
      <c r="AD4" s="1453"/>
      <c r="AE4" s="1430" t="s">
        <v>274</v>
      </c>
      <c r="AF4" s="1430"/>
      <c r="AG4" s="1430"/>
      <c r="AH4" s="1430"/>
      <c r="AI4" s="1430"/>
      <c r="AJ4" s="1430"/>
      <c r="AK4" s="1431" t="s">
        <v>275</v>
      </c>
      <c r="AL4" s="1434" t="s">
        <v>276</v>
      </c>
      <c r="AM4" s="1435"/>
      <c r="AN4" s="1435"/>
      <c r="AO4" s="1435"/>
      <c r="AP4" s="1435"/>
      <c r="AQ4" s="1435"/>
      <c r="AR4" s="1435"/>
      <c r="AS4" s="1436"/>
      <c r="AT4" s="1436"/>
      <c r="AU4" s="1436"/>
      <c r="AV4" s="1436"/>
      <c r="AW4" s="1437"/>
      <c r="AX4" s="1438" t="s">
        <v>277</v>
      </c>
      <c r="AY4" s="1439"/>
      <c r="AZ4" s="1439"/>
      <c r="BA4" s="1440"/>
      <c r="BB4" s="1441" t="s">
        <v>274</v>
      </c>
      <c r="BC4" s="1441"/>
      <c r="BD4" s="1441"/>
      <c r="BE4" s="1441"/>
      <c r="BF4" s="1441"/>
      <c r="BG4" s="1441"/>
      <c r="BH4" s="1441"/>
      <c r="BI4" s="1474" t="s">
        <v>274</v>
      </c>
      <c r="BJ4" s="1474"/>
      <c r="BK4" s="1474"/>
      <c r="BL4" s="1474"/>
      <c r="BM4" s="1474"/>
      <c r="BN4" s="1474"/>
      <c r="BO4" s="1427" t="s">
        <v>275</v>
      </c>
      <c r="BP4" s="1466" t="s">
        <v>276</v>
      </c>
      <c r="BQ4" s="1467"/>
      <c r="BR4" s="1467"/>
      <c r="BS4" s="1467"/>
      <c r="BT4" s="1467"/>
      <c r="BU4" s="1467"/>
      <c r="BV4" s="1468"/>
      <c r="BW4" s="1437"/>
      <c r="BX4" s="1469"/>
      <c r="BY4" s="1469"/>
      <c r="BZ4" s="1469"/>
      <c r="CA4" s="1469"/>
      <c r="CB4" s="1470" t="s">
        <v>277</v>
      </c>
      <c r="CC4" s="1471"/>
      <c r="CD4" s="1471"/>
      <c r="CE4" s="1471"/>
      <c r="CF4" s="1453" t="s">
        <v>274</v>
      </c>
      <c r="CG4" s="1453"/>
      <c r="CH4" s="1453"/>
      <c r="CI4" s="1453"/>
      <c r="CJ4" s="1453"/>
      <c r="CK4" s="1453"/>
      <c r="CL4" s="1453"/>
      <c r="CM4" s="1430" t="s">
        <v>274</v>
      </c>
      <c r="CN4" s="1430"/>
      <c r="CO4" s="1430"/>
      <c r="CP4" s="1430"/>
      <c r="CQ4" s="1430"/>
      <c r="CR4" s="1430"/>
      <c r="CS4" s="1427" t="s">
        <v>275</v>
      </c>
      <c r="CT4" s="1466" t="s">
        <v>276</v>
      </c>
      <c r="CU4" s="1467"/>
      <c r="CV4" s="1467"/>
      <c r="CW4" s="1467"/>
      <c r="CX4" s="1467"/>
      <c r="CY4" s="1467"/>
      <c r="CZ4" s="1468"/>
      <c r="DA4" s="1437"/>
      <c r="DB4" s="1469"/>
      <c r="DC4" s="1469"/>
      <c r="DD4" s="1469"/>
      <c r="DE4" s="1469"/>
      <c r="DF4" s="1470" t="s">
        <v>277</v>
      </c>
      <c r="DG4" s="1471"/>
      <c r="DH4" s="1471"/>
      <c r="DI4" s="1471"/>
      <c r="DJ4" s="1453" t="s">
        <v>274</v>
      </c>
      <c r="DK4" s="1453"/>
      <c r="DL4" s="1453"/>
      <c r="DM4" s="1453"/>
      <c r="DN4" s="1453"/>
      <c r="DO4" s="1453"/>
      <c r="DP4" s="1453"/>
    </row>
    <row r="5" spans="1:120" s="305" customFormat="1" ht="15" customHeight="1">
      <c r="A5" s="1465"/>
      <c r="B5" s="1427"/>
      <c r="C5" s="1427"/>
      <c r="D5" s="1427"/>
      <c r="E5" s="1427"/>
      <c r="F5" s="1427"/>
      <c r="G5" s="1427"/>
      <c r="H5" s="1433" t="s">
        <v>278</v>
      </c>
      <c r="I5" s="1454" t="s">
        <v>279</v>
      </c>
      <c r="J5" s="1455"/>
      <c r="K5" s="1455"/>
      <c r="L5" s="1455"/>
      <c r="M5" s="1455"/>
      <c r="N5" s="351" t="s">
        <v>315</v>
      </c>
      <c r="O5" s="1448" t="s">
        <v>314</v>
      </c>
      <c r="P5" s="1456"/>
      <c r="Q5" s="1456"/>
      <c r="R5" s="1456"/>
      <c r="S5" s="1457" t="s">
        <v>280</v>
      </c>
      <c r="T5" s="1458" t="s">
        <v>278</v>
      </c>
      <c r="U5" s="1459" t="s">
        <v>281</v>
      </c>
      <c r="V5" s="1459" t="s">
        <v>282</v>
      </c>
      <c r="W5" s="1457" t="s">
        <v>283</v>
      </c>
      <c r="X5" s="1472"/>
      <c r="Y5" s="1453"/>
      <c r="Z5" s="1453"/>
      <c r="AA5" s="1453"/>
      <c r="AB5" s="1453"/>
      <c r="AC5" s="1453"/>
      <c r="AD5" s="1453"/>
      <c r="AE5" s="1430"/>
      <c r="AF5" s="1430"/>
      <c r="AG5" s="1430"/>
      <c r="AH5" s="1430"/>
      <c r="AI5" s="1430"/>
      <c r="AJ5" s="1430"/>
      <c r="AK5" s="1432"/>
      <c r="AL5" s="1432" t="s">
        <v>278</v>
      </c>
      <c r="AM5" s="1444" t="s">
        <v>279</v>
      </c>
      <c r="AN5" s="1445"/>
      <c r="AO5" s="1445"/>
      <c r="AP5" s="1445"/>
      <c r="AQ5" s="1446"/>
      <c r="AR5" s="351" t="s">
        <v>315</v>
      </c>
      <c r="AS5" s="1447" t="s">
        <v>314</v>
      </c>
      <c r="AT5" s="1447"/>
      <c r="AU5" s="1447"/>
      <c r="AV5" s="1448"/>
      <c r="AW5" s="1449" t="s">
        <v>280</v>
      </c>
      <c r="AX5" s="1461" t="s">
        <v>278</v>
      </c>
      <c r="AY5" s="1460" t="s">
        <v>281</v>
      </c>
      <c r="AZ5" s="1460" t="s">
        <v>282</v>
      </c>
      <c r="BA5" s="1449" t="s">
        <v>283</v>
      </c>
      <c r="BB5" s="1442"/>
      <c r="BC5" s="1442"/>
      <c r="BD5" s="1442"/>
      <c r="BE5" s="1442"/>
      <c r="BF5" s="1442"/>
      <c r="BG5" s="1442"/>
      <c r="BH5" s="1442"/>
      <c r="BI5" s="1475"/>
      <c r="BJ5" s="1475"/>
      <c r="BK5" s="1475"/>
      <c r="BL5" s="1475"/>
      <c r="BM5" s="1475"/>
      <c r="BN5" s="1475"/>
      <c r="BO5" s="1427"/>
      <c r="BP5" s="1433" t="s">
        <v>278</v>
      </c>
      <c r="BQ5" s="1454" t="s">
        <v>279</v>
      </c>
      <c r="BR5" s="1455"/>
      <c r="BS5" s="1455"/>
      <c r="BT5" s="1455"/>
      <c r="BU5" s="1455"/>
      <c r="BV5" s="351" t="s">
        <v>315</v>
      </c>
      <c r="BW5" s="1448" t="s">
        <v>314</v>
      </c>
      <c r="BX5" s="1456"/>
      <c r="BY5" s="1456"/>
      <c r="BZ5" s="1456"/>
      <c r="CA5" s="1457" t="s">
        <v>280</v>
      </c>
      <c r="CB5" s="1458" t="s">
        <v>278</v>
      </c>
      <c r="CC5" s="1459" t="s">
        <v>281</v>
      </c>
      <c r="CD5" s="1459" t="s">
        <v>282</v>
      </c>
      <c r="CE5" s="1457" t="s">
        <v>283</v>
      </c>
      <c r="CF5" s="1453"/>
      <c r="CG5" s="1453"/>
      <c r="CH5" s="1453"/>
      <c r="CI5" s="1453"/>
      <c r="CJ5" s="1453"/>
      <c r="CK5" s="1453"/>
      <c r="CL5" s="1453"/>
      <c r="CM5" s="1430"/>
      <c r="CN5" s="1430"/>
      <c r="CO5" s="1430"/>
      <c r="CP5" s="1430"/>
      <c r="CQ5" s="1430"/>
      <c r="CR5" s="1430"/>
      <c r="CS5" s="1427"/>
      <c r="CT5" s="1433" t="s">
        <v>278</v>
      </c>
      <c r="CU5" s="1454" t="s">
        <v>279</v>
      </c>
      <c r="CV5" s="1455"/>
      <c r="CW5" s="1455"/>
      <c r="CX5" s="1455"/>
      <c r="CY5" s="1455"/>
      <c r="CZ5" s="351" t="s">
        <v>315</v>
      </c>
      <c r="DA5" s="1448" t="s">
        <v>314</v>
      </c>
      <c r="DB5" s="1456"/>
      <c r="DC5" s="1456"/>
      <c r="DD5" s="1456"/>
      <c r="DE5" s="1457" t="s">
        <v>280</v>
      </c>
      <c r="DF5" s="1458" t="s">
        <v>278</v>
      </c>
      <c r="DG5" s="1459" t="s">
        <v>281</v>
      </c>
      <c r="DH5" s="1459" t="s">
        <v>282</v>
      </c>
      <c r="DI5" s="1457" t="s">
        <v>283</v>
      </c>
      <c r="DJ5" s="1453"/>
      <c r="DK5" s="1453"/>
      <c r="DL5" s="1453"/>
      <c r="DM5" s="1453"/>
      <c r="DN5" s="1453"/>
      <c r="DO5" s="1453"/>
      <c r="DP5" s="1453"/>
    </row>
    <row r="6" spans="1:120" s="305" customFormat="1" ht="12" customHeight="1">
      <c r="A6" s="1465"/>
      <c r="B6" s="1427"/>
      <c r="C6" s="1427"/>
      <c r="D6" s="1427"/>
      <c r="E6" s="1427"/>
      <c r="F6" s="1427"/>
      <c r="G6" s="1427"/>
      <c r="H6" s="1427"/>
      <c r="I6" s="1433" t="s">
        <v>278</v>
      </c>
      <c r="J6" s="1427" t="s">
        <v>284</v>
      </c>
      <c r="K6" s="1427" t="s">
        <v>285</v>
      </c>
      <c r="L6" s="1427" t="s">
        <v>286</v>
      </c>
      <c r="M6" s="1427" t="s">
        <v>287</v>
      </c>
      <c r="N6" s="1428" t="s">
        <v>278</v>
      </c>
      <c r="O6" s="1427" t="s">
        <v>284</v>
      </c>
      <c r="P6" s="1427" t="s">
        <v>285</v>
      </c>
      <c r="Q6" s="1427" t="s">
        <v>286</v>
      </c>
      <c r="R6" s="1427" t="s">
        <v>287</v>
      </c>
      <c r="S6" s="1457"/>
      <c r="T6" s="1459"/>
      <c r="U6" s="1459"/>
      <c r="V6" s="1459"/>
      <c r="W6" s="1457"/>
      <c r="X6" s="1472"/>
      <c r="Y6" s="1453"/>
      <c r="Z6" s="1453"/>
      <c r="AA6" s="1453"/>
      <c r="AB6" s="1453"/>
      <c r="AC6" s="1453"/>
      <c r="AD6" s="1453"/>
      <c r="AE6" s="1430"/>
      <c r="AF6" s="1430"/>
      <c r="AG6" s="1430"/>
      <c r="AH6" s="1430"/>
      <c r="AI6" s="1430"/>
      <c r="AJ6" s="1430"/>
      <c r="AK6" s="1432"/>
      <c r="AL6" s="1432"/>
      <c r="AM6" s="1432" t="s">
        <v>278</v>
      </c>
      <c r="AN6" s="1431" t="s">
        <v>284</v>
      </c>
      <c r="AO6" s="1431" t="s">
        <v>285</v>
      </c>
      <c r="AP6" s="1431" t="s">
        <v>286</v>
      </c>
      <c r="AQ6" s="1431" t="s">
        <v>287</v>
      </c>
      <c r="AR6" s="1452" t="s">
        <v>278</v>
      </c>
      <c r="AS6" s="1431" t="s">
        <v>284</v>
      </c>
      <c r="AT6" s="1431" t="s">
        <v>285</v>
      </c>
      <c r="AU6" s="1431" t="s">
        <v>286</v>
      </c>
      <c r="AV6" s="1431" t="s">
        <v>287</v>
      </c>
      <c r="AW6" s="1450"/>
      <c r="AX6" s="1461"/>
      <c r="AY6" s="1461"/>
      <c r="AZ6" s="1461"/>
      <c r="BA6" s="1450"/>
      <c r="BB6" s="1442"/>
      <c r="BC6" s="1442"/>
      <c r="BD6" s="1442"/>
      <c r="BE6" s="1442"/>
      <c r="BF6" s="1442"/>
      <c r="BG6" s="1442"/>
      <c r="BH6" s="1442"/>
      <c r="BI6" s="1475"/>
      <c r="BJ6" s="1475"/>
      <c r="BK6" s="1475"/>
      <c r="BL6" s="1475"/>
      <c r="BM6" s="1475"/>
      <c r="BN6" s="1475"/>
      <c r="BO6" s="1427"/>
      <c r="BP6" s="1427"/>
      <c r="BQ6" s="1433" t="s">
        <v>278</v>
      </c>
      <c r="BR6" s="1427" t="s">
        <v>284</v>
      </c>
      <c r="BS6" s="1427" t="s">
        <v>285</v>
      </c>
      <c r="BT6" s="1427" t="s">
        <v>286</v>
      </c>
      <c r="BU6" s="1427" t="s">
        <v>287</v>
      </c>
      <c r="BV6" s="1428" t="s">
        <v>278</v>
      </c>
      <c r="BW6" s="1427" t="s">
        <v>284</v>
      </c>
      <c r="BX6" s="1427" t="s">
        <v>285</v>
      </c>
      <c r="BY6" s="1427" t="s">
        <v>286</v>
      </c>
      <c r="BZ6" s="1427" t="s">
        <v>287</v>
      </c>
      <c r="CA6" s="1457"/>
      <c r="CB6" s="1459"/>
      <c r="CC6" s="1459"/>
      <c r="CD6" s="1459"/>
      <c r="CE6" s="1457"/>
      <c r="CF6" s="1453"/>
      <c r="CG6" s="1453"/>
      <c r="CH6" s="1453"/>
      <c r="CI6" s="1453"/>
      <c r="CJ6" s="1453"/>
      <c r="CK6" s="1453"/>
      <c r="CL6" s="1453"/>
      <c r="CM6" s="1430"/>
      <c r="CN6" s="1430"/>
      <c r="CO6" s="1430"/>
      <c r="CP6" s="1430"/>
      <c r="CQ6" s="1430"/>
      <c r="CR6" s="1430"/>
      <c r="CS6" s="1427"/>
      <c r="CT6" s="1427"/>
      <c r="CU6" s="1433" t="s">
        <v>278</v>
      </c>
      <c r="CV6" s="1427" t="s">
        <v>284</v>
      </c>
      <c r="CW6" s="1427" t="s">
        <v>285</v>
      </c>
      <c r="CX6" s="1427" t="s">
        <v>286</v>
      </c>
      <c r="CY6" s="1427" t="s">
        <v>287</v>
      </c>
      <c r="CZ6" s="1428" t="s">
        <v>278</v>
      </c>
      <c r="DA6" s="1427" t="s">
        <v>284</v>
      </c>
      <c r="DB6" s="1427" t="s">
        <v>285</v>
      </c>
      <c r="DC6" s="1427" t="s">
        <v>286</v>
      </c>
      <c r="DD6" s="1427" t="s">
        <v>287</v>
      </c>
      <c r="DE6" s="1457"/>
      <c r="DF6" s="1459"/>
      <c r="DG6" s="1459"/>
      <c r="DH6" s="1459"/>
      <c r="DI6" s="1457"/>
      <c r="DJ6" s="1453"/>
      <c r="DK6" s="1453"/>
      <c r="DL6" s="1453"/>
      <c r="DM6" s="1453"/>
      <c r="DN6" s="1453"/>
      <c r="DO6" s="1453"/>
      <c r="DP6" s="1453"/>
    </row>
    <row r="7" spans="1:120" s="305" customFormat="1" ht="43.5" customHeight="1">
      <c r="A7" s="1465"/>
      <c r="B7" s="1427"/>
      <c r="C7" s="1427"/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1429"/>
      <c r="O7" s="1427"/>
      <c r="P7" s="1427"/>
      <c r="Q7" s="1427"/>
      <c r="R7" s="1427"/>
      <c r="S7" s="1457"/>
      <c r="T7" s="1459"/>
      <c r="U7" s="1459"/>
      <c r="V7" s="1459"/>
      <c r="W7" s="1457"/>
      <c r="X7" s="1472"/>
      <c r="Y7" s="1453"/>
      <c r="Z7" s="1453"/>
      <c r="AA7" s="1453"/>
      <c r="AB7" s="1453"/>
      <c r="AC7" s="1453"/>
      <c r="AD7" s="1453"/>
      <c r="AE7" s="1430"/>
      <c r="AF7" s="1430"/>
      <c r="AG7" s="1430"/>
      <c r="AH7" s="1430"/>
      <c r="AI7" s="1430"/>
      <c r="AJ7" s="1430"/>
      <c r="AK7" s="1433"/>
      <c r="AL7" s="1433"/>
      <c r="AM7" s="1433"/>
      <c r="AN7" s="1433"/>
      <c r="AO7" s="1433"/>
      <c r="AP7" s="1433"/>
      <c r="AQ7" s="1433"/>
      <c r="AR7" s="1428"/>
      <c r="AS7" s="1433"/>
      <c r="AT7" s="1433"/>
      <c r="AU7" s="1433"/>
      <c r="AV7" s="1433"/>
      <c r="AW7" s="1451"/>
      <c r="AX7" s="1458"/>
      <c r="AY7" s="1458"/>
      <c r="AZ7" s="1458"/>
      <c r="BA7" s="1451"/>
      <c r="BB7" s="1443"/>
      <c r="BC7" s="1443"/>
      <c r="BD7" s="1443"/>
      <c r="BE7" s="1443"/>
      <c r="BF7" s="1443"/>
      <c r="BG7" s="1443"/>
      <c r="BH7" s="1443"/>
      <c r="BI7" s="1476"/>
      <c r="BJ7" s="1476"/>
      <c r="BK7" s="1476"/>
      <c r="BL7" s="1476"/>
      <c r="BM7" s="1476"/>
      <c r="BN7" s="1476"/>
      <c r="BO7" s="1427"/>
      <c r="BP7" s="1427"/>
      <c r="BQ7" s="1427"/>
      <c r="BR7" s="1427"/>
      <c r="BS7" s="1427"/>
      <c r="BT7" s="1427"/>
      <c r="BU7" s="1427"/>
      <c r="BV7" s="1429"/>
      <c r="BW7" s="1427"/>
      <c r="BX7" s="1427"/>
      <c r="BY7" s="1427"/>
      <c r="BZ7" s="1427"/>
      <c r="CA7" s="1457"/>
      <c r="CB7" s="1459"/>
      <c r="CC7" s="1459"/>
      <c r="CD7" s="1459"/>
      <c r="CE7" s="1457"/>
      <c r="CF7" s="1453"/>
      <c r="CG7" s="1453"/>
      <c r="CH7" s="1453"/>
      <c r="CI7" s="1453"/>
      <c r="CJ7" s="1453"/>
      <c r="CK7" s="1453"/>
      <c r="CL7" s="1453"/>
      <c r="CM7" s="1430"/>
      <c r="CN7" s="1430"/>
      <c r="CO7" s="1430"/>
      <c r="CP7" s="1430"/>
      <c r="CQ7" s="1430"/>
      <c r="CR7" s="1430"/>
      <c r="CS7" s="1427"/>
      <c r="CT7" s="1427"/>
      <c r="CU7" s="1427"/>
      <c r="CV7" s="1427"/>
      <c r="CW7" s="1427"/>
      <c r="CX7" s="1427"/>
      <c r="CY7" s="1427"/>
      <c r="CZ7" s="1429"/>
      <c r="DA7" s="1427"/>
      <c r="DB7" s="1427"/>
      <c r="DC7" s="1427"/>
      <c r="DD7" s="1427"/>
      <c r="DE7" s="1457"/>
      <c r="DF7" s="1459"/>
      <c r="DG7" s="1459"/>
      <c r="DH7" s="1459"/>
      <c r="DI7" s="1457"/>
      <c r="DJ7" s="1453"/>
      <c r="DK7" s="1453"/>
      <c r="DL7" s="1453"/>
      <c r="DM7" s="1453"/>
      <c r="DN7" s="1453"/>
      <c r="DO7" s="1453"/>
      <c r="DP7" s="1453"/>
    </row>
    <row r="8" spans="1:120" s="305" customFormat="1" ht="8.25" customHeight="1">
      <c r="A8" s="341"/>
      <c r="B8" s="341"/>
      <c r="C8" s="318"/>
      <c r="D8" s="318"/>
      <c r="E8" s="318"/>
      <c r="F8" s="318"/>
      <c r="G8" s="357"/>
      <c r="H8" s="358"/>
      <c r="I8" s="358"/>
      <c r="J8" s="358"/>
      <c r="K8" s="358"/>
      <c r="L8" s="358"/>
      <c r="M8" s="358"/>
      <c r="N8" s="358"/>
      <c r="O8" s="359"/>
      <c r="P8" s="359"/>
      <c r="Q8" s="359"/>
      <c r="R8" s="359"/>
      <c r="S8" s="359"/>
      <c r="T8" s="359"/>
      <c r="U8" s="359"/>
      <c r="V8" s="359"/>
      <c r="W8" s="360"/>
      <c r="X8" s="355"/>
      <c r="Y8" s="318"/>
      <c r="Z8" s="318"/>
      <c r="AA8" s="318"/>
      <c r="AB8" s="318"/>
      <c r="AC8" s="304"/>
      <c r="AD8" s="304"/>
      <c r="AE8" s="342"/>
      <c r="AF8" s="342"/>
      <c r="AG8" s="318"/>
      <c r="AH8" s="318"/>
      <c r="AI8" s="318"/>
      <c r="AJ8" s="318"/>
      <c r="AK8" s="377"/>
      <c r="AL8" s="319"/>
      <c r="AM8" s="319"/>
      <c r="AN8" s="319"/>
      <c r="AO8" s="319"/>
      <c r="AP8" s="319"/>
      <c r="AQ8" s="319"/>
      <c r="AR8" s="319"/>
      <c r="AS8" s="317"/>
      <c r="AT8" s="317"/>
      <c r="AU8" s="317"/>
      <c r="AV8" s="317"/>
      <c r="AW8" s="317"/>
      <c r="AX8" s="317"/>
      <c r="AY8" s="317"/>
      <c r="AZ8" s="317"/>
      <c r="BA8" s="378"/>
      <c r="BB8" s="355"/>
      <c r="BC8" s="318"/>
      <c r="BD8" s="318"/>
      <c r="BE8" s="318"/>
      <c r="BF8" s="318"/>
      <c r="BG8" s="304"/>
      <c r="BH8" s="304"/>
      <c r="BI8" s="342"/>
      <c r="BJ8" s="342"/>
      <c r="BK8" s="318"/>
      <c r="BL8" s="318"/>
      <c r="BM8" s="318"/>
      <c r="BN8" s="318"/>
      <c r="BO8" s="377"/>
      <c r="BP8" s="319"/>
      <c r="BQ8" s="319"/>
      <c r="BR8" s="319"/>
      <c r="BS8" s="319"/>
      <c r="BT8" s="319"/>
      <c r="BU8" s="319"/>
      <c r="BV8" s="319"/>
      <c r="BW8" s="317"/>
      <c r="BX8" s="317"/>
      <c r="BY8" s="317"/>
      <c r="BZ8" s="317"/>
      <c r="CA8" s="317"/>
      <c r="CB8" s="317"/>
      <c r="CC8" s="317"/>
      <c r="CD8" s="317"/>
      <c r="CE8" s="378"/>
      <c r="CF8" s="355"/>
      <c r="CG8" s="318"/>
      <c r="CH8" s="318"/>
      <c r="CI8" s="318"/>
      <c r="CJ8" s="318"/>
      <c r="CK8" s="304"/>
      <c r="CL8" s="304"/>
      <c r="CM8" s="342"/>
      <c r="CN8" s="342"/>
      <c r="CO8" s="318"/>
      <c r="CP8" s="318"/>
      <c r="CQ8" s="318"/>
      <c r="CR8" s="318"/>
      <c r="CS8" s="377"/>
      <c r="CT8" s="319"/>
      <c r="CU8" s="319"/>
      <c r="CV8" s="319"/>
      <c r="CW8" s="319"/>
      <c r="CX8" s="319"/>
      <c r="CY8" s="319"/>
      <c r="CZ8" s="319"/>
      <c r="DA8" s="317"/>
      <c r="DB8" s="317"/>
      <c r="DC8" s="317"/>
      <c r="DD8" s="317"/>
      <c r="DE8" s="317"/>
      <c r="DF8" s="317"/>
      <c r="DG8" s="317"/>
      <c r="DH8" s="317"/>
      <c r="DI8" s="378"/>
      <c r="DJ8" s="355"/>
      <c r="DK8" s="318"/>
      <c r="DL8" s="318"/>
      <c r="DM8" s="318"/>
      <c r="DN8" s="318"/>
      <c r="DO8" s="304"/>
      <c r="DP8" s="304"/>
    </row>
    <row r="9" spans="1:120" s="305" customFormat="1" ht="12" customHeight="1">
      <c r="B9" s="1426" t="s">
        <v>288</v>
      </c>
      <c r="C9" s="320"/>
      <c r="D9" s="346" t="s">
        <v>289</v>
      </c>
      <c r="E9" s="347"/>
      <c r="F9" s="352"/>
      <c r="G9" s="361">
        <v>149037</v>
      </c>
      <c r="H9" s="362">
        <v>86270</v>
      </c>
      <c r="I9" s="362">
        <v>82826</v>
      </c>
      <c r="J9" s="362">
        <v>71172</v>
      </c>
      <c r="K9" s="362">
        <v>7593</v>
      </c>
      <c r="L9" s="362">
        <v>1641</v>
      </c>
      <c r="M9" s="362">
        <v>2420</v>
      </c>
      <c r="N9" s="362">
        <v>63459</v>
      </c>
      <c r="O9" s="363">
        <v>55748</v>
      </c>
      <c r="P9" s="363">
        <v>4580</v>
      </c>
      <c r="Q9" s="363">
        <v>1622</v>
      </c>
      <c r="R9" s="363">
        <v>1509</v>
      </c>
      <c r="S9" s="363">
        <v>3444</v>
      </c>
      <c r="T9" s="363">
        <v>52208</v>
      </c>
      <c r="U9" s="363">
        <v>16136</v>
      </c>
      <c r="V9" s="363">
        <v>8818</v>
      </c>
      <c r="W9" s="364">
        <v>27254</v>
      </c>
      <c r="X9" s="356"/>
      <c r="Y9" s="348"/>
      <c r="Z9" s="349" t="s">
        <v>290</v>
      </c>
      <c r="AA9" s="321"/>
      <c r="AB9" s="322"/>
      <c r="AC9" s="1424" t="s">
        <v>288</v>
      </c>
      <c r="AD9" s="304"/>
      <c r="AE9" s="313"/>
      <c r="AF9" s="1425" t="s">
        <v>288</v>
      </c>
      <c r="AG9" s="323"/>
      <c r="AH9" s="346" t="s">
        <v>289</v>
      </c>
      <c r="AI9" s="347"/>
      <c r="AJ9" s="352"/>
      <c r="AK9" s="371">
        <v>137173</v>
      </c>
      <c r="AL9" s="363">
        <v>78560</v>
      </c>
      <c r="AM9" s="363">
        <v>75317</v>
      </c>
      <c r="AN9" s="363">
        <v>64613</v>
      </c>
      <c r="AO9" s="363">
        <v>6884</v>
      </c>
      <c r="AP9" s="363">
        <v>1608</v>
      </c>
      <c r="AQ9" s="363">
        <v>2212</v>
      </c>
      <c r="AR9" s="363">
        <v>59039</v>
      </c>
      <c r="AS9" s="363">
        <v>51756</v>
      </c>
      <c r="AT9" s="363">
        <v>4268</v>
      </c>
      <c r="AU9" s="363">
        <v>1592</v>
      </c>
      <c r="AV9" s="363">
        <v>1423</v>
      </c>
      <c r="AW9" s="363">
        <v>3243</v>
      </c>
      <c r="AX9" s="363">
        <v>48736</v>
      </c>
      <c r="AY9" s="363">
        <v>15237</v>
      </c>
      <c r="AZ9" s="363">
        <v>8409</v>
      </c>
      <c r="BA9" s="364">
        <v>25090</v>
      </c>
      <c r="BB9" s="356"/>
      <c r="BC9" s="348"/>
      <c r="BD9" s="349" t="s">
        <v>290</v>
      </c>
      <c r="BE9" s="321"/>
      <c r="BF9" s="322"/>
      <c r="BG9" s="1424" t="s">
        <v>288</v>
      </c>
      <c r="BH9" s="304"/>
      <c r="BI9" s="313"/>
      <c r="BJ9" s="1425" t="s">
        <v>288</v>
      </c>
      <c r="BK9" s="323"/>
      <c r="BL9" s="346" t="s">
        <v>289</v>
      </c>
      <c r="BM9" s="347"/>
      <c r="BN9" s="352"/>
      <c r="BO9" s="371">
        <v>9044</v>
      </c>
      <c r="BP9" s="363">
        <v>5781</v>
      </c>
      <c r="BQ9" s="363">
        <v>5621</v>
      </c>
      <c r="BR9" s="363">
        <v>4883</v>
      </c>
      <c r="BS9" s="363">
        <v>552</v>
      </c>
      <c r="BT9" s="363">
        <v>20</v>
      </c>
      <c r="BU9" s="363">
        <v>166</v>
      </c>
      <c r="BV9" s="363">
        <v>3496</v>
      </c>
      <c r="BW9" s="363">
        <v>3161</v>
      </c>
      <c r="BX9" s="363">
        <v>250</v>
      </c>
      <c r="BY9" s="363">
        <v>18</v>
      </c>
      <c r="BZ9" s="363">
        <v>67</v>
      </c>
      <c r="CA9" s="363">
        <v>160</v>
      </c>
      <c r="CB9" s="363">
        <v>2682</v>
      </c>
      <c r="CC9" s="363">
        <v>699</v>
      </c>
      <c r="CD9" s="363">
        <v>309</v>
      </c>
      <c r="CE9" s="364">
        <v>1674</v>
      </c>
      <c r="CF9" s="356"/>
      <c r="CG9" s="348"/>
      <c r="CH9" s="349" t="s">
        <v>290</v>
      </c>
      <c r="CI9" s="321"/>
      <c r="CJ9" s="322"/>
      <c r="CK9" s="1424" t="s">
        <v>288</v>
      </c>
      <c r="CL9" s="304"/>
      <c r="CM9" s="313"/>
      <c r="CN9" s="1425" t="s">
        <v>288</v>
      </c>
      <c r="CO9" s="323"/>
      <c r="CP9" s="346" t="s">
        <v>289</v>
      </c>
      <c r="CQ9" s="347"/>
      <c r="CR9" s="352"/>
      <c r="CS9" s="371">
        <v>2820</v>
      </c>
      <c r="CT9" s="363">
        <v>1929</v>
      </c>
      <c r="CU9" s="363">
        <v>1888</v>
      </c>
      <c r="CV9" s="363">
        <v>1676</v>
      </c>
      <c r="CW9" s="363">
        <v>157</v>
      </c>
      <c r="CX9" s="363">
        <v>13</v>
      </c>
      <c r="CY9" s="363">
        <v>42</v>
      </c>
      <c r="CZ9" s="363">
        <v>924</v>
      </c>
      <c r="DA9" s="363">
        <v>831</v>
      </c>
      <c r="DB9" s="363">
        <v>62</v>
      </c>
      <c r="DC9" s="363">
        <v>12</v>
      </c>
      <c r="DD9" s="363">
        <v>19</v>
      </c>
      <c r="DE9" s="363">
        <v>41</v>
      </c>
      <c r="DF9" s="363">
        <v>790</v>
      </c>
      <c r="DG9" s="363">
        <v>200</v>
      </c>
      <c r="DH9" s="363">
        <v>100</v>
      </c>
      <c r="DI9" s="364">
        <v>490</v>
      </c>
      <c r="DJ9" s="356"/>
      <c r="DK9" s="348"/>
      <c r="DL9" s="349" t="s">
        <v>290</v>
      </c>
      <c r="DM9" s="350"/>
      <c r="DN9" s="322"/>
      <c r="DO9" s="1424" t="s">
        <v>288</v>
      </c>
      <c r="DP9" s="304"/>
    </row>
    <row r="10" spans="1:120" s="305" customFormat="1" ht="13.5" customHeight="1">
      <c r="B10" s="1426"/>
      <c r="C10" s="306"/>
      <c r="D10" s="324" t="s">
        <v>291</v>
      </c>
      <c r="E10" s="325" t="s">
        <v>292</v>
      </c>
      <c r="F10" s="353"/>
      <c r="G10" s="365">
        <v>7979</v>
      </c>
      <c r="H10" s="366">
        <v>1317</v>
      </c>
      <c r="I10" s="366">
        <v>1161</v>
      </c>
      <c r="J10" s="366">
        <v>589</v>
      </c>
      <c r="K10" s="366">
        <v>41</v>
      </c>
      <c r="L10" s="366">
        <v>492</v>
      </c>
      <c r="M10" s="366">
        <v>39</v>
      </c>
      <c r="N10" s="366">
        <v>1110</v>
      </c>
      <c r="O10" s="367">
        <v>552</v>
      </c>
      <c r="P10" s="367">
        <v>38</v>
      </c>
      <c r="Q10" s="367">
        <v>484</v>
      </c>
      <c r="R10" s="367">
        <v>36</v>
      </c>
      <c r="S10" s="367">
        <v>156</v>
      </c>
      <c r="T10" s="367">
        <v>6238</v>
      </c>
      <c r="U10" s="367">
        <v>97</v>
      </c>
      <c r="V10" s="367">
        <v>5983</v>
      </c>
      <c r="W10" s="368">
        <v>158</v>
      </c>
      <c r="X10" s="355"/>
      <c r="Y10" s="309"/>
      <c r="Z10" s="326" t="s">
        <v>291</v>
      </c>
      <c r="AA10" s="327" t="s">
        <v>292</v>
      </c>
      <c r="AB10" s="328"/>
      <c r="AC10" s="1424"/>
      <c r="AD10" s="304"/>
      <c r="AE10" s="313"/>
      <c r="AF10" s="1425"/>
      <c r="AG10" s="314"/>
      <c r="AH10" s="324" t="s">
        <v>291</v>
      </c>
      <c r="AI10" s="325" t="s">
        <v>292</v>
      </c>
      <c r="AJ10" s="375"/>
      <c r="AK10" s="372">
        <v>7540</v>
      </c>
      <c r="AL10" s="367">
        <v>1259</v>
      </c>
      <c r="AM10" s="367">
        <v>1105</v>
      </c>
      <c r="AN10" s="367">
        <v>549</v>
      </c>
      <c r="AO10" s="367">
        <v>40</v>
      </c>
      <c r="AP10" s="367">
        <v>480</v>
      </c>
      <c r="AQ10" s="367">
        <v>36</v>
      </c>
      <c r="AR10" s="367">
        <v>1058</v>
      </c>
      <c r="AS10" s="367">
        <v>515</v>
      </c>
      <c r="AT10" s="367">
        <v>37</v>
      </c>
      <c r="AU10" s="367">
        <v>472</v>
      </c>
      <c r="AV10" s="367">
        <v>34</v>
      </c>
      <c r="AW10" s="367">
        <v>154</v>
      </c>
      <c r="AX10" s="367">
        <v>5873</v>
      </c>
      <c r="AY10" s="367">
        <v>95</v>
      </c>
      <c r="AZ10" s="367">
        <v>5631</v>
      </c>
      <c r="BA10" s="368">
        <v>147</v>
      </c>
      <c r="BB10" s="355"/>
      <c r="BC10" s="309"/>
      <c r="BD10" s="326" t="s">
        <v>291</v>
      </c>
      <c r="BE10" s="327" t="s">
        <v>292</v>
      </c>
      <c r="BF10" s="328"/>
      <c r="BG10" s="1424"/>
      <c r="BH10" s="304"/>
      <c r="BI10" s="313"/>
      <c r="BJ10" s="1425"/>
      <c r="BK10" s="314"/>
      <c r="BL10" s="324" t="s">
        <v>291</v>
      </c>
      <c r="BM10" s="325" t="s">
        <v>292</v>
      </c>
      <c r="BN10" s="375"/>
      <c r="BO10" s="372">
        <v>329</v>
      </c>
      <c r="BP10" s="367">
        <v>37</v>
      </c>
      <c r="BQ10" s="367">
        <v>35</v>
      </c>
      <c r="BR10" s="367">
        <v>25</v>
      </c>
      <c r="BS10" s="367">
        <v>1</v>
      </c>
      <c r="BT10" s="367">
        <v>7</v>
      </c>
      <c r="BU10" s="367">
        <v>2</v>
      </c>
      <c r="BV10" s="367">
        <v>32</v>
      </c>
      <c r="BW10" s="367">
        <v>22</v>
      </c>
      <c r="BX10" s="367">
        <v>1</v>
      </c>
      <c r="BY10" s="367">
        <v>7</v>
      </c>
      <c r="BZ10" s="367">
        <v>2</v>
      </c>
      <c r="CA10" s="367">
        <v>2</v>
      </c>
      <c r="CB10" s="367">
        <v>279</v>
      </c>
      <c r="CC10" s="367">
        <v>2</v>
      </c>
      <c r="CD10" s="367">
        <v>266</v>
      </c>
      <c r="CE10" s="368">
        <v>11</v>
      </c>
      <c r="CF10" s="355"/>
      <c r="CG10" s="309"/>
      <c r="CH10" s="326" t="s">
        <v>291</v>
      </c>
      <c r="CI10" s="327" t="s">
        <v>292</v>
      </c>
      <c r="CJ10" s="328"/>
      <c r="CK10" s="1424"/>
      <c r="CL10" s="304"/>
      <c r="CM10" s="313"/>
      <c r="CN10" s="1425"/>
      <c r="CO10" s="314"/>
      <c r="CP10" s="324" t="s">
        <v>291</v>
      </c>
      <c r="CQ10" s="325" t="s">
        <v>292</v>
      </c>
      <c r="CR10" s="375"/>
      <c r="CS10" s="372">
        <v>110</v>
      </c>
      <c r="CT10" s="367">
        <v>21</v>
      </c>
      <c r="CU10" s="367">
        <v>21</v>
      </c>
      <c r="CV10" s="367">
        <v>15</v>
      </c>
      <c r="CW10" s="367" t="s">
        <v>133</v>
      </c>
      <c r="CX10" s="367">
        <v>5</v>
      </c>
      <c r="CY10" s="367">
        <v>1</v>
      </c>
      <c r="CZ10" s="367">
        <v>20</v>
      </c>
      <c r="DA10" s="367">
        <v>15</v>
      </c>
      <c r="DB10" s="367" t="s">
        <v>133</v>
      </c>
      <c r="DC10" s="367">
        <v>5</v>
      </c>
      <c r="DD10" s="367" t="s">
        <v>133</v>
      </c>
      <c r="DE10" s="367" t="s">
        <v>133</v>
      </c>
      <c r="DF10" s="367">
        <v>86</v>
      </c>
      <c r="DG10" s="367" t="s">
        <v>133</v>
      </c>
      <c r="DH10" s="367">
        <v>86</v>
      </c>
      <c r="DI10" s="368" t="s">
        <v>133</v>
      </c>
      <c r="DJ10" s="355"/>
      <c r="DK10" s="309"/>
      <c r="DL10" s="326" t="s">
        <v>291</v>
      </c>
      <c r="DM10" s="327" t="s">
        <v>292</v>
      </c>
      <c r="DN10" s="328"/>
      <c r="DO10" s="1424"/>
      <c r="DP10" s="304"/>
    </row>
    <row r="11" spans="1:120" s="305" customFormat="1" ht="12" customHeight="1">
      <c r="B11" s="1426"/>
      <c r="C11" s="306"/>
      <c r="D11" s="324" t="s">
        <v>293</v>
      </c>
      <c r="E11" s="329"/>
      <c r="F11" s="353"/>
      <c r="G11" s="365">
        <v>8477</v>
      </c>
      <c r="H11" s="366">
        <v>5075</v>
      </c>
      <c r="I11" s="366">
        <v>4721</v>
      </c>
      <c r="J11" s="366">
        <v>3414</v>
      </c>
      <c r="K11" s="366">
        <v>95</v>
      </c>
      <c r="L11" s="366">
        <v>1020</v>
      </c>
      <c r="M11" s="366">
        <v>192</v>
      </c>
      <c r="N11" s="366">
        <v>4448</v>
      </c>
      <c r="O11" s="367">
        <v>3168</v>
      </c>
      <c r="P11" s="367">
        <v>86</v>
      </c>
      <c r="Q11" s="367">
        <v>1013</v>
      </c>
      <c r="R11" s="367">
        <v>181</v>
      </c>
      <c r="S11" s="367">
        <v>354</v>
      </c>
      <c r="T11" s="367">
        <v>2899</v>
      </c>
      <c r="U11" s="367">
        <v>192</v>
      </c>
      <c r="V11" s="367">
        <v>2526</v>
      </c>
      <c r="W11" s="368">
        <v>181</v>
      </c>
      <c r="X11" s="355"/>
      <c r="Y11" s="309"/>
      <c r="Z11" s="326" t="s">
        <v>293</v>
      </c>
      <c r="AA11" s="304"/>
      <c r="AB11" s="328"/>
      <c r="AC11" s="1424"/>
      <c r="AD11" s="304"/>
      <c r="AE11" s="313"/>
      <c r="AF11" s="1425"/>
      <c r="AG11" s="314"/>
      <c r="AH11" s="324" t="s">
        <v>293</v>
      </c>
      <c r="AI11" s="329"/>
      <c r="AJ11" s="375"/>
      <c r="AK11" s="372">
        <v>8073</v>
      </c>
      <c r="AL11" s="367">
        <v>4765</v>
      </c>
      <c r="AM11" s="367">
        <v>4438</v>
      </c>
      <c r="AN11" s="367">
        <v>3160</v>
      </c>
      <c r="AO11" s="367">
        <v>90</v>
      </c>
      <c r="AP11" s="367">
        <v>1004</v>
      </c>
      <c r="AQ11" s="367">
        <v>184</v>
      </c>
      <c r="AR11" s="367">
        <v>4207</v>
      </c>
      <c r="AS11" s="367">
        <v>2953</v>
      </c>
      <c r="AT11" s="367">
        <v>82</v>
      </c>
      <c r="AU11" s="367">
        <v>999</v>
      </c>
      <c r="AV11" s="367">
        <v>173</v>
      </c>
      <c r="AW11" s="367">
        <v>327</v>
      </c>
      <c r="AX11" s="367">
        <v>2831</v>
      </c>
      <c r="AY11" s="367">
        <v>187</v>
      </c>
      <c r="AZ11" s="367">
        <v>2479</v>
      </c>
      <c r="BA11" s="368">
        <v>165</v>
      </c>
      <c r="BB11" s="355"/>
      <c r="BC11" s="309"/>
      <c r="BD11" s="326" t="s">
        <v>293</v>
      </c>
      <c r="BE11" s="304"/>
      <c r="BF11" s="328"/>
      <c r="BG11" s="1424"/>
      <c r="BH11" s="304"/>
      <c r="BI11" s="313"/>
      <c r="BJ11" s="1425"/>
      <c r="BK11" s="314"/>
      <c r="BL11" s="324" t="s">
        <v>293</v>
      </c>
      <c r="BM11" s="329"/>
      <c r="BN11" s="375"/>
      <c r="BO11" s="372">
        <v>290</v>
      </c>
      <c r="BP11" s="367">
        <v>215</v>
      </c>
      <c r="BQ11" s="367">
        <v>194</v>
      </c>
      <c r="BR11" s="367">
        <v>172</v>
      </c>
      <c r="BS11" s="367">
        <v>5</v>
      </c>
      <c r="BT11" s="367">
        <v>10</v>
      </c>
      <c r="BU11" s="367">
        <v>7</v>
      </c>
      <c r="BV11" s="367">
        <v>174</v>
      </c>
      <c r="BW11" s="367">
        <v>154</v>
      </c>
      <c r="BX11" s="367">
        <v>4</v>
      </c>
      <c r="BY11" s="367">
        <v>9</v>
      </c>
      <c r="BZ11" s="367">
        <v>7</v>
      </c>
      <c r="CA11" s="367">
        <v>21</v>
      </c>
      <c r="CB11" s="367">
        <v>52</v>
      </c>
      <c r="CC11" s="367">
        <v>4</v>
      </c>
      <c r="CD11" s="367">
        <v>36</v>
      </c>
      <c r="CE11" s="368">
        <v>12</v>
      </c>
      <c r="CF11" s="355"/>
      <c r="CG11" s="309"/>
      <c r="CH11" s="326" t="s">
        <v>293</v>
      </c>
      <c r="CI11" s="304"/>
      <c r="CJ11" s="328"/>
      <c r="CK11" s="1424"/>
      <c r="CL11" s="304"/>
      <c r="CM11" s="313"/>
      <c r="CN11" s="1425"/>
      <c r="CO11" s="314"/>
      <c r="CP11" s="324" t="s">
        <v>293</v>
      </c>
      <c r="CQ11" s="329"/>
      <c r="CR11" s="375"/>
      <c r="CS11" s="372">
        <v>114</v>
      </c>
      <c r="CT11" s="367">
        <v>95</v>
      </c>
      <c r="CU11" s="367">
        <v>89</v>
      </c>
      <c r="CV11" s="367">
        <v>82</v>
      </c>
      <c r="CW11" s="367" t="s">
        <v>133</v>
      </c>
      <c r="CX11" s="367">
        <v>6</v>
      </c>
      <c r="CY11" s="367">
        <v>1</v>
      </c>
      <c r="CZ11" s="367">
        <v>67</v>
      </c>
      <c r="DA11" s="367">
        <v>61</v>
      </c>
      <c r="DB11" s="367" t="s">
        <v>133</v>
      </c>
      <c r="DC11" s="367">
        <v>5</v>
      </c>
      <c r="DD11" s="367">
        <v>1</v>
      </c>
      <c r="DE11" s="367">
        <v>6</v>
      </c>
      <c r="DF11" s="367">
        <v>16</v>
      </c>
      <c r="DG11" s="367">
        <v>1</v>
      </c>
      <c r="DH11" s="367">
        <v>11</v>
      </c>
      <c r="DI11" s="368">
        <v>4</v>
      </c>
      <c r="DJ11" s="355"/>
      <c r="DK11" s="309"/>
      <c r="DL11" s="326" t="s">
        <v>293</v>
      </c>
      <c r="DM11" s="304"/>
      <c r="DN11" s="328"/>
      <c r="DO11" s="1424"/>
      <c r="DP11" s="304"/>
    </row>
    <row r="12" spans="1:120" s="305" customFormat="1" ht="12" customHeight="1">
      <c r="B12" s="1426"/>
      <c r="C12" s="306"/>
      <c r="D12" s="324" t="s">
        <v>294</v>
      </c>
      <c r="E12" s="329"/>
      <c r="F12" s="353"/>
      <c r="G12" s="365">
        <v>6660</v>
      </c>
      <c r="H12" s="366">
        <v>5556</v>
      </c>
      <c r="I12" s="366">
        <v>5231</v>
      </c>
      <c r="J12" s="366">
        <v>4828</v>
      </c>
      <c r="K12" s="366">
        <v>161</v>
      </c>
      <c r="L12" s="366">
        <v>55</v>
      </c>
      <c r="M12" s="366">
        <v>187</v>
      </c>
      <c r="N12" s="366">
        <v>4808</v>
      </c>
      <c r="O12" s="367">
        <v>4464</v>
      </c>
      <c r="P12" s="367">
        <v>119</v>
      </c>
      <c r="Q12" s="367">
        <v>55</v>
      </c>
      <c r="R12" s="367">
        <v>170</v>
      </c>
      <c r="S12" s="367">
        <v>325</v>
      </c>
      <c r="T12" s="367">
        <v>571</v>
      </c>
      <c r="U12" s="367">
        <v>254</v>
      </c>
      <c r="V12" s="367">
        <v>171</v>
      </c>
      <c r="W12" s="368">
        <v>146</v>
      </c>
      <c r="X12" s="355"/>
      <c r="Y12" s="309"/>
      <c r="Z12" s="326" t="s">
        <v>294</v>
      </c>
      <c r="AA12" s="304"/>
      <c r="AB12" s="328"/>
      <c r="AC12" s="1424"/>
      <c r="AD12" s="304"/>
      <c r="AE12" s="313"/>
      <c r="AF12" s="1425"/>
      <c r="AG12" s="314"/>
      <c r="AH12" s="324" t="s">
        <v>294</v>
      </c>
      <c r="AI12" s="329"/>
      <c r="AJ12" s="375"/>
      <c r="AK12" s="372">
        <v>6182</v>
      </c>
      <c r="AL12" s="367">
        <v>5135</v>
      </c>
      <c r="AM12" s="367">
        <v>4831</v>
      </c>
      <c r="AN12" s="367">
        <v>4458</v>
      </c>
      <c r="AO12" s="367">
        <v>143</v>
      </c>
      <c r="AP12" s="367">
        <v>54</v>
      </c>
      <c r="AQ12" s="367">
        <v>176</v>
      </c>
      <c r="AR12" s="367">
        <v>4468</v>
      </c>
      <c r="AS12" s="367">
        <v>4147</v>
      </c>
      <c r="AT12" s="367">
        <v>108</v>
      </c>
      <c r="AU12" s="367">
        <v>54</v>
      </c>
      <c r="AV12" s="367">
        <v>159</v>
      </c>
      <c r="AW12" s="367">
        <v>304</v>
      </c>
      <c r="AX12" s="367">
        <v>535</v>
      </c>
      <c r="AY12" s="367">
        <v>236</v>
      </c>
      <c r="AZ12" s="367">
        <v>167</v>
      </c>
      <c r="BA12" s="368">
        <v>132</v>
      </c>
      <c r="BB12" s="355"/>
      <c r="BC12" s="309"/>
      <c r="BD12" s="326" t="s">
        <v>294</v>
      </c>
      <c r="BE12" s="304"/>
      <c r="BF12" s="328"/>
      <c r="BG12" s="1424"/>
      <c r="BH12" s="304"/>
      <c r="BI12" s="313"/>
      <c r="BJ12" s="1425"/>
      <c r="BK12" s="314"/>
      <c r="BL12" s="324" t="s">
        <v>294</v>
      </c>
      <c r="BM12" s="329"/>
      <c r="BN12" s="375"/>
      <c r="BO12" s="372">
        <v>373</v>
      </c>
      <c r="BP12" s="367">
        <v>321</v>
      </c>
      <c r="BQ12" s="367">
        <v>306</v>
      </c>
      <c r="BR12" s="367">
        <v>279</v>
      </c>
      <c r="BS12" s="367">
        <v>16</v>
      </c>
      <c r="BT12" s="367">
        <v>1</v>
      </c>
      <c r="BU12" s="367">
        <v>10</v>
      </c>
      <c r="BV12" s="367">
        <v>262</v>
      </c>
      <c r="BW12" s="367">
        <v>240</v>
      </c>
      <c r="BX12" s="367">
        <v>11</v>
      </c>
      <c r="BY12" s="367">
        <v>1</v>
      </c>
      <c r="BZ12" s="367">
        <v>10</v>
      </c>
      <c r="CA12" s="367">
        <v>15</v>
      </c>
      <c r="CB12" s="367">
        <v>32</v>
      </c>
      <c r="CC12" s="367">
        <v>15</v>
      </c>
      <c r="CD12" s="367">
        <v>3</v>
      </c>
      <c r="CE12" s="368">
        <v>14</v>
      </c>
      <c r="CF12" s="355"/>
      <c r="CG12" s="309"/>
      <c r="CH12" s="326" t="s">
        <v>294</v>
      </c>
      <c r="CI12" s="304"/>
      <c r="CJ12" s="328"/>
      <c r="CK12" s="1424"/>
      <c r="CL12" s="304"/>
      <c r="CM12" s="313"/>
      <c r="CN12" s="1425"/>
      <c r="CO12" s="314"/>
      <c r="CP12" s="324" t="s">
        <v>294</v>
      </c>
      <c r="CQ12" s="329"/>
      <c r="CR12" s="375"/>
      <c r="CS12" s="372">
        <v>105</v>
      </c>
      <c r="CT12" s="367">
        <v>100</v>
      </c>
      <c r="CU12" s="367">
        <v>94</v>
      </c>
      <c r="CV12" s="367">
        <v>91</v>
      </c>
      <c r="CW12" s="367">
        <v>2</v>
      </c>
      <c r="CX12" s="367" t="s">
        <v>133</v>
      </c>
      <c r="CY12" s="367">
        <v>1</v>
      </c>
      <c r="CZ12" s="367">
        <v>78</v>
      </c>
      <c r="DA12" s="367">
        <v>77</v>
      </c>
      <c r="DB12" s="367" t="s">
        <v>133</v>
      </c>
      <c r="DC12" s="367" t="s">
        <v>133</v>
      </c>
      <c r="DD12" s="367">
        <v>1</v>
      </c>
      <c r="DE12" s="367">
        <v>6</v>
      </c>
      <c r="DF12" s="367">
        <v>4</v>
      </c>
      <c r="DG12" s="367">
        <v>3</v>
      </c>
      <c r="DH12" s="367">
        <v>1</v>
      </c>
      <c r="DI12" s="368" t="s">
        <v>133</v>
      </c>
      <c r="DJ12" s="355"/>
      <c r="DK12" s="309"/>
      <c r="DL12" s="326" t="s">
        <v>294</v>
      </c>
      <c r="DM12" s="304"/>
      <c r="DN12" s="328"/>
      <c r="DO12" s="1424"/>
      <c r="DP12" s="304"/>
    </row>
    <row r="13" spans="1:120" s="305" customFormat="1" ht="12" customHeight="1">
      <c r="B13" s="1426"/>
      <c r="C13" s="306"/>
      <c r="D13" s="324" t="s">
        <v>295</v>
      </c>
      <c r="E13" s="329"/>
      <c r="F13" s="353"/>
      <c r="G13" s="365">
        <v>7571</v>
      </c>
      <c r="H13" s="366">
        <v>6406</v>
      </c>
      <c r="I13" s="366">
        <v>6096</v>
      </c>
      <c r="J13" s="366">
        <v>5534</v>
      </c>
      <c r="K13" s="366">
        <v>280</v>
      </c>
      <c r="L13" s="366">
        <v>27</v>
      </c>
      <c r="M13" s="366">
        <v>255</v>
      </c>
      <c r="N13" s="366">
        <v>5447</v>
      </c>
      <c r="O13" s="367">
        <v>4980</v>
      </c>
      <c r="P13" s="367">
        <v>202</v>
      </c>
      <c r="Q13" s="367">
        <v>27</v>
      </c>
      <c r="R13" s="367">
        <v>238</v>
      </c>
      <c r="S13" s="367">
        <v>310</v>
      </c>
      <c r="T13" s="367">
        <v>630</v>
      </c>
      <c r="U13" s="367">
        <v>424</v>
      </c>
      <c r="V13" s="367">
        <v>56</v>
      </c>
      <c r="W13" s="368">
        <v>150</v>
      </c>
      <c r="X13" s="355"/>
      <c r="Y13" s="309"/>
      <c r="Z13" s="326" t="s">
        <v>295</v>
      </c>
      <c r="AA13" s="304"/>
      <c r="AB13" s="328"/>
      <c r="AC13" s="1424"/>
      <c r="AD13" s="304"/>
      <c r="AE13" s="313"/>
      <c r="AF13" s="1425"/>
      <c r="AG13" s="314"/>
      <c r="AH13" s="324" t="s">
        <v>295</v>
      </c>
      <c r="AI13" s="329"/>
      <c r="AJ13" s="375"/>
      <c r="AK13" s="372">
        <v>6971</v>
      </c>
      <c r="AL13" s="367">
        <v>5872</v>
      </c>
      <c r="AM13" s="367">
        <v>5577</v>
      </c>
      <c r="AN13" s="367">
        <v>5054</v>
      </c>
      <c r="AO13" s="367">
        <v>256</v>
      </c>
      <c r="AP13" s="367">
        <v>25</v>
      </c>
      <c r="AQ13" s="367">
        <v>242</v>
      </c>
      <c r="AR13" s="367">
        <v>5018</v>
      </c>
      <c r="AS13" s="367">
        <v>4578</v>
      </c>
      <c r="AT13" s="367">
        <v>187</v>
      </c>
      <c r="AU13" s="367">
        <v>25</v>
      </c>
      <c r="AV13" s="367">
        <v>228</v>
      </c>
      <c r="AW13" s="367">
        <v>295</v>
      </c>
      <c r="AX13" s="367">
        <v>593</v>
      </c>
      <c r="AY13" s="367">
        <v>401</v>
      </c>
      <c r="AZ13" s="367">
        <v>53</v>
      </c>
      <c r="BA13" s="368">
        <v>139</v>
      </c>
      <c r="BB13" s="355"/>
      <c r="BC13" s="309"/>
      <c r="BD13" s="326" t="s">
        <v>295</v>
      </c>
      <c r="BE13" s="304"/>
      <c r="BF13" s="328"/>
      <c r="BG13" s="1424"/>
      <c r="BH13" s="304"/>
      <c r="BI13" s="313"/>
      <c r="BJ13" s="1425"/>
      <c r="BK13" s="314"/>
      <c r="BL13" s="324" t="s">
        <v>295</v>
      </c>
      <c r="BM13" s="329"/>
      <c r="BN13" s="375"/>
      <c r="BO13" s="372">
        <v>483</v>
      </c>
      <c r="BP13" s="367">
        <v>427</v>
      </c>
      <c r="BQ13" s="367">
        <v>416</v>
      </c>
      <c r="BR13" s="367">
        <v>388</v>
      </c>
      <c r="BS13" s="367">
        <v>16</v>
      </c>
      <c r="BT13" s="367">
        <v>1</v>
      </c>
      <c r="BU13" s="367">
        <v>11</v>
      </c>
      <c r="BV13" s="367">
        <v>357</v>
      </c>
      <c r="BW13" s="367">
        <v>336</v>
      </c>
      <c r="BX13" s="367">
        <v>11</v>
      </c>
      <c r="BY13" s="367">
        <v>1</v>
      </c>
      <c r="BZ13" s="367">
        <v>9</v>
      </c>
      <c r="CA13" s="367">
        <v>11</v>
      </c>
      <c r="CB13" s="367">
        <v>30</v>
      </c>
      <c r="CC13" s="367">
        <v>19</v>
      </c>
      <c r="CD13" s="367">
        <v>1</v>
      </c>
      <c r="CE13" s="368">
        <v>10</v>
      </c>
      <c r="CF13" s="355"/>
      <c r="CG13" s="309"/>
      <c r="CH13" s="326" t="s">
        <v>295</v>
      </c>
      <c r="CI13" s="304"/>
      <c r="CJ13" s="328"/>
      <c r="CK13" s="1424"/>
      <c r="CL13" s="304"/>
      <c r="CM13" s="313"/>
      <c r="CN13" s="1425"/>
      <c r="CO13" s="314"/>
      <c r="CP13" s="324" t="s">
        <v>295</v>
      </c>
      <c r="CQ13" s="329"/>
      <c r="CR13" s="375"/>
      <c r="CS13" s="372">
        <v>117</v>
      </c>
      <c r="CT13" s="367">
        <v>107</v>
      </c>
      <c r="CU13" s="367">
        <v>103</v>
      </c>
      <c r="CV13" s="367">
        <v>92</v>
      </c>
      <c r="CW13" s="367">
        <v>8</v>
      </c>
      <c r="CX13" s="367">
        <v>1</v>
      </c>
      <c r="CY13" s="367">
        <v>2</v>
      </c>
      <c r="CZ13" s="367">
        <v>72</v>
      </c>
      <c r="DA13" s="367">
        <v>66</v>
      </c>
      <c r="DB13" s="367">
        <v>4</v>
      </c>
      <c r="DC13" s="367">
        <v>1</v>
      </c>
      <c r="DD13" s="367">
        <v>1</v>
      </c>
      <c r="DE13" s="367">
        <v>4</v>
      </c>
      <c r="DF13" s="367">
        <v>7</v>
      </c>
      <c r="DG13" s="367">
        <v>4</v>
      </c>
      <c r="DH13" s="367">
        <v>2</v>
      </c>
      <c r="DI13" s="368">
        <v>1</v>
      </c>
      <c r="DJ13" s="355"/>
      <c r="DK13" s="309"/>
      <c r="DL13" s="326" t="s">
        <v>295</v>
      </c>
      <c r="DM13" s="304"/>
      <c r="DN13" s="328"/>
      <c r="DO13" s="1424"/>
      <c r="DP13" s="304"/>
    </row>
    <row r="14" spans="1:120" s="305" customFormat="1" ht="12" customHeight="1">
      <c r="B14" s="1426"/>
      <c r="C14" s="306"/>
      <c r="D14" s="324" t="s">
        <v>296</v>
      </c>
      <c r="E14" s="329"/>
      <c r="F14" s="353"/>
      <c r="G14" s="365">
        <v>8877</v>
      </c>
      <c r="H14" s="366">
        <v>7482</v>
      </c>
      <c r="I14" s="366">
        <v>7170</v>
      </c>
      <c r="J14" s="366">
        <v>6593</v>
      </c>
      <c r="K14" s="366">
        <v>376</v>
      </c>
      <c r="L14" s="366">
        <v>20</v>
      </c>
      <c r="M14" s="366">
        <v>181</v>
      </c>
      <c r="N14" s="366">
        <v>6259</v>
      </c>
      <c r="O14" s="367">
        <v>5800</v>
      </c>
      <c r="P14" s="367">
        <v>279</v>
      </c>
      <c r="Q14" s="367">
        <v>20</v>
      </c>
      <c r="R14" s="367">
        <v>160</v>
      </c>
      <c r="S14" s="367">
        <v>312</v>
      </c>
      <c r="T14" s="367">
        <v>820</v>
      </c>
      <c r="U14" s="367">
        <v>561</v>
      </c>
      <c r="V14" s="367">
        <v>32</v>
      </c>
      <c r="W14" s="368">
        <v>227</v>
      </c>
      <c r="X14" s="355"/>
      <c r="Y14" s="309"/>
      <c r="Z14" s="326" t="s">
        <v>296</v>
      </c>
      <c r="AA14" s="304"/>
      <c r="AB14" s="328"/>
      <c r="AC14" s="1424"/>
      <c r="AD14" s="304"/>
      <c r="AE14" s="313"/>
      <c r="AF14" s="1425"/>
      <c r="AG14" s="314"/>
      <c r="AH14" s="324" t="s">
        <v>296</v>
      </c>
      <c r="AI14" s="329"/>
      <c r="AJ14" s="375"/>
      <c r="AK14" s="372">
        <v>8194</v>
      </c>
      <c r="AL14" s="367">
        <v>6862</v>
      </c>
      <c r="AM14" s="367">
        <v>6573</v>
      </c>
      <c r="AN14" s="367">
        <v>6045</v>
      </c>
      <c r="AO14" s="367">
        <v>340</v>
      </c>
      <c r="AP14" s="367">
        <v>20</v>
      </c>
      <c r="AQ14" s="367">
        <v>168</v>
      </c>
      <c r="AR14" s="367">
        <v>5806</v>
      </c>
      <c r="AS14" s="367">
        <v>5378</v>
      </c>
      <c r="AT14" s="367">
        <v>259</v>
      </c>
      <c r="AU14" s="367">
        <v>20</v>
      </c>
      <c r="AV14" s="367">
        <v>149</v>
      </c>
      <c r="AW14" s="367">
        <v>289</v>
      </c>
      <c r="AX14" s="367">
        <v>786</v>
      </c>
      <c r="AY14" s="367">
        <v>540</v>
      </c>
      <c r="AZ14" s="367">
        <v>31</v>
      </c>
      <c r="BA14" s="368">
        <v>215</v>
      </c>
      <c r="BB14" s="355"/>
      <c r="BC14" s="309"/>
      <c r="BD14" s="326" t="s">
        <v>296</v>
      </c>
      <c r="BE14" s="304"/>
      <c r="BF14" s="328"/>
      <c r="BG14" s="1424"/>
      <c r="BH14" s="304"/>
      <c r="BI14" s="313"/>
      <c r="BJ14" s="1425"/>
      <c r="BK14" s="314"/>
      <c r="BL14" s="324" t="s">
        <v>296</v>
      </c>
      <c r="BM14" s="329"/>
      <c r="BN14" s="375"/>
      <c r="BO14" s="372">
        <v>535</v>
      </c>
      <c r="BP14" s="367">
        <v>483</v>
      </c>
      <c r="BQ14" s="367">
        <v>464</v>
      </c>
      <c r="BR14" s="367">
        <v>425</v>
      </c>
      <c r="BS14" s="367">
        <v>28</v>
      </c>
      <c r="BT14" s="367" t="s">
        <v>133</v>
      </c>
      <c r="BU14" s="367">
        <v>11</v>
      </c>
      <c r="BV14" s="367">
        <v>365</v>
      </c>
      <c r="BW14" s="367">
        <v>339</v>
      </c>
      <c r="BX14" s="367">
        <v>17</v>
      </c>
      <c r="BY14" s="367" t="s">
        <v>133</v>
      </c>
      <c r="BZ14" s="367">
        <v>9</v>
      </c>
      <c r="CA14" s="367">
        <v>19</v>
      </c>
      <c r="CB14" s="367">
        <v>27</v>
      </c>
      <c r="CC14" s="367">
        <v>15</v>
      </c>
      <c r="CD14" s="367">
        <v>1</v>
      </c>
      <c r="CE14" s="368">
        <v>11</v>
      </c>
      <c r="CF14" s="355"/>
      <c r="CG14" s="309"/>
      <c r="CH14" s="326" t="s">
        <v>296</v>
      </c>
      <c r="CI14" s="304"/>
      <c r="CJ14" s="328"/>
      <c r="CK14" s="1424"/>
      <c r="CL14" s="304"/>
      <c r="CM14" s="313"/>
      <c r="CN14" s="1425"/>
      <c r="CO14" s="314"/>
      <c r="CP14" s="324" t="s">
        <v>296</v>
      </c>
      <c r="CQ14" s="329"/>
      <c r="CR14" s="375"/>
      <c r="CS14" s="372">
        <v>148</v>
      </c>
      <c r="CT14" s="367">
        <v>137</v>
      </c>
      <c r="CU14" s="367">
        <v>133</v>
      </c>
      <c r="CV14" s="367">
        <v>123</v>
      </c>
      <c r="CW14" s="367">
        <v>8</v>
      </c>
      <c r="CX14" s="367" t="s">
        <v>133</v>
      </c>
      <c r="CY14" s="367">
        <v>2</v>
      </c>
      <c r="CZ14" s="367">
        <v>88</v>
      </c>
      <c r="DA14" s="367">
        <v>83</v>
      </c>
      <c r="DB14" s="367">
        <v>3</v>
      </c>
      <c r="DC14" s="367" t="s">
        <v>133</v>
      </c>
      <c r="DD14" s="367">
        <v>2</v>
      </c>
      <c r="DE14" s="367">
        <v>4</v>
      </c>
      <c r="DF14" s="367">
        <v>7</v>
      </c>
      <c r="DG14" s="367">
        <v>6</v>
      </c>
      <c r="DH14" s="367" t="s">
        <v>133</v>
      </c>
      <c r="DI14" s="368">
        <v>1</v>
      </c>
      <c r="DJ14" s="355"/>
      <c r="DK14" s="309"/>
      <c r="DL14" s="326" t="s">
        <v>296</v>
      </c>
      <c r="DM14" s="304"/>
      <c r="DN14" s="328"/>
      <c r="DO14" s="1424"/>
      <c r="DP14" s="304"/>
    </row>
    <row r="15" spans="1:120" s="305" customFormat="1" ht="12" customHeight="1">
      <c r="B15" s="1426"/>
      <c r="C15" s="306"/>
      <c r="D15" s="324" t="s">
        <v>297</v>
      </c>
      <c r="E15" s="329"/>
      <c r="F15" s="353"/>
      <c r="G15" s="365">
        <v>10236</v>
      </c>
      <c r="H15" s="366">
        <v>8738</v>
      </c>
      <c r="I15" s="366">
        <v>8445</v>
      </c>
      <c r="J15" s="366">
        <v>7722</v>
      </c>
      <c r="K15" s="366">
        <v>580</v>
      </c>
      <c r="L15" s="366">
        <v>11</v>
      </c>
      <c r="M15" s="366">
        <v>132</v>
      </c>
      <c r="N15" s="366">
        <v>7261</v>
      </c>
      <c r="O15" s="367">
        <v>6713</v>
      </c>
      <c r="P15" s="367">
        <v>431</v>
      </c>
      <c r="Q15" s="367">
        <v>11</v>
      </c>
      <c r="R15" s="367">
        <v>106</v>
      </c>
      <c r="S15" s="367">
        <v>293</v>
      </c>
      <c r="T15" s="367">
        <v>864</v>
      </c>
      <c r="U15" s="367">
        <v>590</v>
      </c>
      <c r="V15" s="367">
        <v>23</v>
      </c>
      <c r="W15" s="368">
        <v>251</v>
      </c>
      <c r="X15" s="355"/>
      <c r="Y15" s="309"/>
      <c r="Z15" s="326" t="s">
        <v>297</v>
      </c>
      <c r="AA15" s="304"/>
      <c r="AB15" s="328"/>
      <c r="AC15" s="1424"/>
      <c r="AD15" s="304"/>
      <c r="AE15" s="313"/>
      <c r="AF15" s="1425"/>
      <c r="AG15" s="314"/>
      <c r="AH15" s="324" t="s">
        <v>297</v>
      </c>
      <c r="AI15" s="329"/>
      <c r="AJ15" s="375"/>
      <c r="AK15" s="372">
        <v>9481</v>
      </c>
      <c r="AL15" s="367">
        <v>8065</v>
      </c>
      <c r="AM15" s="367">
        <v>7785</v>
      </c>
      <c r="AN15" s="367">
        <v>7122</v>
      </c>
      <c r="AO15" s="367">
        <v>533</v>
      </c>
      <c r="AP15" s="367">
        <v>10</v>
      </c>
      <c r="AQ15" s="367">
        <v>120</v>
      </c>
      <c r="AR15" s="367">
        <v>6747</v>
      </c>
      <c r="AS15" s="367">
        <v>6237</v>
      </c>
      <c r="AT15" s="367">
        <v>401</v>
      </c>
      <c r="AU15" s="367">
        <v>10</v>
      </c>
      <c r="AV15" s="367">
        <v>99</v>
      </c>
      <c r="AW15" s="367">
        <v>280</v>
      </c>
      <c r="AX15" s="367">
        <v>813</v>
      </c>
      <c r="AY15" s="367">
        <v>568</v>
      </c>
      <c r="AZ15" s="367">
        <v>22</v>
      </c>
      <c r="BA15" s="368">
        <v>223</v>
      </c>
      <c r="BB15" s="355"/>
      <c r="BC15" s="309"/>
      <c r="BD15" s="326" t="s">
        <v>297</v>
      </c>
      <c r="BE15" s="304"/>
      <c r="BF15" s="328"/>
      <c r="BG15" s="1424"/>
      <c r="BH15" s="304"/>
      <c r="BI15" s="313"/>
      <c r="BJ15" s="1425"/>
      <c r="BK15" s="314"/>
      <c r="BL15" s="324" t="s">
        <v>297</v>
      </c>
      <c r="BM15" s="329"/>
      <c r="BN15" s="375"/>
      <c r="BO15" s="372">
        <v>590</v>
      </c>
      <c r="BP15" s="367">
        <v>523</v>
      </c>
      <c r="BQ15" s="367">
        <v>515</v>
      </c>
      <c r="BR15" s="367">
        <v>467</v>
      </c>
      <c r="BS15" s="367">
        <v>39</v>
      </c>
      <c r="BT15" s="367" t="s">
        <v>133</v>
      </c>
      <c r="BU15" s="367">
        <v>9</v>
      </c>
      <c r="BV15" s="367">
        <v>412</v>
      </c>
      <c r="BW15" s="367">
        <v>379</v>
      </c>
      <c r="BX15" s="367">
        <v>27</v>
      </c>
      <c r="BY15" s="367" t="s">
        <v>133</v>
      </c>
      <c r="BZ15" s="367">
        <v>6</v>
      </c>
      <c r="CA15" s="367">
        <v>8</v>
      </c>
      <c r="CB15" s="367">
        <v>41</v>
      </c>
      <c r="CC15" s="367">
        <v>17</v>
      </c>
      <c r="CD15" s="367">
        <v>1</v>
      </c>
      <c r="CE15" s="368">
        <v>23</v>
      </c>
      <c r="CF15" s="355"/>
      <c r="CG15" s="309"/>
      <c r="CH15" s="326" t="s">
        <v>297</v>
      </c>
      <c r="CI15" s="304"/>
      <c r="CJ15" s="328"/>
      <c r="CK15" s="1424"/>
      <c r="CL15" s="304"/>
      <c r="CM15" s="313"/>
      <c r="CN15" s="1425"/>
      <c r="CO15" s="314"/>
      <c r="CP15" s="324" t="s">
        <v>297</v>
      </c>
      <c r="CQ15" s="329"/>
      <c r="CR15" s="375"/>
      <c r="CS15" s="372">
        <v>165</v>
      </c>
      <c r="CT15" s="367">
        <v>150</v>
      </c>
      <c r="CU15" s="367">
        <v>145</v>
      </c>
      <c r="CV15" s="367">
        <v>133</v>
      </c>
      <c r="CW15" s="367">
        <v>8</v>
      </c>
      <c r="CX15" s="367">
        <v>1</v>
      </c>
      <c r="CY15" s="367">
        <v>3</v>
      </c>
      <c r="CZ15" s="367">
        <v>102</v>
      </c>
      <c r="DA15" s="367">
        <v>97</v>
      </c>
      <c r="DB15" s="367">
        <v>3</v>
      </c>
      <c r="DC15" s="367">
        <v>1</v>
      </c>
      <c r="DD15" s="367">
        <v>1</v>
      </c>
      <c r="DE15" s="367">
        <v>5</v>
      </c>
      <c r="DF15" s="367">
        <v>10</v>
      </c>
      <c r="DG15" s="367">
        <v>5</v>
      </c>
      <c r="DH15" s="367" t="s">
        <v>133</v>
      </c>
      <c r="DI15" s="368">
        <v>5</v>
      </c>
      <c r="DJ15" s="355"/>
      <c r="DK15" s="309"/>
      <c r="DL15" s="326" t="s">
        <v>297</v>
      </c>
      <c r="DM15" s="304"/>
      <c r="DN15" s="328"/>
      <c r="DO15" s="1424"/>
      <c r="DP15" s="304"/>
    </row>
    <row r="16" spans="1:120" s="305" customFormat="1" ht="12" customHeight="1">
      <c r="B16" s="1426"/>
      <c r="C16" s="306"/>
      <c r="D16" s="324" t="s">
        <v>298</v>
      </c>
      <c r="E16" s="329"/>
      <c r="F16" s="353"/>
      <c r="G16" s="365">
        <v>11417</v>
      </c>
      <c r="H16" s="366">
        <v>9671</v>
      </c>
      <c r="I16" s="366">
        <v>9309</v>
      </c>
      <c r="J16" s="366">
        <v>8476</v>
      </c>
      <c r="K16" s="366">
        <v>703</v>
      </c>
      <c r="L16" s="366">
        <v>8</v>
      </c>
      <c r="M16" s="366">
        <v>122</v>
      </c>
      <c r="N16" s="366">
        <v>8085</v>
      </c>
      <c r="O16" s="367">
        <v>7443</v>
      </c>
      <c r="P16" s="367">
        <v>543</v>
      </c>
      <c r="Q16" s="367">
        <v>7</v>
      </c>
      <c r="R16" s="367">
        <v>92</v>
      </c>
      <c r="S16" s="367">
        <v>362</v>
      </c>
      <c r="T16" s="367">
        <v>1034</v>
      </c>
      <c r="U16" s="367">
        <v>730</v>
      </c>
      <c r="V16" s="367">
        <v>5</v>
      </c>
      <c r="W16" s="368">
        <v>299</v>
      </c>
      <c r="X16" s="355"/>
      <c r="Y16" s="309"/>
      <c r="Z16" s="326" t="s">
        <v>298</v>
      </c>
      <c r="AA16" s="304"/>
      <c r="AB16" s="328"/>
      <c r="AC16" s="1424"/>
      <c r="AD16" s="304"/>
      <c r="AE16" s="313"/>
      <c r="AF16" s="1425"/>
      <c r="AG16" s="314"/>
      <c r="AH16" s="324" t="s">
        <v>298</v>
      </c>
      <c r="AI16" s="329"/>
      <c r="AJ16" s="375"/>
      <c r="AK16" s="372">
        <v>10615</v>
      </c>
      <c r="AL16" s="367">
        <v>8958</v>
      </c>
      <c r="AM16" s="367">
        <v>8612</v>
      </c>
      <c r="AN16" s="367">
        <v>7842</v>
      </c>
      <c r="AO16" s="367">
        <v>651</v>
      </c>
      <c r="AP16" s="367">
        <v>8</v>
      </c>
      <c r="AQ16" s="367">
        <v>111</v>
      </c>
      <c r="AR16" s="367">
        <v>7549</v>
      </c>
      <c r="AS16" s="367">
        <v>6945</v>
      </c>
      <c r="AT16" s="367">
        <v>509</v>
      </c>
      <c r="AU16" s="367">
        <v>7</v>
      </c>
      <c r="AV16" s="367">
        <v>88</v>
      </c>
      <c r="AW16" s="367">
        <v>346</v>
      </c>
      <c r="AX16" s="367">
        <v>973</v>
      </c>
      <c r="AY16" s="367">
        <v>690</v>
      </c>
      <c r="AZ16" s="367">
        <v>5</v>
      </c>
      <c r="BA16" s="368">
        <v>278</v>
      </c>
      <c r="BB16" s="355"/>
      <c r="BC16" s="309"/>
      <c r="BD16" s="326" t="s">
        <v>298</v>
      </c>
      <c r="BE16" s="304"/>
      <c r="BF16" s="328"/>
      <c r="BG16" s="1424"/>
      <c r="BH16" s="304"/>
      <c r="BI16" s="313"/>
      <c r="BJ16" s="1425"/>
      <c r="BK16" s="314"/>
      <c r="BL16" s="324" t="s">
        <v>298</v>
      </c>
      <c r="BM16" s="329"/>
      <c r="BN16" s="375"/>
      <c r="BO16" s="372">
        <v>617</v>
      </c>
      <c r="BP16" s="367">
        <v>544</v>
      </c>
      <c r="BQ16" s="367">
        <v>531</v>
      </c>
      <c r="BR16" s="367">
        <v>484</v>
      </c>
      <c r="BS16" s="367">
        <v>38</v>
      </c>
      <c r="BT16" s="367" t="s">
        <v>133</v>
      </c>
      <c r="BU16" s="367">
        <v>9</v>
      </c>
      <c r="BV16" s="367">
        <v>426</v>
      </c>
      <c r="BW16" s="367">
        <v>398</v>
      </c>
      <c r="BX16" s="367">
        <v>25</v>
      </c>
      <c r="BY16" s="367" t="s">
        <v>133</v>
      </c>
      <c r="BZ16" s="367">
        <v>3</v>
      </c>
      <c r="CA16" s="367">
        <v>13</v>
      </c>
      <c r="CB16" s="367">
        <v>49</v>
      </c>
      <c r="CC16" s="367">
        <v>32</v>
      </c>
      <c r="CD16" s="367" t="s">
        <v>133</v>
      </c>
      <c r="CE16" s="368">
        <v>17</v>
      </c>
      <c r="CF16" s="355"/>
      <c r="CG16" s="309"/>
      <c r="CH16" s="326" t="s">
        <v>298</v>
      </c>
      <c r="CI16" s="304"/>
      <c r="CJ16" s="328"/>
      <c r="CK16" s="1424"/>
      <c r="CL16" s="304"/>
      <c r="CM16" s="313"/>
      <c r="CN16" s="1425"/>
      <c r="CO16" s="314"/>
      <c r="CP16" s="324" t="s">
        <v>298</v>
      </c>
      <c r="CQ16" s="329"/>
      <c r="CR16" s="375"/>
      <c r="CS16" s="372">
        <v>185</v>
      </c>
      <c r="CT16" s="367">
        <v>169</v>
      </c>
      <c r="CU16" s="367">
        <v>166</v>
      </c>
      <c r="CV16" s="367">
        <v>150</v>
      </c>
      <c r="CW16" s="367">
        <v>14</v>
      </c>
      <c r="CX16" s="367" t="s">
        <v>133</v>
      </c>
      <c r="CY16" s="367">
        <v>2</v>
      </c>
      <c r="CZ16" s="367">
        <v>110</v>
      </c>
      <c r="DA16" s="367">
        <v>100</v>
      </c>
      <c r="DB16" s="367">
        <v>9</v>
      </c>
      <c r="DC16" s="367" t="s">
        <v>133</v>
      </c>
      <c r="DD16" s="367">
        <v>1</v>
      </c>
      <c r="DE16" s="367">
        <v>3</v>
      </c>
      <c r="DF16" s="367">
        <v>12</v>
      </c>
      <c r="DG16" s="367">
        <v>8</v>
      </c>
      <c r="DH16" s="367" t="s">
        <v>133</v>
      </c>
      <c r="DI16" s="368">
        <v>4</v>
      </c>
      <c r="DJ16" s="355"/>
      <c r="DK16" s="309"/>
      <c r="DL16" s="326" t="s">
        <v>298</v>
      </c>
      <c r="DM16" s="304"/>
      <c r="DN16" s="328"/>
      <c r="DO16" s="1424"/>
      <c r="DP16" s="304"/>
    </row>
    <row r="17" spans="2:120" s="305" customFormat="1" ht="12" customHeight="1">
      <c r="B17" s="1426"/>
      <c r="C17" s="306"/>
      <c r="D17" s="324" t="s">
        <v>299</v>
      </c>
      <c r="E17" s="329"/>
      <c r="F17" s="353"/>
      <c r="G17" s="365">
        <v>10716</v>
      </c>
      <c r="H17" s="366">
        <v>8937</v>
      </c>
      <c r="I17" s="366">
        <v>8598</v>
      </c>
      <c r="J17" s="366">
        <v>7740</v>
      </c>
      <c r="K17" s="366">
        <v>754</v>
      </c>
      <c r="L17" s="366">
        <v>3</v>
      </c>
      <c r="M17" s="366">
        <v>101</v>
      </c>
      <c r="N17" s="366">
        <v>7107</v>
      </c>
      <c r="O17" s="367">
        <v>6501</v>
      </c>
      <c r="P17" s="367">
        <v>534</v>
      </c>
      <c r="Q17" s="367">
        <v>2</v>
      </c>
      <c r="R17" s="367">
        <v>70</v>
      </c>
      <c r="S17" s="367">
        <v>339</v>
      </c>
      <c r="T17" s="367">
        <v>1170</v>
      </c>
      <c r="U17" s="367">
        <v>855</v>
      </c>
      <c r="V17" s="367">
        <v>8</v>
      </c>
      <c r="W17" s="368">
        <v>307</v>
      </c>
      <c r="X17" s="355"/>
      <c r="Y17" s="309"/>
      <c r="Z17" s="326" t="s">
        <v>299</v>
      </c>
      <c r="AA17" s="304"/>
      <c r="AB17" s="328"/>
      <c r="AC17" s="1424"/>
      <c r="AD17" s="304"/>
      <c r="AE17" s="313"/>
      <c r="AF17" s="1425"/>
      <c r="AG17" s="314"/>
      <c r="AH17" s="324" t="s">
        <v>299</v>
      </c>
      <c r="AI17" s="329"/>
      <c r="AJ17" s="375"/>
      <c r="AK17" s="372">
        <v>9892</v>
      </c>
      <c r="AL17" s="367">
        <v>8235</v>
      </c>
      <c r="AM17" s="367">
        <v>7915</v>
      </c>
      <c r="AN17" s="367">
        <v>7122</v>
      </c>
      <c r="AO17" s="367">
        <v>695</v>
      </c>
      <c r="AP17" s="367">
        <v>3</v>
      </c>
      <c r="AQ17" s="367">
        <v>95</v>
      </c>
      <c r="AR17" s="367">
        <v>6648</v>
      </c>
      <c r="AS17" s="367">
        <v>6079</v>
      </c>
      <c r="AT17" s="367">
        <v>501</v>
      </c>
      <c r="AU17" s="367">
        <v>2</v>
      </c>
      <c r="AV17" s="367">
        <v>66</v>
      </c>
      <c r="AW17" s="367">
        <v>320</v>
      </c>
      <c r="AX17" s="367">
        <v>1094</v>
      </c>
      <c r="AY17" s="367">
        <v>808</v>
      </c>
      <c r="AZ17" s="367">
        <v>8</v>
      </c>
      <c r="BA17" s="368">
        <v>278</v>
      </c>
      <c r="BB17" s="355"/>
      <c r="BC17" s="309"/>
      <c r="BD17" s="326" t="s">
        <v>299</v>
      </c>
      <c r="BE17" s="304"/>
      <c r="BF17" s="328"/>
      <c r="BG17" s="1424"/>
      <c r="BH17" s="304"/>
      <c r="BI17" s="313"/>
      <c r="BJ17" s="1425"/>
      <c r="BK17" s="314"/>
      <c r="BL17" s="324" t="s">
        <v>299</v>
      </c>
      <c r="BM17" s="329"/>
      <c r="BN17" s="375"/>
      <c r="BO17" s="372">
        <v>617</v>
      </c>
      <c r="BP17" s="367">
        <v>521</v>
      </c>
      <c r="BQ17" s="367">
        <v>505</v>
      </c>
      <c r="BR17" s="367">
        <v>455</v>
      </c>
      <c r="BS17" s="367">
        <v>47</v>
      </c>
      <c r="BT17" s="367" t="s">
        <v>133</v>
      </c>
      <c r="BU17" s="367">
        <v>3</v>
      </c>
      <c r="BV17" s="367">
        <v>363</v>
      </c>
      <c r="BW17" s="367">
        <v>335</v>
      </c>
      <c r="BX17" s="367">
        <v>26</v>
      </c>
      <c r="BY17" s="367" t="s">
        <v>133</v>
      </c>
      <c r="BZ17" s="367">
        <v>2</v>
      </c>
      <c r="CA17" s="367">
        <v>16</v>
      </c>
      <c r="CB17" s="367">
        <v>55</v>
      </c>
      <c r="CC17" s="367">
        <v>30</v>
      </c>
      <c r="CD17" s="367" t="s">
        <v>133</v>
      </c>
      <c r="CE17" s="368">
        <v>25</v>
      </c>
      <c r="CF17" s="355"/>
      <c r="CG17" s="309"/>
      <c r="CH17" s="326" t="s">
        <v>299</v>
      </c>
      <c r="CI17" s="304"/>
      <c r="CJ17" s="328"/>
      <c r="CK17" s="1424"/>
      <c r="CL17" s="304"/>
      <c r="CM17" s="313"/>
      <c r="CN17" s="1425"/>
      <c r="CO17" s="314"/>
      <c r="CP17" s="324" t="s">
        <v>299</v>
      </c>
      <c r="CQ17" s="329"/>
      <c r="CR17" s="375"/>
      <c r="CS17" s="372">
        <v>207</v>
      </c>
      <c r="CT17" s="367">
        <v>181</v>
      </c>
      <c r="CU17" s="367">
        <v>178</v>
      </c>
      <c r="CV17" s="367">
        <v>163</v>
      </c>
      <c r="CW17" s="367">
        <v>12</v>
      </c>
      <c r="CX17" s="367" t="s">
        <v>133</v>
      </c>
      <c r="CY17" s="367">
        <v>3</v>
      </c>
      <c r="CZ17" s="367">
        <v>96</v>
      </c>
      <c r="DA17" s="367">
        <v>87</v>
      </c>
      <c r="DB17" s="367">
        <v>7</v>
      </c>
      <c r="DC17" s="367" t="s">
        <v>133</v>
      </c>
      <c r="DD17" s="367">
        <v>2</v>
      </c>
      <c r="DE17" s="367">
        <v>3</v>
      </c>
      <c r="DF17" s="367">
        <v>21</v>
      </c>
      <c r="DG17" s="367">
        <v>17</v>
      </c>
      <c r="DH17" s="367" t="s">
        <v>133</v>
      </c>
      <c r="DI17" s="368">
        <v>4</v>
      </c>
      <c r="DJ17" s="355"/>
      <c r="DK17" s="309"/>
      <c r="DL17" s="326" t="s">
        <v>299</v>
      </c>
      <c r="DM17" s="304"/>
      <c r="DN17" s="328"/>
      <c r="DO17" s="1424"/>
      <c r="DP17" s="304"/>
    </row>
    <row r="18" spans="2:120" s="305" customFormat="1" ht="12">
      <c r="B18" s="1426"/>
      <c r="C18" s="306"/>
      <c r="D18" s="324" t="s">
        <v>300</v>
      </c>
      <c r="E18" s="329"/>
      <c r="F18" s="353"/>
      <c r="G18" s="365">
        <v>11458</v>
      </c>
      <c r="H18" s="366">
        <v>9228</v>
      </c>
      <c r="I18" s="366">
        <v>8897</v>
      </c>
      <c r="J18" s="366">
        <v>7874</v>
      </c>
      <c r="K18" s="366">
        <v>857</v>
      </c>
      <c r="L18" s="366">
        <v>1</v>
      </c>
      <c r="M18" s="366">
        <v>165</v>
      </c>
      <c r="N18" s="366">
        <v>7031</v>
      </c>
      <c r="O18" s="367">
        <v>6323</v>
      </c>
      <c r="P18" s="367">
        <v>581</v>
      </c>
      <c r="Q18" s="367">
        <v>1</v>
      </c>
      <c r="R18" s="367">
        <v>126</v>
      </c>
      <c r="S18" s="367">
        <v>331</v>
      </c>
      <c r="T18" s="367">
        <v>1659</v>
      </c>
      <c r="U18" s="367">
        <v>1223</v>
      </c>
      <c r="V18" s="367">
        <v>5</v>
      </c>
      <c r="W18" s="368">
        <v>431</v>
      </c>
      <c r="X18" s="355"/>
      <c r="Y18" s="309"/>
      <c r="Z18" s="326" t="s">
        <v>300</v>
      </c>
      <c r="AA18" s="304"/>
      <c r="AB18" s="328"/>
      <c r="AC18" s="1424"/>
      <c r="AD18" s="304"/>
      <c r="AE18" s="313"/>
      <c r="AF18" s="1425"/>
      <c r="AG18" s="314"/>
      <c r="AH18" s="324" t="s">
        <v>300</v>
      </c>
      <c r="AI18" s="329"/>
      <c r="AJ18" s="375"/>
      <c r="AK18" s="372">
        <v>10420</v>
      </c>
      <c r="AL18" s="367">
        <v>8348</v>
      </c>
      <c r="AM18" s="367">
        <v>8040</v>
      </c>
      <c r="AN18" s="367">
        <v>7133</v>
      </c>
      <c r="AO18" s="367">
        <v>758</v>
      </c>
      <c r="AP18" s="367">
        <v>1</v>
      </c>
      <c r="AQ18" s="367">
        <v>148</v>
      </c>
      <c r="AR18" s="367">
        <v>6491</v>
      </c>
      <c r="AS18" s="367">
        <v>5848</v>
      </c>
      <c r="AT18" s="367">
        <v>526</v>
      </c>
      <c r="AU18" s="367">
        <v>1</v>
      </c>
      <c r="AV18" s="367">
        <v>116</v>
      </c>
      <c r="AW18" s="367">
        <v>308</v>
      </c>
      <c r="AX18" s="367">
        <v>1557</v>
      </c>
      <c r="AY18" s="367">
        <v>1158</v>
      </c>
      <c r="AZ18" s="367">
        <v>5</v>
      </c>
      <c r="BA18" s="368">
        <v>394</v>
      </c>
      <c r="BB18" s="355"/>
      <c r="BC18" s="309"/>
      <c r="BD18" s="326" t="s">
        <v>300</v>
      </c>
      <c r="BE18" s="304"/>
      <c r="BF18" s="328"/>
      <c r="BG18" s="1424"/>
      <c r="BH18" s="304"/>
      <c r="BI18" s="313"/>
      <c r="BJ18" s="1425"/>
      <c r="BK18" s="314"/>
      <c r="BL18" s="324" t="s">
        <v>300</v>
      </c>
      <c r="BM18" s="329"/>
      <c r="BN18" s="375"/>
      <c r="BO18" s="372">
        <v>805</v>
      </c>
      <c r="BP18" s="367">
        <v>668</v>
      </c>
      <c r="BQ18" s="367">
        <v>647</v>
      </c>
      <c r="BR18" s="367">
        <v>558</v>
      </c>
      <c r="BS18" s="367">
        <v>75</v>
      </c>
      <c r="BT18" s="367" t="s">
        <v>133</v>
      </c>
      <c r="BU18" s="367">
        <v>14</v>
      </c>
      <c r="BV18" s="367">
        <v>428</v>
      </c>
      <c r="BW18" s="367">
        <v>379</v>
      </c>
      <c r="BX18" s="367">
        <v>42</v>
      </c>
      <c r="BY18" s="367" t="s">
        <v>133</v>
      </c>
      <c r="BZ18" s="367">
        <v>7</v>
      </c>
      <c r="CA18" s="367">
        <v>21</v>
      </c>
      <c r="CB18" s="367">
        <v>86</v>
      </c>
      <c r="CC18" s="367">
        <v>56</v>
      </c>
      <c r="CD18" s="367" t="s">
        <v>133</v>
      </c>
      <c r="CE18" s="368">
        <v>30</v>
      </c>
      <c r="CF18" s="355"/>
      <c r="CG18" s="309"/>
      <c r="CH18" s="326" t="s">
        <v>300</v>
      </c>
      <c r="CI18" s="304"/>
      <c r="CJ18" s="328"/>
      <c r="CK18" s="1424"/>
      <c r="CL18" s="304"/>
      <c r="CM18" s="313"/>
      <c r="CN18" s="1425"/>
      <c r="CO18" s="314"/>
      <c r="CP18" s="324" t="s">
        <v>300</v>
      </c>
      <c r="CQ18" s="329"/>
      <c r="CR18" s="375"/>
      <c r="CS18" s="372">
        <v>233</v>
      </c>
      <c r="CT18" s="367">
        <v>212</v>
      </c>
      <c r="CU18" s="367">
        <v>210</v>
      </c>
      <c r="CV18" s="367">
        <v>183</v>
      </c>
      <c r="CW18" s="367">
        <v>24</v>
      </c>
      <c r="CX18" s="367" t="s">
        <v>133</v>
      </c>
      <c r="CY18" s="367">
        <v>3</v>
      </c>
      <c r="CZ18" s="367">
        <v>112</v>
      </c>
      <c r="DA18" s="367">
        <v>96</v>
      </c>
      <c r="DB18" s="367">
        <v>13</v>
      </c>
      <c r="DC18" s="367" t="s">
        <v>133</v>
      </c>
      <c r="DD18" s="367">
        <v>3</v>
      </c>
      <c r="DE18" s="367">
        <v>2</v>
      </c>
      <c r="DF18" s="367">
        <v>16</v>
      </c>
      <c r="DG18" s="367">
        <v>9</v>
      </c>
      <c r="DH18" s="367" t="s">
        <v>133</v>
      </c>
      <c r="DI18" s="368">
        <v>7</v>
      </c>
      <c r="DJ18" s="355"/>
      <c r="DK18" s="309"/>
      <c r="DL18" s="326" t="s">
        <v>300</v>
      </c>
      <c r="DM18" s="304"/>
      <c r="DN18" s="328"/>
      <c r="DO18" s="1424"/>
      <c r="DP18" s="304"/>
    </row>
    <row r="19" spans="2:120" s="305" customFormat="1" ht="12">
      <c r="B19" s="1426"/>
      <c r="C19" s="306"/>
      <c r="D19" s="324" t="s">
        <v>301</v>
      </c>
      <c r="E19" s="329"/>
      <c r="F19" s="353"/>
      <c r="G19" s="365">
        <v>11724</v>
      </c>
      <c r="H19" s="366">
        <v>8181</v>
      </c>
      <c r="I19" s="366">
        <v>7853</v>
      </c>
      <c r="J19" s="366">
        <v>6743</v>
      </c>
      <c r="K19" s="366">
        <v>942</v>
      </c>
      <c r="L19" s="366">
        <v>2</v>
      </c>
      <c r="M19" s="366">
        <v>166</v>
      </c>
      <c r="N19" s="366">
        <v>5577</v>
      </c>
      <c r="O19" s="367">
        <v>4907</v>
      </c>
      <c r="P19" s="367">
        <v>574</v>
      </c>
      <c r="Q19" s="367">
        <v>1</v>
      </c>
      <c r="R19" s="367">
        <v>95</v>
      </c>
      <c r="S19" s="367">
        <v>328</v>
      </c>
      <c r="T19" s="367">
        <v>3070</v>
      </c>
      <c r="U19" s="367">
        <v>1979</v>
      </c>
      <c r="V19" s="367">
        <v>1</v>
      </c>
      <c r="W19" s="368">
        <v>1090</v>
      </c>
      <c r="X19" s="355"/>
      <c r="Y19" s="309"/>
      <c r="Z19" s="326" t="s">
        <v>301</v>
      </c>
      <c r="AA19" s="304"/>
      <c r="AB19" s="328"/>
      <c r="AC19" s="1424"/>
      <c r="AD19" s="304"/>
      <c r="AE19" s="313"/>
      <c r="AF19" s="1425"/>
      <c r="AG19" s="314"/>
      <c r="AH19" s="324" t="s">
        <v>301</v>
      </c>
      <c r="AI19" s="329"/>
      <c r="AJ19" s="375"/>
      <c r="AK19" s="372">
        <v>10675</v>
      </c>
      <c r="AL19" s="367">
        <v>7353</v>
      </c>
      <c r="AM19" s="367">
        <v>7045</v>
      </c>
      <c r="AN19" s="367">
        <v>6041</v>
      </c>
      <c r="AO19" s="367">
        <v>851</v>
      </c>
      <c r="AP19" s="367">
        <v>1</v>
      </c>
      <c r="AQ19" s="367">
        <v>152</v>
      </c>
      <c r="AR19" s="367">
        <v>5178</v>
      </c>
      <c r="AS19" s="367">
        <v>4555</v>
      </c>
      <c r="AT19" s="367">
        <v>536</v>
      </c>
      <c r="AU19" s="367">
        <v>1</v>
      </c>
      <c r="AV19" s="367">
        <v>86</v>
      </c>
      <c r="AW19" s="367">
        <v>308</v>
      </c>
      <c r="AX19" s="367">
        <v>2886</v>
      </c>
      <c r="AY19" s="367">
        <v>1881</v>
      </c>
      <c r="AZ19" s="367">
        <v>1</v>
      </c>
      <c r="BA19" s="368">
        <v>1004</v>
      </c>
      <c r="BB19" s="355"/>
      <c r="BC19" s="309"/>
      <c r="BD19" s="326" t="s">
        <v>301</v>
      </c>
      <c r="BE19" s="304"/>
      <c r="BF19" s="328"/>
      <c r="BG19" s="1424"/>
      <c r="BH19" s="304"/>
      <c r="BI19" s="313"/>
      <c r="BJ19" s="1425"/>
      <c r="BK19" s="314"/>
      <c r="BL19" s="324" t="s">
        <v>301</v>
      </c>
      <c r="BM19" s="329"/>
      <c r="BN19" s="375"/>
      <c r="BO19" s="372">
        <v>788</v>
      </c>
      <c r="BP19" s="367">
        <v>610</v>
      </c>
      <c r="BQ19" s="367">
        <v>594</v>
      </c>
      <c r="BR19" s="367">
        <v>510</v>
      </c>
      <c r="BS19" s="367">
        <v>73</v>
      </c>
      <c r="BT19" s="367">
        <v>1</v>
      </c>
      <c r="BU19" s="367">
        <v>10</v>
      </c>
      <c r="BV19" s="367">
        <v>313</v>
      </c>
      <c r="BW19" s="367">
        <v>277</v>
      </c>
      <c r="BX19" s="367">
        <v>30</v>
      </c>
      <c r="BY19" s="367" t="s">
        <v>133</v>
      </c>
      <c r="BZ19" s="367">
        <v>6</v>
      </c>
      <c r="CA19" s="367">
        <v>16</v>
      </c>
      <c r="CB19" s="367">
        <v>145</v>
      </c>
      <c r="CC19" s="367">
        <v>77</v>
      </c>
      <c r="CD19" s="367" t="s">
        <v>133</v>
      </c>
      <c r="CE19" s="368">
        <v>68</v>
      </c>
      <c r="CF19" s="355"/>
      <c r="CG19" s="309"/>
      <c r="CH19" s="326" t="s">
        <v>301</v>
      </c>
      <c r="CI19" s="304"/>
      <c r="CJ19" s="328"/>
      <c r="CK19" s="1424"/>
      <c r="CL19" s="304"/>
      <c r="CM19" s="313"/>
      <c r="CN19" s="1425"/>
      <c r="CO19" s="314"/>
      <c r="CP19" s="324" t="s">
        <v>301</v>
      </c>
      <c r="CQ19" s="329"/>
      <c r="CR19" s="375"/>
      <c r="CS19" s="372">
        <v>261</v>
      </c>
      <c r="CT19" s="367">
        <v>218</v>
      </c>
      <c r="CU19" s="367">
        <v>214</v>
      </c>
      <c r="CV19" s="367">
        <v>192</v>
      </c>
      <c r="CW19" s="367">
        <v>18</v>
      </c>
      <c r="CX19" s="367" t="s">
        <v>133</v>
      </c>
      <c r="CY19" s="367">
        <v>4</v>
      </c>
      <c r="CZ19" s="367">
        <v>86</v>
      </c>
      <c r="DA19" s="367">
        <v>75</v>
      </c>
      <c r="DB19" s="367">
        <v>8</v>
      </c>
      <c r="DC19" s="367" t="s">
        <v>133</v>
      </c>
      <c r="DD19" s="367">
        <v>3</v>
      </c>
      <c r="DE19" s="367">
        <v>4</v>
      </c>
      <c r="DF19" s="367">
        <v>39</v>
      </c>
      <c r="DG19" s="367">
        <v>21</v>
      </c>
      <c r="DH19" s="367" t="s">
        <v>133</v>
      </c>
      <c r="DI19" s="368">
        <v>18</v>
      </c>
      <c r="DJ19" s="355"/>
      <c r="DK19" s="309"/>
      <c r="DL19" s="326" t="s">
        <v>301</v>
      </c>
      <c r="DM19" s="304"/>
      <c r="DN19" s="328"/>
      <c r="DO19" s="1424"/>
      <c r="DP19" s="304"/>
    </row>
    <row r="20" spans="2:120" s="305" customFormat="1" ht="12">
      <c r="B20" s="1426"/>
      <c r="C20" s="306"/>
      <c r="D20" s="324" t="s">
        <v>302</v>
      </c>
      <c r="E20" s="329"/>
      <c r="F20" s="353"/>
      <c r="G20" s="365">
        <v>12539</v>
      </c>
      <c r="H20" s="366">
        <v>6421</v>
      </c>
      <c r="I20" s="366">
        <v>6239</v>
      </c>
      <c r="J20" s="366">
        <v>4942</v>
      </c>
      <c r="K20" s="366">
        <v>1042</v>
      </c>
      <c r="L20" s="366" t="s">
        <v>133</v>
      </c>
      <c r="M20" s="366">
        <v>255</v>
      </c>
      <c r="N20" s="366">
        <v>3458</v>
      </c>
      <c r="O20" s="367">
        <v>2780</v>
      </c>
      <c r="P20" s="367">
        <v>560</v>
      </c>
      <c r="Q20" s="367" t="s">
        <v>133</v>
      </c>
      <c r="R20" s="367">
        <v>118</v>
      </c>
      <c r="S20" s="367">
        <v>182</v>
      </c>
      <c r="T20" s="367">
        <v>5369</v>
      </c>
      <c r="U20" s="367">
        <v>2373</v>
      </c>
      <c r="V20" s="367">
        <v>2</v>
      </c>
      <c r="W20" s="368">
        <v>2994</v>
      </c>
      <c r="X20" s="355"/>
      <c r="Y20" s="309"/>
      <c r="Z20" s="326" t="s">
        <v>302</v>
      </c>
      <c r="AA20" s="304"/>
      <c r="AB20" s="328"/>
      <c r="AC20" s="1424"/>
      <c r="AD20" s="304"/>
      <c r="AE20" s="313"/>
      <c r="AF20" s="1425"/>
      <c r="AG20" s="314"/>
      <c r="AH20" s="324" t="s">
        <v>302</v>
      </c>
      <c r="AI20" s="329"/>
      <c r="AJ20" s="375"/>
      <c r="AK20" s="372">
        <v>11423</v>
      </c>
      <c r="AL20" s="367">
        <v>5708</v>
      </c>
      <c r="AM20" s="367">
        <v>5541</v>
      </c>
      <c r="AN20" s="367">
        <v>4354</v>
      </c>
      <c r="AO20" s="367">
        <v>954</v>
      </c>
      <c r="AP20" s="367" t="s">
        <v>133</v>
      </c>
      <c r="AQ20" s="367">
        <v>233</v>
      </c>
      <c r="AR20" s="367">
        <v>3219</v>
      </c>
      <c r="AS20" s="367">
        <v>2576</v>
      </c>
      <c r="AT20" s="367">
        <v>530</v>
      </c>
      <c r="AU20" s="367" t="s">
        <v>133</v>
      </c>
      <c r="AV20" s="367">
        <v>113</v>
      </c>
      <c r="AW20" s="367">
        <v>167</v>
      </c>
      <c r="AX20" s="367">
        <v>5027</v>
      </c>
      <c r="AY20" s="367">
        <v>2221</v>
      </c>
      <c r="AZ20" s="367">
        <v>2</v>
      </c>
      <c r="BA20" s="368">
        <v>2804</v>
      </c>
      <c r="BB20" s="355"/>
      <c r="BC20" s="309"/>
      <c r="BD20" s="326" t="s">
        <v>302</v>
      </c>
      <c r="BE20" s="304"/>
      <c r="BF20" s="328"/>
      <c r="BG20" s="1424"/>
      <c r="BH20" s="304"/>
      <c r="BI20" s="313"/>
      <c r="BJ20" s="1425"/>
      <c r="BK20" s="314"/>
      <c r="BL20" s="324" t="s">
        <v>302</v>
      </c>
      <c r="BM20" s="329"/>
      <c r="BN20" s="375"/>
      <c r="BO20" s="372">
        <v>843</v>
      </c>
      <c r="BP20" s="367">
        <v>527</v>
      </c>
      <c r="BQ20" s="367">
        <v>515</v>
      </c>
      <c r="BR20" s="367">
        <v>429</v>
      </c>
      <c r="BS20" s="367">
        <v>68</v>
      </c>
      <c r="BT20" s="367" t="s">
        <v>133</v>
      </c>
      <c r="BU20" s="367">
        <v>18</v>
      </c>
      <c r="BV20" s="367">
        <v>185</v>
      </c>
      <c r="BW20" s="367">
        <v>159</v>
      </c>
      <c r="BX20" s="367">
        <v>22</v>
      </c>
      <c r="BY20" s="367" t="s">
        <v>133</v>
      </c>
      <c r="BZ20" s="367">
        <v>4</v>
      </c>
      <c r="CA20" s="367">
        <v>12</v>
      </c>
      <c r="CB20" s="367">
        <v>266</v>
      </c>
      <c r="CC20" s="367">
        <v>124</v>
      </c>
      <c r="CD20" s="367" t="s">
        <v>133</v>
      </c>
      <c r="CE20" s="368">
        <v>142</v>
      </c>
      <c r="CF20" s="355"/>
      <c r="CG20" s="309"/>
      <c r="CH20" s="326" t="s">
        <v>302</v>
      </c>
      <c r="CI20" s="304"/>
      <c r="CJ20" s="328"/>
      <c r="CK20" s="1424"/>
      <c r="CL20" s="304"/>
      <c r="CM20" s="313"/>
      <c r="CN20" s="1425"/>
      <c r="CO20" s="314"/>
      <c r="CP20" s="324" t="s">
        <v>302</v>
      </c>
      <c r="CQ20" s="329"/>
      <c r="CR20" s="375"/>
      <c r="CS20" s="372">
        <v>273</v>
      </c>
      <c r="CT20" s="367">
        <v>186</v>
      </c>
      <c r="CU20" s="367">
        <v>183</v>
      </c>
      <c r="CV20" s="367">
        <v>159</v>
      </c>
      <c r="CW20" s="367">
        <v>20</v>
      </c>
      <c r="CX20" s="367" t="s">
        <v>133</v>
      </c>
      <c r="CY20" s="367">
        <v>4</v>
      </c>
      <c r="CZ20" s="367">
        <v>54</v>
      </c>
      <c r="DA20" s="367">
        <v>45</v>
      </c>
      <c r="DB20" s="367">
        <v>8</v>
      </c>
      <c r="DC20" s="367" t="s">
        <v>133</v>
      </c>
      <c r="DD20" s="367">
        <v>1</v>
      </c>
      <c r="DE20" s="367">
        <v>3</v>
      </c>
      <c r="DF20" s="367">
        <v>76</v>
      </c>
      <c r="DG20" s="367">
        <v>28</v>
      </c>
      <c r="DH20" s="367" t="s">
        <v>133</v>
      </c>
      <c r="DI20" s="368">
        <v>48</v>
      </c>
      <c r="DJ20" s="355"/>
      <c r="DK20" s="309"/>
      <c r="DL20" s="326" t="s">
        <v>302</v>
      </c>
      <c r="DM20" s="304"/>
      <c r="DN20" s="328"/>
      <c r="DO20" s="1424"/>
      <c r="DP20" s="304"/>
    </row>
    <row r="21" spans="2:120" s="305" customFormat="1" ht="12">
      <c r="B21" s="1426"/>
      <c r="C21" s="306"/>
      <c r="D21" s="324" t="s">
        <v>303</v>
      </c>
      <c r="E21" s="329"/>
      <c r="F21" s="353"/>
      <c r="G21" s="365">
        <v>13423</v>
      </c>
      <c r="H21" s="366">
        <v>4857</v>
      </c>
      <c r="I21" s="366">
        <v>4747</v>
      </c>
      <c r="J21" s="366">
        <v>3618</v>
      </c>
      <c r="K21" s="366">
        <v>899</v>
      </c>
      <c r="L21" s="366">
        <v>1</v>
      </c>
      <c r="M21" s="366">
        <v>229</v>
      </c>
      <c r="N21" s="366">
        <v>1972</v>
      </c>
      <c r="O21" s="367">
        <v>1491</v>
      </c>
      <c r="P21" s="367">
        <v>415</v>
      </c>
      <c r="Q21" s="367" t="s">
        <v>133</v>
      </c>
      <c r="R21" s="367">
        <v>66</v>
      </c>
      <c r="S21" s="367">
        <v>110</v>
      </c>
      <c r="T21" s="367">
        <v>7326</v>
      </c>
      <c r="U21" s="367">
        <v>2658</v>
      </c>
      <c r="V21" s="367">
        <v>2</v>
      </c>
      <c r="W21" s="368">
        <v>4666</v>
      </c>
      <c r="X21" s="355"/>
      <c r="Y21" s="309"/>
      <c r="Z21" s="326" t="s">
        <v>303</v>
      </c>
      <c r="AA21" s="304"/>
      <c r="AB21" s="328"/>
      <c r="AC21" s="1424"/>
      <c r="AD21" s="304"/>
      <c r="AE21" s="313"/>
      <c r="AF21" s="1425"/>
      <c r="AG21" s="314"/>
      <c r="AH21" s="324" t="s">
        <v>303</v>
      </c>
      <c r="AI21" s="329"/>
      <c r="AJ21" s="375"/>
      <c r="AK21" s="372">
        <v>12354</v>
      </c>
      <c r="AL21" s="367">
        <v>4289</v>
      </c>
      <c r="AM21" s="367">
        <v>4185</v>
      </c>
      <c r="AN21" s="367">
        <v>3152</v>
      </c>
      <c r="AO21" s="367">
        <v>824</v>
      </c>
      <c r="AP21" s="367">
        <v>1</v>
      </c>
      <c r="AQ21" s="367">
        <v>208</v>
      </c>
      <c r="AR21" s="367">
        <v>1827</v>
      </c>
      <c r="AS21" s="367">
        <v>1374</v>
      </c>
      <c r="AT21" s="367">
        <v>390</v>
      </c>
      <c r="AU21" s="367" t="s">
        <v>133</v>
      </c>
      <c r="AV21" s="367">
        <v>63</v>
      </c>
      <c r="AW21" s="367">
        <v>104</v>
      </c>
      <c r="AX21" s="367">
        <v>6911</v>
      </c>
      <c r="AY21" s="367">
        <v>2521</v>
      </c>
      <c r="AZ21" s="367">
        <v>2</v>
      </c>
      <c r="BA21" s="368">
        <v>4388</v>
      </c>
      <c r="BB21" s="355"/>
      <c r="BC21" s="309"/>
      <c r="BD21" s="326" t="s">
        <v>303</v>
      </c>
      <c r="BE21" s="304"/>
      <c r="BF21" s="328"/>
      <c r="BG21" s="1424"/>
      <c r="BH21" s="304"/>
      <c r="BI21" s="313"/>
      <c r="BJ21" s="1425"/>
      <c r="BK21" s="314"/>
      <c r="BL21" s="324" t="s">
        <v>303</v>
      </c>
      <c r="BM21" s="329"/>
      <c r="BN21" s="375"/>
      <c r="BO21" s="372">
        <v>810</v>
      </c>
      <c r="BP21" s="367">
        <v>427</v>
      </c>
      <c r="BQ21" s="367">
        <v>422</v>
      </c>
      <c r="BR21" s="367">
        <v>348</v>
      </c>
      <c r="BS21" s="367">
        <v>60</v>
      </c>
      <c r="BT21" s="367" t="s">
        <v>133</v>
      </c>
      <c r="BU21" s="367">
        <v>14</v>
      </c>
      <c r="BV21" s="367">
        <v>116</v>
      </c>
      <c r="BW21" s="367">
        <v>96</v>
      </c>
      <c r="BX21" s="367">
        <v>20</v>
      </c>
      <c r="BY21" s="367" t="s">
        <v>133</v>
      </c>
      <c r="BZ21" s="367" t="s">
        <v>133</v>
      </c>
      <c r="CA21" s="367">
        <v>5</v>
      </c>
      <c r="CB21" s="367">
        <v>311</v>
      </c>
      <c r="CC21" s="367">
        <v>105</v>
      </c>
      <c r="CD21" s="367" t="s">
        <v>133</v>
      </c>
      <c r="CE21" s="368">
        <v>206</v>
      </c>
      <c r="CF21" s="355"/>
      <c r="CG21" s="309"/>
      <c r="CH21" s="326" t="s">
        <v>303</v>
      </c>
      <c r="CI21" s="304"/>
      <c r="CJ21" s="328"/>
      <c r="CK21" s="1424"/>
      <c r="CL21" s="304"/>
      <c r="CM21" s="313"/>
      <c r="CN21" s="1425"/>
      <c r="CO21" s="314"/>
      <c r="CP21" s="324" t="s">
        <v>303</v>
      </c>
      <c r="CQ21" s="329"/>
      <c r="CR21" s="375"/>
      <c r="CS21" s="372">
        <v>259</v>
      </c>
      <c r="CT21" s="367">
        <v>141</v>
      </c>
      <c r="CU21" s="367">
        <v>140</v>
      </c>
      <c r="CV21" s="367">
        <v>118</v>
      </c>
      <c r="CW21" s="367">
        <v>15</v>
      </c>
      <c r="CX21" s="367" t="s">
        <v>133</v>
      </c>
      <c r="CY21" s="367">
        <v>7</v>
      </c>
      <c r="CZ21" s="367">
        <v>29</v>
      </c>
      <c r="DA21" s="367">
        <v>21</v>
      </c>
      <c r="DB21" s="367">
        <v>5</v>
      </c>
      <c r="DC21" s="367" t="s">
        <v>133</v>
      </c>
      <c r="DD21" s="367">
        <v>3</v>
      </c>
      <c r="DE21" s="367">
        <v>1</v>
      </c>
      <c r="DF21" s="367">
        <v>104</v>
      </c>
      <c r="DG21" s="367">
        <v>32</v>
      </c>
      <c r="DH21" s="367" t="s">
        <v>133</v>
      </c>
      <c r="DI21" s="368">
        <v>72</v>
      </c>
      <c r="DJ21" s="355"/>
      <c r="DK21" s="309"/>
      <c r="DL21" s="326" t="s">
        <v>303</v>
      </c>
      <c r="DM21" s="304"/>
      <c r="DN21" s="328"/>
      <c r="DO21" s="1424"/>
      <c r="DP21" s="304"/>
    </row>
    <row r="22" spans="2:120" s="305" customFormat="1" ht="12">
      <c r="B22" s="1426"/>
      <c r="C22" s="306"/>
      <c r="D22" s="324" t="s">
        <v>304</v>
      </c>
      <c r="E22" s="329"/>
      <c r="F22" s="353"/>
      <c r="G22" s="365">
        <v>9782</v>
      </c>
      <c r="H22" s="366">
        <v>2329</v>
      </c>
      <c r="I22" s="366">
        <v>2300</v>
      </c>
      <c r="J22" s="366">
        <v>1709</v>
      </c>
      <c r="K22" s="366">
        <v>434</v>
      </c>
      <c r="L22" s="366">
        <v>1</v>
      </c>
      <c r="M22" s="366">
        <v>156</v>
      </c>
      <c r="N22" s="366">
        <v>590</v>
      </c>
      <c r="O22" s="367">
        <v>418</v>
      </c>
      <c r="P22" s="367">
        <v>145</v>
      </c>
      <c r="Q22" s="367">
        <v>1</v>
      </c>
      <c r="R22" s="367">
        <v>26</v>
      </c>
      <c r="S22" s="367">
        <v>29</v>
      </c>
      <c r="T22" s="367">
        <v>6289</v>
      </c>
      <c r="U22" s="367">
        <v>1853</v>
      </c>
      <c r="V22" s="367" t="s">
        <v>133</v>
      </c>
      <c r="W22" s="368">
        <v>4436</v>
      </c>
      <c r="X22" s="355"/>
      <c r="Y22" s="309"/>
      <c r="Z22" s="326" t="s">
        <v>304</v>
      </c>
      <c r="AA22" s="304"/>
      <c r="AB22" s="328"/>
      <c r="AC22" s="1424"/>
      <c r="AD22" s="304"/>
      <c r="AE22" s="313"/>
      <c r="AF22" s="1425"/>
      <c r="AG22" s="314"/>
      <c r="AH22" s="324" t="s">
        <v>304</v>
      </c>
      <c r="AI22" s="329"/>
      <c r="AJ22" s="375"/>
      <c r="AK22" s="372">
        <v>9023</v>
      </c>
      <c r="AL22" s="367">
        <v>2024</v>
      </c>
      <c r="AM22" s="367">
        <v>1995</v>
      </c>
      <c r="AN22" s="367">
        <v>1467</v>
      </c>
      <c r="AO22" s="367">
        <v>392</v>
      </c>
      <c r="AP22" s="367">
        <v>1</v>
      </c>
      <c r="AQ22" s="367">
        <v>135</v>
      </c>
      <c r="AR22" s="367">
        <v>541</v>
      </c>
      <c r="AS22" s="367">
        <v>380</v>
      </c>
      <c r="AT22" s="367">
        <v>135</v>
      </c>
      <c r="AU22" s="367">
        <v>1</v>
      </c>
      <c r="AV22" s="367">
        <v>25</v>
      </c>
      <c r="AW22" s="367">
        <v>29</v>
      </c>
      <c r="AX22" s="367">
        <v>5916</v>
      </c>
      <c r="AY22" s="367">
        <v>1738</v>
      </c>
      <c r="AZ22" s="367" t="s">
        <v>133</v>
      </c>
      <c r="BA22" s="368">
        <v>4178</v>
      </c>
      <c r="BB22" s="355"/>
      <c r="BC22" s="309"/>
      <c r="BD22" s="326" t="s">
        <v>304</v>
      </c>
      <c r="BE22" s="304"/>
      <c r="BF22" s="328"/>
      <c r="BG22" s="1424"/>
      <c r="BH22" s="304"/>
      <c r="BI22" s="313"/>
      <c r="BJ22" s="1425"/>
      <c r="BK22" s="314"/>
      <c r="BL22" s="324" t="s">
        <v>304</v>
      </c>
      <c r="BM22" s="329"/>
      <c r="BN22" s="375"/>
      <c r="BO22" s="372">
        <v>570</v>
      </c>
      <c r="BP22" s="367">
        <v>218</v>
      </c>
      <c r="BQ22" s="367">
        <v>218</v>
      </c>
      <c r="BR22" s="367">
        <v>169</v>
      </c>
      <c r="BS22" s="367">
        <v>30</v>
      </c>
      <c r="BT22" s="367" t="s">
        <v>133</v>
      </c>
      <c r="BU22" s="367">
        <v>19</v>
      </c>
      <c r="BV22" s="367">
        <v>43</v>
      </c>
      <c r="BW22" s="367">
        <v>34</v>
      </c>
      <c r="BX22" s="367">
        <v>8</v>
      </c>
      <c r="BY22" s="367" t="s">
        <v>133</v>
      </c>
      <c r="BZ22" s="367">
        <v>1</v>
      </c>
      <c r="CA22" s="367" t="s">
        <v>133</v>
      </c>
      <c r="CB22" s="367">
        <v>291</v>
      </c>
      <c r="CC22" s="367">
        <v>90</v>
      </c>
      <c r="CD22" s="367" t="s">
        <v>133</v>
      </c>
      <c r="CE22" s="368">
        <v>201</v>
      </c>
      <c r="CF22" s="355"/>
      <c r="CG22" s="309"/>
      <c r="CH22" s="326" t="s">
        <v>304</v>
      </c>
      <c r="CI22" s="304"/>
      <c r="CJ22" s="328"/>
      <c r="CK22" s="1424"/>
      <c r="CL22" s="304"/>
      <c r="CM22" s="313"/>
      <c r="CN22" s="1425"/>
      <c r="CO22" s="314"/>
      <c r="CP22" s="324" t="s">
        <v>304</v>
      </c>
      <c r="CQ22" s="329"/>
      <c r="CR22" s="375"/>
      <c r="CS22" s="372">
        <v>189</v>
      </c>
      <c r="CT22" s="367">
        <v>87</v>
      </c>
      <c r="CU22" s="367">
        <v>87</v>
      </c>
      <c r="CV22" s="367">
        <v>73</v>
      </c>
      <c r="CW22" s="367">
        <v>12</v>
      </c>
      <c r="CX22" s="367" t="s">
        <v>133</v>
      </c>
      <c r="CY22" s="367">
        <v>2</v>
      </c>
      <c r="CZ22" s="367">
        <v>6</v>
      </c>
      <c r="DA22" s="367">
        <v>4</v>
      </c>
      <c r="DB22" s="367">
        <v>2</v>
      </c>
      <c r="DC22" s="367" t="s">
        <v>133</v>
      </c>
      <c r="DD22" s="367" t="s">
        <v>133</v>
      </c>
      <c r="DE22" s="367" t="s">
        <v>133</v>
      </c>
      <c r="DF22" s="367">
        <v>82</v>
      </c>
      <c r="DG22" s="367">
        <v>25</v>
      </c>
      <c r="DH22" s="367" t="s">
        <v>133</v>
      </c>
      <c r="DI22" s="368">
        <v>57</v>
      </c>
      <c r="DJ22" s="355"/>
      <c r="DK22" s="309"/>
      <c r="DL22" s="326" t="s">
        <v>304</v>
      </c>
      <c r="DM22" s="304"/>
      <c r="DN22" s="328"/>
      <c r="DO22" s="1424"/>
      <c r="DP22" s="304"/>
    </row>
    <row r="23" spans="2:120" s="305" customFormat="1" ht="12">
      <c r="B23" s="1426"/>
      <c r="C23" s="306"/>
      <c r="D23" s="324" t="s">
        <v>305</v>
      </c>
      <c r="E23" s="329"/>
      <c r="F23" s="353"/>
      <c r="G23" s="365">
        <v>8241</v>
      </c>
      <c r="H23" s="366">
        <v>1345</v>
      </c>
      <c r="I23" s="366">
        <v>1335</v>
      </c>
      <c r="J23" s="366">
        <v>949</v>
      </c>
      <c r="K23" s="366">
        <v>264</v>
      </c>
      <c r="L23" s="366" t="s">
        <v>133</v>
      </c>
      <c r="M23" s="366">
        <v>122</v>
      </c>
      <c r="N23" s="366">
        <v>221</v>
      </c>
      <c r="O23" s="367">
        <v>154</v>
      </c>
      <c r="P23" s="367">
        <v>52</v>
      </c>
      <c r="Q23" s="367" t="s">
        <v>133</v>
      </c>
      <c r="R23" s="367">
        <v>15</v>
      </c>
      <c r="S23" s="367">
        <v>10</v>
      </c>
      <c r="T23" s="367">
        <v>5866</v>
      </c>
      <c r="U23" s="367">
        <v>1354</v>
      </c>
      <c r="V23" s="367">
        <v>2</v>
      </c>
      <c r="W23" s="368">
        <v>4510</v>
      </c>
      <c r="X23" s="355"/>
      <c r="Y23" s="309"/>
      <c r="Z23" s="326" t="s">
        <v>305</v>
      </c>
      <c r="AA23" s="304"/>
      <c r="AB23" s="328"/>
      <c r="AC23" s="1424"/>
      <c r="AD23" s="304"/>
      <c r="AE23" s="313"/>
      <c r="AF23" s="1425"/>
      <c r="AG23" s="314"/>
      <c r="AH23" s="324" t="s">
        <v>305</v>
      </c>
      <c r="AI23" s="329"/>
      <c r="AJ23" s="375"/>
      <c r="AK23" s="372">
        <v>7502</v>
      </c>
      <c r="AL23" s="367">
        <v>1115</v>
      </c>
      <c r="AM23" s="367">
        <v>1106</v>
      </c>
      <c r="AN23" s="367">
        <v>767</v>
      </c>
      <c r="AO23" s="367">
        <v>226</v>
      </c>
      <c r="AP23" s="367" t="s">
        <v>133</v>
      </c>
      <c r="AQ23" s="367">
        <v>113</v>
      </c>
      <c r="AR23" s="367">
        <v>203</v>
      </c>
      <c r="AS23" s="367">
        <v>139</v>
      </c>
      <c r="AT23" s="367">
        <v>49</v>
      </c>
      <c r="AU23" s="367" t="s">
        <v>133</v>
      </c>
      <c r="AV23" s="367">
        <v>15</v>
      </c>
      <c r="AW23" s="367">
        <v>9</v>
      </c>
      <c r="AX23" s="367">
        <v>5418</v>
      </c>
      <c r="AY23" s="367">
        <v>1269</v>
      </c>
      <c r="AZ23" s="367">
        <v>1</v>
      </c>
      <c r="BA23" s="368">
        <v>4148</v>
      </c>
      <c r="BB23" s="355"/>
      <c r="BC23" s="309"/>
      <c r="BD23" s="326" t="s">
        <v>305</v>
      </c>
      <c r="BE23" s="304"/>
      <c r="BF23" s="328"/>
      <c r="BG23" s="1424"/>
      <c r="BH23" s="304"/>
      <c r="BI23" s="313"/>
      <c r="BJ23" s="1425"/>
      <c r="BK23" s="314"/>
      <c r="BL23" s="324" t="s">
        <v>305</v>
      </c>
      <c r="BM23" s="329"/>
      <c r="BN23" s="375"/>
      <c r="BO23" s="372">
        <v>555</v>
      </c>
      <c r="BP23" s="367">
        <v>154</v>
      </c>
      <c r="BQ23" s="367">
        <v>153</v>
      </c>
      <c r="BR23" s="367">
        <v>117</v>
      </c>
      <c r="BS23" s="367">
        <v>31</v>
      </c>
      <c r="BT23" s="367" t="s">
        <v>133</v>
      </c>
      <c r="BU23" s="367">
        <v>5</v>
      </c>
      <c r="BV23" s="367">
        <v>14</v>
      </c>
      <c r="BW23" s="367">
        <v>11</v>
      </c>
      <c r="BX23" s="367">
        <v>3</v>
      </c>
      <c r="BY23" s="367" t="s">
        <v>133</v>
      </c>
      <c r="BZ23" s="367" t="s">
        <v>133</v>
      </c>
      <c r="CA23" s="367">
        <v>1</v>
      </c>
      <c r="CB23" s="367">
        <v>347</v>
      </c>
      <c r="CC23" s="367">
        <v>62</v>
      </c>
      <c r="CD23" s="367">
        <v>1</v>
      </c>
      <c r="CE23" s="368">
        <v>284</v>
      </c>
      <c r="CF23" s="355"/>
      <c r="CG23" s="309"/>
      <c r="CH23" s="326" t="s">
        <v>305</v>
      </c>
      <c r="CI23" s="304"/>
      <c r="CJ23" s="328"/>
      <c r="CK23" s="1424"/>
      <c r="CL23" s="304"/>
      <c r="CM23" s="313"/>
      <c r="CN23" s="1425"/>
      <c r="CO23" s="314"/>
      <c r="CP23" s="324" t="s">
        <v>305</v>
      </c>
      <c r="CQ23" s="329"/>
      <c r="CR23" s="375"/>
      <c r="CS23" s="372">
        <v>184</v>
      </c>
      <c r="CT23" s="367">
        <v>76</v>
      </c>
      <c r="CU23" s="367">
        <v>76</v>
      </c>
      <c r="CV23" s="367">
        <v>65</v>
      </c>
      <c r="CW23" s="367">
        <v>7</v>
      </c>
      <c r="CX23" s="367" t="s">
        <v>133</v>
      </c>
      <c r="CY23" s="367">
        <v>4</v>
      </c>
      <c r="CZ23" s="367">
        <v>4</v>
      </c>
      <c r="DA23" s="367">
        <v>4</v>
      </c>
      <c r="DB23" s="367" t="s">
        <v>133</v>
      </c>
      <c r="DC23" s="367" t="s">
        <v>133</v>
      </c>
      <c r="DD23" s="367" t="s">
        <v>133</v>
      </c>
      <c r="DE23" s="367" t="s">
        <v>133</v>
      </c>
      <c r="DF23" s="367">
        <v>101</v>
      </c>
      <c r="DG23" s="367">
        <v>23</v>
      </c>
      <c r="DH23" s="367" t="s">
        <v>133</v>
      </c>
      <c r="DI23" s="368">
        <v>78</v>
      </c>
      <c r="DJ23" s="355"/>
      <c r="DK23" s="309"/>
      <c r="DL23" s="326" t="s">
        <v>305</v>
      </c>
      <c r="DM23" s="304"/>
      <c r="DN23" s="328"/>
      <c r="DO23" s="1424"/>
      <c r="DP23" s="304"/>
    </row>
    <row r="24" spans="2:120" s="305" customFormat="1" ht="12">
      <c r="B24" s="1426"/>
      <c r="C24" s="306"/>
      <c r="D24" s="324" t="s">
        <v>306</v>
      </c>
      <c r="E24" s="329"/>
      <c r="F24" s="353"/>
      <c r="G24" s="365">
        <v>9937</v>
      </c>
      <c r="H24" s="366">
        <v>727</v>
      </c>
      <c r="I24" s="366">
        <v>724</v>
      </c>
      <c r="J24" s="366">
        <v>441</v>
      </c>
      <c r="K24" s="366">
        <v>165</v>
      </c>
      <c r="L24" s="366" t="s">
        <v>133</v>
      </c>
      <c r="M24" s="366">
        <v>118</v>
      </c>
      <c r="N24" s="366">
        <v>85</v>
      </c>
      <c r="O24" s="367">
        <v>54</v>
      </c>
      <c r="P24" s="367">
        <v>21</v>
      </c>
      <c r="Q24" s="367" t="s">
        <v>133</v>
      </c>
      <c r="R24" s="367">
        <v>10</v>
      </c>
      <c r="S24" s="367">
        <v>3</v>
      </c>
      <c r="T24" s="367">
        <v>8403</v>
      </c>
      <c r="U24" s="367">
        <v>993</v>
      </c>
      <c r="V24" s="367">
        <v>2</v>
      </c>
      <c r="W24" s="368">
        <v>7408</v>
      </c>
      <c r="X24" s="355"/>
      <c r="Y24" s="309"/>
      <c r="Z24" s="326" t="s">
        <v>306</v>
      </c>
      <c r="AA24" s="304"/>
      <c r="AB24" s="328"/>
      <c r="AC24" s="1424"/>
      <c r="AD24" s="304"/>
      <c r="AE24" s="313"/>
      <c r="AF24" s="1425"/>
      <c r="AG24" s="314"/>
      <c r="AH24" s="324" t="s">
        <v>306</v>
      </c>
      <c r="AI24" s="329"/>
      <c r="AJ24" s="375"/>
      <c r="AK24" s="372">
        <v>8828</v>
      </c>
      <c r="AL24" s="367">
        <v>572</v>
      </c>
      <c r="AM24" s="367">
        <v>569</v>
      </c>
      <c r="AN24" s="367">
        <v>347</v>
      </c>
      <c r="AO24" s="367">
        <v>131</v>
      </c>
      <c r="AP24" s="367" t="s">
        <v>133</v>
      </c>
      <c r="AQ24" s="367">
        <v>91</v>
      </c>
      <c r="AR24" s="367">
        <v>79</v>
      </c>
      <c r="AS24" s="367">
        <v>52</v>
      </c>
      <c r="AT24" s="367">
        <v>18</v>
      </c>
      <c r="AU24" s="367" t="s">
        <v>133</v>
      </c>
      <c r="AV24" s="367">
        <v>9</v>
      </c>
      <c r="AW24" s="367">
        <v>3</v>
      </c>
      <c r="AX24" s="367">
        <v>7523</v>
      </c>
      <c r="AY24" s="367">
        <v>924</v>
      </c>
      <c r="AZ24" s="367">
        <v>2</v>
      </c>
      <c r="BA24" s="368">
        <v>6597</v>
      </c>
      <c r="BB24" s="355"/>
      <c r="BC24" s="309"/>
      <c r="BD24" s="326" t="s">
        <v>306</v>
      </c>
      <c r="BE24" s="304"/>
      <c r="BF24" s="328"/>
      <c r="BG24" s="1424"/>
      <c r="BH24" s="304"/>
      <c r="BI24" s="313"/>
      <c r="BJ24" s="1425"/>
      <c r="BK24" s="314"/>
      <c r="BL24" s="324" t="s">
        <v>306</v>
      </c>
      <c r="BM24" s="329"/>
      <c r="BN24" s="375"/>
      <c r="BO24" s="372">
        <v>839</v>
      </c>
      <c r="BP24" s="367">
        <v>106</v>
      </c>
      <c r="BQ24" s="367">
        <v>106</v>
      </c>
      <c r="BR24" s="367">
        <v>57</v>
      </c>
      <c r="BS24" s="367">
        <v>25</v>
      </c>
      <c r="BT24" s="367" t="s">
        <v>133</v>
      </c>
      <c r="BU24" s="367">
        <v>24</v>
      </c>
      <c r="BV24" s="367">
        <v>6</v>
      </c>
      <c r="BW24" s="367">
        <v>2</v>
      </c>
      <c r="BX24" s="367">
        <v>3</v>
      </c>
      <c r="BY24" s="367" t="s">
        <v>133</v>
      </c>
      <c r="BZ24" s="367">
        <v>1</v>
      </c>
      <c r="CA24" s="367" t="s">
        <v>133</v>
      </c>
      <c r="CB24" s="367">
        <v>671</v>
      </c>
      <c r="CC24" s="367">
        <v>51</v>
      </c>
      <c r="CD24" s="367" t="s">
        <v>133</v>
      </c>
      <c r="CE24" s="368">
        <v>620</v>
      </c>
      <c r="CF24" s="355"/>
      <c r="CG24" s="309"/>
      <c r="CH24" s="326" t="s">
        <v>306</v>
      </c>
      <c r="CI24" s="304"/>
      <c r="CJ24" s="328"/>
      <c r="CK24" s="1424"/>
      <c r="CL24" s="304"/>
      <c r="CM24" s="313"/>
      <c r="CN24" s="1425"/>
      <c r="CO24" s="314"/>
      <c r="CP24" s="324" t="s">
        <v>306</v>
      </c>
      <c r="CQ24" s="329"/>
      <c r="CR24" s="375"/>
      <c r="CS24" s="372">
        <v>270</v>
      </c>
      <c r="CT24" s="367">
        <v>49</v>
      </c>
      <c r="CU24" s="367">
        <v>49</v>
      </c>
      <c r="CV24" s="367">
        <v>37</v>
      </c>
      <c r="CW24" s="367">
        <v>9</v>
      </c>
      <c r="CX24" s="367" t="s">
        <v>133</v>
      </c>
      <c r="CY24" s="367">
        <v>3</v>
      </c>
      <c r="CZ24" s="367" t="s">
        <v>133</v>
      </c>
      <c r="DA24" s="367" t="s">
        <v>133</v>
      </c>
      <c r="DB24" s="367" t="s">
        <v>133</v>
      </c>
      <c r="DC24" s="367" t="s">
        <v>133</v>
      </c>
      <c r="DD24" s="367" t="s">
        <v>133</v>
      </c>
      <c r="DE24" s="367" t="s">
        <v>133</v>
      </c>
      <c r="DF24" s="367">
        <v>209</v>
      </c>
      <c r="DG24" s="367">
        <v>18</v>
      </c>
      <c r="DH24" s="367" t="s">
        <v>133</v>
      </c>
      <c r="DI24" s="368">
        <v>191</v>
      </c>
      <c r="DJ24" s="355"/>
      <c r="DK24" s="309"/>
      <c r="DL24" s="326" t="s">
        <v>306</v>
      </c>
      <c r="DM24" s="304"/>
      <c r="DN24" s="328"/>
      <c r="DO24" s="1424"/>
      <c r="DP24" s="304"/>
    </row>
    <row r="25" spans="2:120" s="305" customFormat="1" ht="12">
      <c r="C25" s="306"/>
      <c r="D25" s="330"/>
      <c r="E25" s="329"/>
      <c r="F25" s="353"/>
      <c r="G25" s="369"/>
      <c r="H25" s="331"/>
      <c r="I25" s="331"/>
      <c r="J25" s="331"/>
      <c r="K25" s="331"/>
      <c r="L25" s="332"/>
      <c r="M25" s="332"/>
      <c r="N25" s="331"/>
      <c r="O25" s="333"/>
      <c r="P25" s="333"/>
      <c r="Q25" s="333"/>
      <c r="R25" s="333"/>
      <c r="S25" s="333"/>
      <c r="T25" s="333"/>
      <c r="U25" s="333"/>
      <c r="V25" s="333"/>
      <c r="W25" s="370"/>
      <c r="X25" s="355"/>
      <c r="Y25" s="309"/>
      <c r="Z25" s="334"/>
      <c r="AA25" s="304"/>
      <c r="AB25" s="328"/>
      <c r="AC25" s="304"/>
      <c r="AD25" s="304"/>
      <c r="AE25" s="313"/>
      <c r="AF25" s="313"/>
      <c r="AG25" s="314"/>
      <c r="AH25" s="330"/>
      <c r="AI25" s="329"/>
      <c r="AJ25" s="375"/>
      <c r="AK25" s="379"/>
      <c r="AL25" s="335"/>
      <c r="AM25" s="335"/>
      <c r="AN25" s="335"/>
      <c r="AO25" s="335"/>
      <c r="AP25" s="336"/>
      <c r="AQ25" s="336"/>
      <c r="AR25" s="335"/>
      <c r="AS25" s="333"/>
      <c r="AT25" s="333"/>
      <c r="AU25" s="333"/>
      <c r="AV25" s="333"/>
      <c r="AW25" s="333"/>
      <c r="AX25" s="333"/>
      <c r="AY25" s="333"/>
      <c r="AZ25" s="333"/>
      <c r="BA25" s="370"/>
      <c r="BB25" s="355"/>
      <c r="BC25" s="309"/>
      <c r="BD25" s="334"/>
      <c r="BE25" s="304"/>
      <c r="BF25" s="328"/>
      <c r="BG25" s="304"/>
      <c r="BH25" s="304"/>
      <c r="BI25" s="313"/>
      <c r="BJ25" s="313"/>
      <c r="BK25" s="314"/>
      <c r="BL25" s="330"/>
      <c r="BM25" s="329"/>
      <c r="BN25" s="375"/>
      <c r="BO25" s="379"/>
      <c r="BP25" s="335"/>
      <c r="BQ25" s="335"/>
      <c r="BR25" s="335"/>
      <c r="BS25" s="335"/>
      <c r="BT25" s="336"/>
      <c r="BU25" s="336"/>
      <c r="BV25" s="335"/>
      <c r="BW25" s="333"/>
      <c r="BX25" s="333"/>
      <c r="BY25" s="333"/>
      <c r="BZ25" s="333"/>
      <c r="CA25" s="333"/>
      <c r="CB25" s="333"/>
      <c r="CC25" s="333"/>
      <c r="CD25" s="333"/>
      <c r="CE25" s="370"/>
      <c r="CF25" s="355"/>
      <c r="CG25" s="309"/>
      <c r="CH25" s="334"/>
      <c r="CI25" s="304"/>
      <c r="CJ25" s="328"/>
      <c r="CK25" s="304"/>
      <c r="CL25" s="304"/>
      <c r="CM25" s="313"/>
      <c r="CN25" s="313"/>
      <c r="CO25" s="314"/>
      <c r="CP25" s="330"/>
      <c r="CQ25" s="329"/>
      <c r="CR25" s="375"/>
      <c r="CS25" s="379"/>
      <c r="CT25" s="335"/>
      <c r="CU25" s="335"/>
      <c r="CV25" s="335"/>
      <c r="CW25" s="335"/>
      <c r="CX25" s="336"/>
      <c r="CY25" s="336"/>
      <c r="CZ25" s="335"/>
      <c r="DA25" s="333"/>
      <c r="DB25" s="333"/>
      <c r="DC25" s="333"/>
      <c r="DD25" s="333"/>
      <c r="DE25" s="333"/>
      <c r="DF25" s="333"/>
      <c r="DG25" s="333"/>
      <c r="DH25" s="333"/>
      <c r="DI25" s="370"/>
      <c r="DJ25" s="355"/>
      <c r="DK25" s="309"/>
      <c r="DL25" s="334"/>
      <c r="DM25" s="304"/>
      <c r="DN25" s="328"/>
      <c r="DO25" s="304"/>
      <c r="DP25" s="304"/>
    </row>
    <row r="26" spans="2:120" s="305" customFormat="1">
      <c r="B26" s="1426" t="s">
        <v>307</v>
      </c>
      <c r="C26" s="320"/>
      <c r="D26" s="346" t="s">
        <v>289</v>
      </c>
      <c r="E26" s="347"/>
      <c r="F26" s="354"/>
      <c r="G26" s="371">
        <v>67330</v>
      </c>
      <c r="H26" s="363">
        <v>44422</v>
      </c>
      <c r="I26" s="363">
        <v>42308</v>
      </c>
      <c r="J26" s="363">
        <v>39576</v>
      </c>
      <c r="K26" s="363">
        <v>841</v>
      </c>
      <c r="L26" s="363">
        <v>784</v>
      </c>
      <c r="M26" s="363">
        <v>1107</v>
      </c>
      <c r="N26" s="363">
        <v>31828</v>
      </c>
      <c r="O26" s="363">
        <v>30086</v>
      </c>
      <c r="P26" s="363">
        <v>443</v>
      </c>
      <c r="Q26" s="363">
        <v>776</v>
      </c>
      <c r="R26" s="363">
        <v>523</v>
      </c>
      <c r="S26" s="363">
        <v>2114</v>
      </c>
      <c r="T26" s="363">
        <v>18024</v>
      </c>
      <c r="U26" s="363">
        <v>1874</v>
      </c>
      <c r="V26" s="363">
        <v>4510</v>
      </c>
      <c r="W26" s="364">
        <v>11640</v>
      </c>
      <c r="X26" s="356"/>
      <c r="Y26" s="348"/>
      <c r="Z26" s="349" t="s">
        <v>290</v>
      </c>
      <c r="AA26" s="321"/>
      <c r="AB26" s="322"/>
      <c r="AC26" s="1424" t="s">
        <v>307</v>
      </c>
      <c r="AD26" s="304"/>
      <c r="AE26" s="313"/>
      <c r="AF26" s="1425" t="s">
        <v>307</v>
      </c>
      <c r="AG26" s="323"/>
      <c r="AH26" s="346" t="s">
        <v>289</v>
      </c>
      <c r="AI26" s="347"/>
      <c r="AJ26" s="376"/>
      <c r="AK26" s="371">
        <v>61958</v>
      </c>
      <c r="AL26" s="363">
        <v>40469</v>
      </c>
      <c r="AM26" s="363">
        <v>38464</v>
      </c>
      <c r="AN26" s="363">
        <v>35916</v>
      </c>
      <c r="AO26" s="363">
        <v>774</v>
      </c>
      <c r="AP26" s="363">
        <v>774</v>
      </c>
      <c r="AQ26" s="363">
        <v>1000</v>
      </c>
      <c r="AR26" s="363">
        <v>29647</v>
      </c>
      <c r="AS26" s="363">
        <v>27966</v>
      </c>
      <c r="AT26" s="363">
        <v>422</v>
      </c>
      <c r="AU26" s="363">
        <v>766</v>
      </c>
      <c r="AV26" s="363">
        <v>493</v>
      </c>
      <c r="AW26" s="363">
        <v>2005</v>
      </c>
      <c r="AX26" s="363">
        <v>16927</v>
      </c>
      <c r="AY26" s="363">
        <v>1776</v>
      </c>
      <c r="AZ26" s="363">
        <v>4313</v>
      </c>
      <c r="BA26" s="364">
        <v>10838</v>
      </c>
      <c r="BB26" s="356"/>
      <c r="BC26" s="348"/>
      <c r="BD26" s="349" t="s">
        <v>290</v>
      </c>
      <c r="BE26" s="350"/>
      <c r="BF26" s="322"/>
      <c r="BG26" s="1424" t="s">
        <v>307</v>
      </c>
      <c r="BH26" s="304"/>
      <c r="BI26" s="313"/>
      <c r="BJ26" s="1425" t="s">
        <v>307</v>
      </c>
      <c r="BK26" s="323"/>
      <c r="BL26" s="346" t="s">
        <v>289</v>
      </c>
      <c r="BM26" s="347"/>
      <c r="BN26" s="376"/>
      <c r="BO26" s="371">
        <v>4078</v>
      </c>
      <c r="BP26" s="363">
        <v>2960</v>
      </c>
      <c r="BQ26" s="363">
        <v>2873</v>
      </c>
      <c r="BR26" s="363">
        <v>2732</v>
      </c>
      <c r="BS26" s="363">
        <v>56</v>
      </c>
      <c r="BT26" s="363">
        <v>9</v>
      </c>
      <c r="BU26" s="363">
        <v>76</v>
      </c>
      <c r="BV26" s="363">
        <v>1739</v>
      </c>
      <c r="BW26" s="363">
        <v>1695</v>
      </c>
      <c r="BX26" s="363">
        <v>18</v>
      </c>
      <c r="BY26" s="363">
        <v>9</v>
      </c>
      <c r="BZ26" s="363">
        <v>17</v>
      </c>
      <c r="CA26" s="363">
        <v>87</v>
      </c>
      <c r="CB26" s="363">
        <v>842</v>
      </c>
      <c r="CC26" s="363">
        <v>77</v>
      </c>
      <c r="CD26" s="363">
        <v>148</v>
      </c>
      <c r="CE26" s="364">
        <v>617</v>
      </c>
      <c r="CF26" s="356"/>
      <c r="CG26" s="348"/>
      <c r="CH26" s="349" t="s">
        <v>290</v>
      </c>
      <c r="CI26" s="321"/>
      <c r="CJ26" s="322"/>
      <c r="CK26" s="1424" t="s">
        <v>307</v>
      </c>
      <c r="CL26" s="304"/>
      <c r="CM26" s="313"/>
      <c r="CN26" s="1425" t="s">
        <v>307</v>
      </c>
      <c r="CO26" s="323"/>
      <c r="CP26" s="346" t="s">
        <v>289</v>
      </c>
      <c r="CQ26" s="347"/>
      <c r="CR26" s="376"/>
      <c r="CS26" s="371">
        <v>1294</v>
      </c>
      <c r="CT26" s="363">
        <v>993</v>
      </c>
      <c r="CU26" s="363">
        <v>971</v>
      </c>
      <c r="CV26" s="363">
        <v>928</v>
      </c>
      <c r="CW26" s="363">
        <v>11</v>
      </c>
      <c r="CX26" s="363">
        <v>1</v>
      </c>
      <c r="CY26" s="363">
        <v>31</v>
      </c>
      <c r="CZ26" s="363">
        <v>442</v>
      </c>
      <c r="DA26" s="363">
        <v>425</v>
      </c>
      <c r="DB26" s="363">
        <v>3</v>
      </c>
      <c r="DC26" s="363">
        <v>1</v>
      </c>
      <c r="DD26" s="363">
        <v>13</v>
      </c>
      <c r="DE26" s="363">
        <v>22</v>
      </c>
      <c r="DF26" s="363">
        <v>255</v>
      </c>
      <c r="DG26" s="363">
        <v>21</v>
      </c>
      <c r="DH26" s="363">
        <v>49</v>
      </c>
      <c r="DI26" s="364">
        <v>185</v>
      </c>
      <c r="DJ26" s="356"/>
      <c r="DK26" s="348"/>
      <c r="DL26" s="349" t="s">
        <v>290</v>
      </c>
      <c r="DM26" s="321"/>
      <c r="DN26" s="322"/>
      <c r="DO26" s="1424" t="s">
        <v>307</v>
      </c>
      <c r="DP26" s="304"/>
    </row>
    <row r="27" spans="2:120" s="305" customFormat="1" ht="12">
      <c r="B27" s="1426"/>
      <c r="C27" s="306"/>
      <c r="D27" s="324" t="s">
        <v>291</v>
      </c>
      <c r="E27" s="325" t="s">
        <v>292</v>
      </c>
      <c r="F27" s="353"/>
      <c r="G27" s="372">
        <v>4049</v>
      </c>
      <c r="H27" s="367">
        <v>678</v>
      </c>
      <c r="I27" s="367">
        <v>589</v>
      </c>
      <c r="J27" s="367">
        <v>351</v>
      </c>
      <c r="K27" s="367">
        <v>17</v>
      </c>
      <c r="L27" s="367">
        <v>206</v>
      </c>
      <c r="M27" s="367">
        <v>15</v>
      </c>
      <c r="N27" s="367">
        <v>563</v>
      </c>
      <c r="O27" s="367">
        <v>332</v>
      </c>
      <c r="P27" s="367">
        <v>16</v>
      </c>
      <c r="Q27" s="367">
        <v>202</v>
      </c>
      <c r="R27" s="367">
        <v>13</v>
      </c>
      <c r="S27" s="367">
        <v>89</v>
      </c>
      <c r="T27" s="367">
        <v>3151</v>
      </c>
      <c r="U27" s="367">
        <v>39</v>
      </c>
      <c r="V27" s="367">
        <v>3026</v>
      </c>
      <c r="W27" s="368">
        <v>86</v>
      </c>
      <c r="X27" s="355"/>
      <c r="Y27" s="309"/>
      <c r="Z27" s="326" t="s">
        <v>291</v>
      </c>
      <c r="AA27" s="327" t="s">
        <v>292</v>
      </c>
      <c r="AB27" s="328"/>
      <c r="AC27" s="1424"/>
      <c r="AD27" s="304"/>
      <c r="AE27" s="313"/>
      <c r="AF27" s="1425"/>
      <c r="AG27" s="314"/>
      <c r="AH27" s="324" t="s">
        <v>291</v>
      </c>
      <c r="AI27" s="325" t="s">
        <v>292</v>
      </c>
      <c r="AJ27" s="375"/>
      <c r="AK27" s="372">
        <v>3842</v>
      </c>
      <c r="AL27" s="367">
        <v>657</v>
      </c>
      <c r="AM27" s="367">
        <v>569</v>
      </c>
      <c r="AN27" s="367">
        <v>335</v>
      </c>
      <c r="AO27" s="367">
        <v>17</v>
      </c>
      <c r="AP27" s="367">
        <v>204</v>
      </c>
      <c r="AQ27" s="367">
        <v>13</v>
      </c>
      <c r="AR27" s="367">
        <v>545</v>
      </c>
      <c r="AS27" s="367">
        <v>317</v>
      </c>
      <c r="AT27" s="367">
        <v>16</v>
      </c>
      <c r="AU27" s="367">
        <v>200</v>
      </c>
      <c r="AV27" s="367">
        <v>12</v>
      </c>
      <c r="AW27" s="367">
        <v>88</v>
      </c>
      <c r="AX27" s="367">
        <v>2973</v>
      </c>
      <c r="AY27" s="367">
        <v>38</v>
      </c>
      <c r="AZ27" s="367">
        <v>2852</v>
      </c>
      <c r="BA27" s="368">
        <v>83</v>
      </c>
      <c r="BB27" s="355"/>
      <c r="BC27" s="309"/>
      <c r="BD27" s="326" t="s">
        <v>291</v>
      </c>
      <c r="BE27" s="327" t="s">
        <v>292</v>
      </c>
      <c r="BF27" s="328"/>
      <c r="BG27" s="1424"/>
      <c r="BH27" s="304"/>
      <c r="BI27" s="313"/>
      <c r="BJ27" s="1425"/>
      <c r="BK27" s="314"/>
      <c r="BL27" s="324" t="s">
        <v>291</v>
      </c>
      <c r="BM27" s="325" t="s">
        <v>292</v>
      </c>
      <c r="BN27" s="375"/>
      <c r="BO27" s="372">
        <v>156</v>
      </c>
      <c r="BP27" s="367">
        <v>15</v>
      </c>
      <c r="BQ27" s="367">
        <v>14</v>
      </c>
      <c r="BR27" s="367">
        <v>11</v>
      </c>
      <c r="BS27" s="367" t="s">
        <v>133</v>
      </c>
      <c r="BT27" s="367">
        <v>2</v>
      </c>
      <c r="BU27" s="367">
        <v>1</v>
      </c>
      <c r="BV27" s="367">
        <v>13</v>
      </c>
      <c r="BW27" s="367">
        <v>10</v>
      </c>
      <c r="BX27" s="367" t="s">
        <v>133</v>
      </c>
      <c r="BY27" s="367">
        <v>2</v>
      </c>
      <c r="BZ27" s="367">
        <v>1</v>
      </c>
      <c r="CA27" s="367">
        <v>1</v>
      </c>
      <c r="CB27" s="367">
        <v>134</v>
      </c>
      <c r="CC27" s="367">
        <v>1</v>
      </c>
      <c r="CD27" s="367">
        <v>130</v>
      </c>
      <c r="CE27" s="368">
        <v>3</v>
      </c>
      <c r="CF27" s="355"/>
      <c r="CG27" s="309"/>
      <c r="CH27" s="326" t="s">
        <v>291</v>
      </c>
      <c r="CI27" s="327" t="s">
        <v>292</v>
      </c>
      <c r="CJ27" s="328"/>
      <c r="CK27" s="1424"/>
      <c r="CL27" s="304"/>
      <c r="CM27" s="313"/>
      <c r="CN27" s="1425"/>
      <c r="CO27" s="314"/>
      <c r="CP27" s="324" t="s">
        <v>291</v>
      </c>
      <c r="CQ27" s="325" t="s">
        <v>292</v>
      </c>
      <c r="CR27" s="375"/>
      <c r="CS27" s="372">
        <v>51</v>
      </c>
      <c r="CT27" s="367">
        <v>6</v>
      </c>
      <c r="CU27" s="367">
        <v>6</v>
      </c>
      <c r="CV27" s="367">
        <v>5</v>
      </c>
      <c r="CW27" s="367" t="s">
        <v>133</v>
      </c>
      <c r="CX27" s="367" t="s">
        <v>133</v>
      </c>
      <c r="CY27" s="367">
        <v>1</v>
      </c>
      <c r="CZ27" s="367">
        <v>5</v>
      </c>
      <c r="DA27" s="367">
        <v>5</v>
      </c>
      <c r="DB27" s="367" t="s">
        <v>133</v>
      </c>
      <c r="DC27" s="367" t="s">
        <v>133</v>
      </c>
      <c r="DD27" s="367" t="s">
        <v>133</v>
      </c>
      <c r="DE27" s="367" t="s">
        <v>133</v>
      </c>
      <c r="DF27" s="367">
        <v>44</v>
      </c>
      <c r="DG27" s="367" t="s">
        <v>133</v>
      </c>
      <c r="DH27" s="367">
        <v>44</v>
      </c>
      <c r="DI27" s="368" t="s">
        <v>133</v>
      </c>
      <c r="DJ27" s="355"/>
      <c r="DK27" s="309"/>
      <c r="DL27" s="326" t="s">
        <v>291</v>
      </c>
      <c r="DM27" s="327" t="s">
        <v>292</v>
      </c>
      <c r="DN27" s="328"/>
      <c r="DO27" s="1424"/>
      <c r="DP27" s="304"/>
    </row>
    <row r="28" spans="2:120" s="305" customFormat="1" ht="12">
      <c r="B28" s="1426"/>
      <c r="C28" s="306"/>
      <c r="D28" s="324" t="s">
        <v>293</v>
      </c>
      <c r="E28" s="329"/>
      <c r="F28" s="353"/>
      <c r="G28" s="372">
        <v>4416</v>
      </c>
      <c r="H28" s="367">
        <v>2649</v>
      </c>
      <c r="I28" s="367">
        <v>2449</v>
      </c>
      <c r="J28" s="367">
        <v>1824</v>
      </c>
      <c r="K28" s="367">
        <v>35</v>
      </c>
      <c r="L28" s="367">
        <v>514</v>
      </c>
      <c r="M28" s="367">
        <v>76</v>
      </c>
      <c r="N28" s="367">
        <v>2291</v>
      </c>
      <c r="O28" s="367">
        <v>1679</v>
      </c>
      <c r="P28" s="367">
        <v>31</v>
      </c>
      <c r="Q28" s="367">
        <v>512</v>
      </c>
      <c r="R28" s="367">
        <v>69</v>
      </c>
      <c r="S28" s="367">
        <v>200</v>
      </c>
      <c r="T28" s="367">
        <v>1503</v>
      </c>
      <c r="U28" s="367">
        <v>68</v>
      </c>
      <c r="V28" s="367">
        <v>1319</v>
      </c>
      <c r="W28" s="368">
        <v>116</v>
      </c>
      <c r="X28" s="355"/>
      <c r="Y28" s="309"/>
      <c r="Z28" s="326" t="s">
        <v>293</v>
      </c>
      <c r="AA28" s="304"/>
      <c r="AB28" s="328"/>
      <c r="AC28" s="1424"/>
      <c r="AD28" s="304"/>
      <c r="AE28" s="313"/>
      <c r="AF28" s="1425"/>
      <c r="AG28" s="314"/>
      <c r="AH28" s="324" t="s">
        <v>293</v>
      </c>
      <c r="AI28" s="329"/>
      <c r="AJ28" s="375"/>
      <c r="AK28" s="372">
        <v>4227</v>
      </c>
      <c r="AL28" s="367">
        <v>2500</v>
      </c>
      <c r="AM28" s="367">
        <v>2309</v>
      </c>
      <c r="AN28" s="367">
        <v>1696</v>
      </c>
      <c r="AO28" s="367">
        <v>31</v>
      </c>
      <c r="AP28" s="367">
        <v>508</v>
      </c>
      <c r="AQ28" s="367">
        <v>74</v>
      </c>
      <c r="AR28" s="367">
        <v>2176</v>
      </c>
      <c r="AS28" s="367">
        <v>1575</v>
      </c>
      <c r="AT28" s="367">
        <v>28</v>
      </c>
      <c r="AU28" s="367">
        <v>506</v>
      </c>
      <c r="AV28" s="367">
        <v>67</v>
      </c>
      <c r="AW28" s="367">
        <v>191</v>
      </c>
      <c r="AX28" s="367">
        <v>1474</v>
      </c>
      <c r="AY28" s="367">
        <v>67</v>
      </c>
      <c r="AZ28" s="367">
        <v>1301</v>
      </c>
      <c r="BA28" s="368">
        <v>106</v>
      </c>
      <c r="BB28" s="355"/>
      <c r="BC28" s="309"/>
      <c r="BD28" s="326" t="s">
        <v>293</v>
      </c>
      <c r="BE28" s="304"/>
      <c r="BF28" s="328"/>
      <c r="BG28" s="1424"/>
      <c r="BH28" s="304"/>
      <c r="BI28" s="313"/>
      <c r="BJ28" s="1425"/>
      <c r="BK28" s="314"/>
      <c r="BL28" s="324" t="s">
        <v>293</v>
      </c>
      <c r="BM28" s="329"/>
      <c r="BN28" s="375"/>
      <c r="BO28" s="372">
        <v>129</v>
      </c>
      <c r="BP28" s="367">
        <v>97</v>
      </c>
      <c r="BQ28" s="367">
        <v>90</v>
      </c>
      <c r="BR28" s="367">
        <v>80</v>
      </c>
      <c r="BS28" s="367">
        <v>4</v>
      </c>
      <c r="BT28" s="367">
        <v>5</v>
      </c>
      <c r="BU28" s="367">
        <v>1</v>
      </c>
      <c r="BV28" s="367">
        <v>81</v>
      </c>
      <c r="BW28" s="367">
        <v>72</v>
      </c>
      <c r="BX28" s="367">
        <v>3</v>
      </c>
      <c r="BY28" s="367">
        <v>5</v>
      </c>
      <c r="BZ28" s="367">
        <v>1</v>
      </c>
      <c r="CA28" s="367">
        <v>7</v>
      </c>
      <c r="CB28" s="367">
        <v>22</v>
      </c>
      <c r="CC28" s="367">
        <v>1</v>
      </c>
      <c r="CD28" s="367">
        <v>13</v>
      </c>
      <c r="CE28" s="368">
        <v>8</v>
      </c>
      <c r="CF28" s="355"/>
      <c r="CG28" s="309"/>
      <c r="CH28" s="326" t="s">
        <v>293</v>
      </c>
      <c r="CI28" s="304"/>
      <c r="CJ28" s="328"/>
      <c r="CK28" s="1424"/>
      <c r="CL28" s="304"/>
      <c r="CM28" s="313"/>
      <c r="CN28" s="1425"/>
      <c r="CO28" s="314"/>
      <c r="CP28" s="324" t="s">
        <v>293</v>
      </c>
      <c r="CQ28" s="329"/>
      <c r="CR28" s="375"/>
      <c r="CS28" s="372">
        <v>60</v>
      </c>
      <c r="CT28" s="367">
        <v>52</v>
      </c>
      <c r="CU28" s="367">
        <v>50</v>
      </c>
      <c r="CV28" s="367">
        <v>48</v>
      </c>
      <c r="CW28" s="367" t="s">
        <v>133</v>
      </c>
      <c r="CX28" s="367">
        <v>1</v>
      </c>
      <c r="CY28" s="367">
        <v>1</v>
      </c>
      <c r="CZ28" s="367">
        <v>34</v>
      </c>
      <c r="DA28" s="367">
        <v>32</v>
      </c>
      <c r="DB28" s="367" t="s">
        <v>133</v>
      </c>
      <c r="DC28" s="367">
        <v>1</v>
      </c>
      <c r="DD28" s="367">
        <v>1</v>
      </c>
      <c r="DE28" s="367">
        <v>2</v>
      </c>
      <c r="DF28" s="367">
        <v>7</v>
      </c>
      <c r="DG28" s="367" t="s">
        <v>133</v>
      </c>
      <c r="DH28" s="367">
        <v>5</v>
      </c>
      <c r="DI28" s="368">
        <v>2</v>
      </c>
      <c r="DJ28" s="355"/>
      <c r="DK28" s="309"/>
      <c r="DL28" s="326" t="s">
        <v>293</v>
      </c>
      <c r="DM28" s="304"/>
      <c r="DN28" s="328"/>
      <c r="DO28" s="1424"/>
      <c r="DP28" s="304"/>
    </row>
    <row r="29" spans="2:120" s="305" customFormat="1" ht="12">
      <c r="B29" s="1426"/>
      <c r="C29" s="306"/>
      <c r="D29" s="324" t="s">
        <v>294</v>
      </c>
      <c r="E29" s="329"/>
      <c r="F29" s="353"/>
      <c r="G29" s="372">
        <v>3291</v>
      </c>
      <c r="H29" s="367">
        <v>2821</v>
      </c>
      <c r="I29" s="367">
        <v>2641</v>
      </c>
      <c r="J29" s="367">
        <v>2546</v>
      </c>
      <c r="K29" s="367">
        <v>24</v>
      </c>
      <c r="L29" s="367">
        <v>28</v>
      </c>
      <c r="M29" s="367">
        <v>43</v>
      </c>
      <c r="N29" s="367">
        <v>2359</v>
      </c>
      <c r="O29" s="367">
        <v>2284</v>
      </c>
      <c r="P29" s="367">
        <v>13</v>
      </c>
      <c r="Q29" s="367">
        <v>28</v>
      </c>
      <c r="R29" s="367">
        <v>34</v>
      </c>
      <c r="S29" s="367">
        <v>180</v>
      </c>
      <c r="T29" s="367">
        <v>211</v>
      </c>
      <c r="U29" s="367">
        <v>23</v>
      </c>
      <c r="V29" s="367">
        <v>101</v>
      </c>
      <c r="W29" s="368">
        <v>87</v>
      </c>
      <c r="X29" s="355"/>
      <c r="Y29" s="309"/>
      <c r="Z29" s="326" t="s">
        <v>294</v>
      </c>
      <c r="AA29" s="304"/>
      <c r="AB29" s="328"/>
      <c r="AC29" s="1424"/>
      <c r="AD29" s="304"/>
      <c r="AE29" s="313"/>
      <c r="AF29" s="1425"/>
      <c r="AG29" s="314"/>
      <c r="AH29" s="324" t="s">
        <v>294</v>
      </c>
      <c r="AI29" s="329"/>
      <c r="AJ29" s="375"/>
      <c r="AK29" s="372">
        <v>3067</v>
      </c>
      <c r="AL29" s="367">
        <v>2614</v>
      </c>
      <c r="AM29" s="367">
        <v>2442</v>
      </c>
      <c r="AN29" s="367">
        <v>2354</v>
      </c>
      <c r="AO29" s="367">
        <v>19</v>
      </c>
      <c r="AP29" s="367">
        <v>27</v>
      </c>
      <c r="AQ29" s="367">
        <v>42</v>
      </c>
      <c r="AR29" s="367">
        <v>2206</v>
      </c>
      <c r="AS29" s="367">
        <v>2135</v>
      </c>
      <c r="AT29" s="367">
        <v>11</v>
      </c>
      <c r="AU29" s="367">
        <v>27</v>
      </c>
      <c r="AV29" s="367">
        <v>33</v>
      </c>
      <c r="AW29" s="367">
        <v>172</v>
      </c>
      <c r="AX29" s="367">
        <v>200</v>
      </c>
      <c r="AY29" s="367">
        <v>21</v>
      </c>
      <c r="AZ29" s="367">
        <v>99</v>
      </c>
      <c r="BA29" s="368">
        <v>80</v>
      </c>
      <c r="BB29" s="355"/>
      <c r="BC29" s="309"/>
      <c r="BD29" s="326" t="s">
        <v>294</v>
      </c>
      <c r="BE29" s="304"/>
      <c r="BF29" s="328"/>
      <c r="BG29" s="1424"/>
      <c r="BH29" s="304"/>
      <c r="BI29" s="313"/>
      <c r="BJ29" s="1425"/>
      <c r="BK29" s="314"/>
      <c r="BL29" s="324" t="s">
        <v>294</v>
      </c>
      <c r="BM29" s="329"/>
      <c r="BN29" s="375"/>
      <c r="BO29" s="372">
        <v>173</v>
      </c>
      <c r="BP29" s="367">
        <v>157</v>
      </c>
      <c r="BQ29" s="367">
        <v>151</v>
      </c>
      <c r="BR29" s="367">
        <v>145</v>
      </c>
      <c r="BS29" s="367">
        <v>4</v>
      </c>
      <c r="BT29" s="367">
        <v>1</v>
      </c>
      <c r="BU29" s="367">
        <v>1</v>
      </c>
      <c r="BV29" s="367">
        <v>118</v>
      </c>
      <c r="BW29" s="367">
        <v>114</v>
      </c>
      <c r="BX29" s="367">
        <v>2</v>
      </c>
      <c r="BY29" s="367">
        <v>1</v>
      </c>
      <c r="BZ29" s="367">
        <v>1</v>
      </c>
      <c r="CA29" s="367">
        <v>6</v>
      </c>
      <c r="CB29" s="367">
        <v>10</v>
      </c>
      <c r="CC29" s="367">
        <v>1</v>
      </c>
      <c r="CD29" s="367">
        <v>2</v>
      </c>
      <c r="CE29" s="368">
        <v>7</v>
      </c>
      <c r="CF29" s="355"/>
      <c r="CG29" s="309"/>
      <c r="CH29" s="326" t="s">
        <v>294</v>
      </c>
      <c r="CI29" s="304"/>
      <c r="CJ29" s="328"/>
      <c r="CK29" s="1424"/>
      <c r="CL29" s="304"/>
      <c r="CM29" s="313"/>
      <c r="CN29" s="1425"/>
      <c r="CO29" s="314"/>
      <c r="CP29" s="324" t="s">
        <v>294</v>
      </c>
      <c r="CQ29" s="329"/>
      <c r="CR29" s="375"/>
      <c r="CS29" s="372">
        <v>51</v>
      </c>
      <c r="CT29" s="367">
        <v>50</v>
      </c>
      <c r="CU29" s="367">
        <v>48</v>
      </c>
      <c r="CV29" s="367">
        <v>47</v>
      </c>
      <c r="CW29" s="367">
        <v>1</v>
      </c>
      <c r="CX29" s="367" t="s">
        <v>133</v>
      </c>
      <c r="CY29" s="367" t="s">
        <v>133</v>
      </c>
      <c r="CZ29" s="367">
        <v>35</v>
      </c>
      <c r="DA29" s="367">
        <v>35</v>
      </c>
      <c r="DB29" s="367" t="s">
        <v>133</v>
      </c>
      <c r="DC29" s="367" t="s">
        <v>133</v>
      </c>
      <c r="DD29" s="367" t="s">
        <v>133</v>
      </c>
      <c r="DE29" s="367">
        <v>2</v>
      </c>
      <c r="DF29" s="367">
        <v>1</v>
      </c>
      <c r="DG29" s="367">
        <v>1</v>
      </c>
      <c r="DH29" s="367" t="s">
        <v>133</v>
      </c>
      <c r="DI29" s="368" t="s">
        <v>133</v>
      </c>
      <c r="DJ29" s="355"/>
      <c r="DK29" s="309"/>
      <c r="DL29" s="326" t="s">
        <v>294</v>
      </c>
      <c r="DM29" s="304"/>
      <c r="DN29" s="328"/>
      <c r="DO29" s="1424"/>
      <c r="DP29" s="304"/>
    </row>
    <row r="30" spans="2:120" s="305" customFormat="1" ht="12">
      <c r="B30" s="1426"/>
      <c r="C30" s="306"/>
      <c r="D30" s="324" t="s">
        <v>295</v>
      </c>
      <c r="E30" s="329"/>
      <c r="F30" s="353"/>
      <c r="G30" s="372">
        <v>3795</v>
      </c>
      <c r="H30" s="367">
        <v>3356</v>
      </c>
      <c r="I30" s="367">
        <v>3165</v>
      </c>
      <c r="J30" s="367">
        <v>3076</v>
      </c>
      <c r="K30" s="367">
        <v>34</v>
      </c>
      <c r="L30" s="367">
        <v>17</v>
      </c>
      <c r="M30" s="367">
        <v>38</v>
      </c>
      <c r="N30" s="367">
        <v>2753</v>
      </c>
      <c r="O30" s="367">
        <v>2686</v>
      </c>
      <c r="P30" s="367">
        <v>21</v>
      </c>
      <c r="Q30" s="367">
        <v>17</v>
      </c>
      <c r="R30" s="367">
        <v>29</v>
      </c>
      <c r="S30" s="367">
        <v>191</v>
      </c>
      <c r="T30" s="367">
        <v>156</v>
      </c>
      <c r="U30" s="367">
        <v>38</v>
      </c>
      <c r="V30" s="367">
        <v>33</v>
      </c>
      <c r="W30" s="368">
        <v>85</v>
      </c>
      <c r="X30" s="355"/>
      <c r="Y30" s="309"/>
      <c r="Z30" s="326" t="s">
        <v>295</v>
      </c>
      <c r="AA30" s="304"/>
      <c r="AB30" s="328"/>
      <c r="AC30" s="1424"/>
      <c r="AD30" s="304"/>
      <c r="AE30" s="313"/>
      <c r="AF30" s="1425"/>
      <c r="AG30" s="314"/>
      <c r="AH30" s="324" t="s">
        <v>295</v>
      </c>
      <c r="AI30" s="329"/>
      <c r="AJ30" s="375"/>
      <c r="AK30" s="372">
        <v>3475</v>
      </c>
      <c r="AL30" s="367">
        <v>3062</v>
      </c>
      <c r="AM30" s="367">
        <v>2879</v>
      </c>
      <c r="AN30" s="367">
        <v>2795</v>
      </c>
      <c r="AO30" s="367">
        <v>31</v>
      </c>
      <c r="AP30" s="367">
        <v>16</v>
      </c>
      <c r="AQ30" s="367">
        <v>37</v>
      </c>
      <c r="AR30" s="367">
        <v>2530</v>
      </c>
      <c r="AS30" s="367">
        <v>2466</v>
      </c>
      <c r="AT30" s="367">
        <v>20</v>
      </c>
      <c r="AU30" s="367">
        <v>16</v>
      </c>
      <c r="AV30" s="367">
        <v>28</v>
      </c>
      <c r="AW30" s="367">
        <v>183</v>
      </c>
      <c r="AX30" s="367">
        <v>150</v>
      </c>
      <c r="AY30" s="367">
        <v>37</v>
      </c>
      <c r="AZ30" s="367">
        <v>32</v>
      </c>
      <c r="BA30" s="368">
        <v>81</v>
      </c>
      <c r="BB30" s="355"/>
      <c r="BC30" s="309"/>
      <c r="BD30" s="326" t="s">
        <v>295</v>
      </c>
      <c r="BE30" s="304"/>
      <c r="BF30" s="328"/>
      <c r="BG30" s="1424"/>
      <c r="BH30" s="304"/>
      <c r="BI30" s="313"/>
      <c r="BJ30" s="1425"/>
      <c r="BK30" s="314"/>
      <c r="BL30" s="324" t="s">
        <v>295</v>
      </c>
      <c r="BM30" s="329"/>
      <c r="BN30" s="375"/>
      <c r="BO30" s="372">
        <v>259</v>
      </c>
      <c r="BP30" s="367">
        <v>234</v>
      </c>
      <c r="BQ30" s="367">
        <v>229</v>
      </c>
      <c r="BR30" s="367">
        <v>227</v>
      </c>
      <c r="BS30" s="367">
        <v>1</v>
      </c>
      <c r="BT30" s="367">
        <v>1</v>
      </c>
      <c r="BU30" s="367" t="s">
        <v>133</v>
      </c>
      <c r="BV30" s="367">
        <v>189</v>
      </c>
      <c r="BW30" s="367">
        <v>188</v>
      </c>
      <c r="BX30" s="367" t="s">
        <v>133</v>
      </c>
      <c r="BY30" s="367">
        <v>1</v>
      </c>
      <c r="BZ30" s="367" t="s">
        <v>133</v>
      </c>
      <c r="CA30" s="367">
        <v>5</v>
      </c>
      <c r="CB30" s="367">
        <v>6</v>
      </c>
      <c r="CC30" s="367">
        <v>1</v>
      </c>
      <c r="CD30" s="367">
        <v>1</v>
      </c>
      <c r="CE30" s="368">
        <v>4</v>
      </c>
      <c r="CF30" s="355"/>
      <c r="CG30" s="309"/>
      <c r="CH30" s="326" t="s">
        <v>295</v>
      </c>
      <c r="CI30" s="304"/>
      <c r="CJ30" s="328"/>
      <c r="CK30" s="1424"/>
      <c r="CL30" s="304"/>
      <c r="CM30" s="313"/>
      <c r="CN30" s="1425"/>
      <c r="CO30" s="314"/>
      <c r="CP30" s="324" t="s">
        <v>295</v>
      </c>
      <c r="CQ30" s="329"/>
      <c r="CR30" s="375"/>
      <c r="CS30" s="372">
        <v>61</v>
      </c>
      <c r="CT30" s="367">
        <v>60</v>
      </c>
      <c r="CU30" s="367">
        <v>57</v>
      </c>
      <c r="CV30" s="367">
        <v>54</v>
      </c>
      <c r="CW30" s="367">
        <v>2</v>
      </c>
      <c r="CX30" s="367" t="s">
        <v>133</v>
      </c>
      <c r="CY30" s="367">
        <v>1</v>
      </c>
      <c r="CZ30" s="367">
        <v>34</v>
      </c>
      <c r="DA30" s="367">
        <v>32</v>
      </c>
      <c r="DB30" s="367">
        <v>1</v>
      </c>
      <c r="DC30" s="367" t="s">
        <v>133</v>
      </c>
      <c r="DD30" s="367">
        <v>1</v>
      </c>
      <c r="DE30" s="367">
        <v>3</v>
      </c>
      <c r="DF30" s="367" t="s">
        <v>133</v>
      </c>
      <c r="DG30" s="367" t="s">
        <v>133</v>
      </c>
      <c r="DH30" s="367" t="s">
        <v>133</v>
      </c>
      <c r="DI30" s="368" t="s">
        <v>133</v>
      </c>
      <c r="DJ30" s="355"/>
      <c r="DK30" s="309"/>
      <c r="DL30" s="326" t="s">
        <v>295</v>
      </c>
      <c r="DM30" s="304"/>
      <c r="DN30" s="328"/>
      <c r="DO30" s="1424"/>
      <c r="DP30" s="304"/>
    </row>
    <row r="31" spans="2:120" s="305" customFormat="1" ht="12">
      <c r="B31" s="1426"/>
      <c r="C31" s="306"/>
      <c r="D31" s="324" t="s">
        <v>296</v>
      </c>
      <c r="E31" s="329"/>
      <c r="F31" s="353"/>
      <c r="G31" s="372">
        <v>4367</v>
      </c>
      <c r="H31" s="367">
        <v>3873</v>
      </c>
      <c r="I31" s="367">
        <v>3673</v>
      </c>
      <c r="J31" s="367">
        <v>3597</v>
      </c>
      <c r="K31" s="367">
        <v>29</v>
      </c>
      <c r="L31" s="367">
        <v>10</v>
      </c>
      <c r="M31" s="367">
        <v>37</v>
      </c>
      <c r="N31" s="367">
        <v>3110</v>
      </c>
      <c r="O31" s="367">
        <v>3061</v>
      </c>
      <c r="P31" s="367">
        <v>15</v>
      </c>
      <c r="Q31" s="367">
        <v>10</v>
      </c>
      <c r="R31" s="367">
        <v>24</v>
      </c>
      <c r="S31" s="367">
        <v>200</v>
      </c>
      <c r="T31" s="367">
        <v>198</v>
      </c>
      <c r="U31" s="367">
        <v>48</v>
      </c>
      <c r="V31" s="367">
        <v>15</v>
      </c>
      <c r="W31" s="368">
        <v>135</v>
      </c>
      <c r="X31" s="355"/>
      <c r="Y31" s="309"/>
      <c r="Z31" s="326" t="s">
        <v>296</v>
      </c>
      <c r="AA31" s="304"/>
      <c r="AB31" s="328"/>
      <c r="AC31" s="1424"/>
      <c r="AD31" s="304"/>
      <c r="AE31" s="313"/>
      <c r="AF31" s="1425"/>
      <c r="AG31" s="314"/>
      <c r="AH31" s="324" t="s">
        <v>296</v>
      </c>
      <c r="AI31" s="329"/>
      <c r="AJ31" s="375"/>
      <c r="AK31" s="372">
        <v>4018</v>
      </c>
      <c r="AL31" s="367">
        <v>3546</v>
      </c>
      <c r="AM31" s="367">
        <v>3359</v>
      </c>
      <c r="AN31" s="367">
        <v>3288</v>
      </c>
      <c r="AO31" s="367">
        <v>28</v>
      </c>
      <c r="AP31" s="367">
        <v>10</v>
      </c>
      <c r="AQ31" s="367">
        <v>33</v>
      </c>
      <c r="AR31" s="367">
        <v>2890</v>
      </c>
      <c r="AS31" s="367">
        <v>2844</v>
      </c>
      <c r="AT31" s="367">
        <v>15</v>
      </c>
      <c r="AU31" s="367">
        <v>10</v>
      </c>
      <c r="AV31" s="367">
        <v>21</v>
      </c>
      <c r="AW31" s="367">
        <v>187</v>
      </c>
      <c r="AX31" s="367">
        <v>188</v>
      </c>
      <c r="AY31" s="367">
        <v>45</v>
      </c>
      <c r="AZ31" s="367">
        <v>15</v>
      </c>
      <c r="BA31" s="368">
        <v>128</v>
      </c>
      <c r="BB31" s="355"/>
      <c r="BC31" s="309"/>
      <c r="BD31" s="326" t="s">
        <v>296</v>
      </c>
      <c r="BE31" s="304"/>
      <c r="BF31" s="328"/>
      <c r="BG31" s="1424"/>
      <c r="BH31" s="304"/>
      <c r="BI31" s="313"/>
      <c r="BJ31" s="1425"/>
      <c r="BK31" s="314"/>
      <c r="BL31" s="324" t="s">
        <v>296</v>
      </c>
      <c r="BM31" s="329"/>
      <c r="BN31" s="375"/>
      <c r="BO31" s="372">
        <v>275</v>
      </c>
      <c r="BP31" s="367">
        <v>255</v>
      </c>
      <c r="BQ31" s="367">
        <v>243</v>
      </c>
      <c r="BR31" s="367">
        <v>238</v>
      </c>
      <c r="BS31" s="367">
        <v>1</v>
      </c>
      <c r="BT31" s="367" t="s">
        <v>133</v>
      </c>
      <c r="BU31" s="367">
        <v>4</v>
      </c>
      <c r="BV31" s="367">
        <v>181</v>
      </c>
      <c r="BW31" s="367">
        <v>178</v>
      </c>
      <c r="BX31" s="367" t="s">
        <v>133</v>
      </c>
      <c r="BY31" s="367" t="s">
        <v>133</v>
      </c>
      <c r="BZ31" s="367">
        <v>3</v>
      </c>
      <c r="CA31" s="367">
        <v>12</v>
      </c>
      <c r="CB31" s="367">
        <v>10</v>
      </c>
      <c r="CC31" s="367">
        <v>3</v>
      </c>
      <c r="CD31" s="367" t="s">
        <v>133</v>
      </c>
      <c r="CE31" s="368">
        <v>7</v>
      </c>
      <c r="CF31" s="355"/>
      <c r="CG31" s="309"/>
      <c r="CH31" s="326" t="s">
        <v>296</v>
      </c>
      <c r="CI31" s="304"/>
      <c r="CJ31" s="328"/>
      <c r="CK31" s="1424"/>
      <c r="CL31" s="304"/>
      <c r="CM31" s="313"/>
      <c r="CN31" s="1425"/>
      <c r="CO31" s="314"/>
      <c r="CP31" s="324" t="s">
        <v>296</v>
      </c>
      <c r="CQ31" s="329"/>
      <c r="CR31" s="375"/>
      <c r="CS31" s="372">
        <v>74</v>
      </c>
      <c r="CT31" s="367">
        <v>72</v>
      </c>
      <c r="CU31" s="367">
        <v>71</v>
      </c>
      <c r="CV31" s="367">
        <v>71</v>
      </c>
      <c r="CW31" s="367" t="s">
        <v>133</v>
      </c>
      <c r="CX31" s="367" t="s">
        <v>133</v>
      </c>
      <c r="CY31" s="367" t="s">
        <v>133</v>
      </c>
      <c r="CZ31" s="367">
        <v>39</v>
      </c>
      <c r="DA31" s="367">
        <v>39</v>
      </c>
      <c r="DB31" s="367" t="s">
        <v>133</v>
      </c>
      <c r="DC31" s="367" t="s">
        <v>133</v>
      </c>
      <c r="DD31" s="367" t="s">
        <v>133</v>
      </c>
      <c r="DE31" s="367">
        <v>1</v>
      </c>
      <c r="DF31" s="367" t="s">
        <v>133</v>
      </c>
      <c r="DG31" s="367" t="s">
        <v>133</v>
      </c>
      <c r="DH31" s="367" t="s">
        <v>133</v>
      </c>
      <c r="DI31" s="368" t="s">
        <v>133</v>
      </c>
      <c r="DJ31" s="355"/>
      <c r="DK31" s="309"/>
      <c r="DL31" s="326" t="s">
        <v>296</v>
      </c>
      <c r="DM31" s="304"/>
      <c r="DN31" s="328"/>
      <c r="DO31" s="1424"/>
      <c r="DP31" s="304"/>
    </row>
    <row r="32" spans="2:120" s="305" customFormat="1" ht="12">
      <c r="B32" s="1426"/>
      <c r="C32" s="306"/>
      <c r="D32" s="324" t="s">
        <v>297</v>
      </c>
      <c r="E32" s="329"/>
      <c r="F32" s="353"/>
      <c r="G32" s="372">
        <v>4909</v>
      </c>
      <c r="H32" s="367">
        <v>4406</v>
      </c>
      <c r="I32" s="367">
        <v>4224</v>
      </c>
      <c r="J32" s="367">
        <v>4133</v>
      </c>
      <c r="K32" s="367">
        <v>34</v>
      </c>
      <c r="L32" s="367">
        <v>3</v>
      </c>
      <c r="M32" s="367">
        <v>54</v>
      </c>
      <c r="N32" s="367">
        <v>3504</v>
      </c>
      <c r="O32" s="367">
        <v>3447</v>
      </c>
      <c r="P32" s="367">
        <v>16</v>
      </c>
      <c r="Q32" s="367">
        <v>3</v>
      </c>
      <c r="R32" s="367">
        <v>38</v>
      </c>
      <c r="S32" s="367">
        <v>182</v>
      </c>
      <c r="T32" s="367">
        <v>187</v>
      </c>
      <c r="U32" s="367">
        <v>33</v>
      </c>
      <c r="V32" s="367">
        <v>6</v>
      </c>
      <c r="W32" s="368">
        <v>148</v>
      </c>
      <c r="X32" s="355"/>
      <c r="Y32" s="309"/>
      <c r="Z32" s="326" t="s">
        <v>297</v>
      </c>
      <c r="AA32" s="304"/>
      <c r="AB32" s="328"/>
      <c r="AC32" s="1424"/>
      <c r="AD32" s="304"/>
      <c r="AE32" s="313"/>
      <c r="AF32" s="1425"/>
      <c r="AG32" s="314"/>
      <c r="AH32" s="324" t="s">
        <v>297</v>
      </c>
      <c r="AI32" s="329"/>
      <c r="AJ32" s="375"/>
      <c r="AK32" s="372">
        <v>4538</v>
      </c>
      <c r="AL32" s="367">
        <v>4063</v>
      </c>
      <c r="AM32" s="367">
        <v>3890</v>
      </c>
      <c r="AN32" s="367">
        <v>3808</v>
      </c>
      <c r="AO32" s="367">
        <v>31</v>
      </c>
      <c r="AP32" s="367">
        <v>3</v>
      </c>
      <c r="AQ32" s="367">
        <v>48</v>
      </c>
      <c r="AR32" s="367">
        <v>3255</v>
      </c>
      <c r="AS32" s="367">
        <v>3201</v>
      </c>
      <c r="AT32" s="367">
        <v>16</v>
      </c>
      <c r="AU32" s="367">
        <v>3</v>
      </c>
      <c r="AV32" s="367">
        <v>35</v>
      </c>
      <c r="AW32" s="367">
        <v>173</v>
      </c>
      <c r="AX32" s="367">
        <v>175</v>
      </c>
      <c r="AY32" s="367">
        <v>32</v>
      </c>
      <c r="AZ32" s="367">
        <v>5</v>
      </c>
      <c r="BA32" s="368">
        <v>138</v>
      </c>
      <c r="BB32" s="355"/>
      <c r="BC32" s="309"/>
      <c r="BD32" s="326" t="s">
        <v>297</v>
      </c>
      <c r="BE32" s="304"/>
      <c r="BF32" s="328"/>
      <c r="BG32" s="1424"/>
      <c r="BH32" s="304"/>
      <c r="BI32" s="313"/>
      <c r="BJ32" s="1425"/>
      <c r="BK32" s="314"/>
      <c r="BL32" s="324" t="s">
        <v>297</v>
      </c>
      <c r="BM32" s="329"/>
      <c r="BN32" s="375"/>
      <c r="BO32" s="372">
        <v>285</v>
      </c>
      <c r="BP32" s="367">
        <v>261</v>
      </c>
      <c r="BQ32" s="367">
        <v>255</v>
      </c>
      <c r="BR32" s="367">
        <v>249</v>
      </c>
      <c r="BS32" s="367">
        <v>3</v>
      </c>
      <c r="BT32" s="367" t="s">
        <v>133</v>
      </c>
      <c r="BU32" s="367">
        <v>3</v>
      </c>
      <c r="BV32" s="367">
        <v>194</v>
      </c>
      <c r="BW32" s="367">
        <v>192</v>
      </c>
      <c r="BX32" s="367" t="s">
        <v>133</v>
      </c>
      <c r="BY32" s="367" t="s">
        <v>133</v>
      </c>
      <c r="BZ32" s="367">
        <v>2</v>
      </c>
      <c r="CA32" s="367">
        <v>6</v>
      </c>
      <c r="CB32" s="367">
        <v>10</v>
      </c>
      <c r="CC32" s="367">
        <v>1</v>
      </c>
      <c r="CD32" s="367">
        <v>1</v>
      </c>
      <c r="CE32" s="368">
        <v>8</v>
      </c>
      <c r="CF32" s="355"/>
      <c r="CG32" s="309"/>
      <c r="CH32" s="326" t="s">
        <v>297</v>
      </c>
      <c r="CI32" s="304"/>
      <c r="CJ32" s="328"/>
      <c r="CK32" s="1424"/>
      <c r="CL32" s="304"/>
      <c r="CM32" s="313"/>
      <c r="CN32" s="1425"/>
      <c r="CO32" s="314"/>
      <c r="CP32" s="324" t="s">
        <v>297</v>
      </c>
      <c r="CQ32" s="329"/>
      <c r="CR32" s="375"/>
      <c r="CS32" s="372">
        <v>86</v>
      </c>
      <c r="CT32" s="367">
        <v>82</v>
      </c>
      <c r="CU32" s="367">
        <v>79</v>
      </c>
      <c r="CV32" s="367">
        <v>76</v>
      </c>
      <c r="CW32" s="367" t="s">
        <v>133</v>
      </c>
      <c r="CX32" s="367" t="s">
        <v>133</v>
      </c>
      <c r="CY32" s="367">
        <v>3</v>
      </c>
      <c r="CZ32" s="367">
        <v>55</v>
      </c>
      <c r="DA32" s="367">
        <v>54</v>
      </c>
      <c r="DB32" s="367" t="s">
        <v>133</v>
      </c>
      <c r="DC32" s="367" t="s">
        <v>133</v>
      </c>
      <c r="DD32" s="367">
        <v>1</v>
      </c>
      <c r="DE32" s="367">
        <v>3</v>
      </c>
      <c r="DF32" s="367">
        <v>2</v>
      </c>
      <c r="DG32" s="367" t="s">
        <v>133</v>
      </c>
      <c r="DH32" s="367" t="s">
        <v>133</v>
      </c>
      <c r="DI32" s="368">
        <v>2</v>
      </c>
      <c r="DJ32" s="355"/>
      <c r="DK32" s="309"/>
      <c r="DL32" s="326" t="s">
        <v>297</v>
      </c>
      <c r="DM32" s="304"/>
      <c r="DN32" s="328"/>
      <c r="DO32" s="1424"/>
      <c r="DP32" s="304"/>
    </row>
    <row r="33" spans="2:120" s="305" customFormat="1" ht="12">
      <c r="B33" s="1426"/>
      <c r="C33" s="306"/>
      <c r="D33" s="324" t="s">
        <v>298</v>
      </c>
      <c r="E33" s="329"/>
      <c r="F33" s="353"/>
      <c r="G33" s="372">
        <v>5407</v>
      </c>
      <c r="H33" s="367">
        <v>4811</v>
      </c>
      <c r="I33" s="367">
        <v>4606</v>
      </c>
      <c r="J33" s="367">
        <v>4514</v>
      </c>
      <c r="K33" s="367">
        <v>36</v>
      </c>
      <c r="L33" s="367">
        <v>2</v>
      </c>
      <c r="M33" s="367">
        <v>54</v>
      </c>
      <c r="N33" s="367">
        <v>3893</v>
      </c>
      <c r="O33" s="367">
        <v>3840</v>
      </c>
      <c r="P33" s="367">
        <v>18</v>
      </c>
      <c r="Q33" s="367">
        <v>1</v>
      </c>
      <c r="R33" s="367">
        <v>34</v>
      </c>
      <c r="S33" s="367">
        <v>205</v>
      </c>
      <c r="T33" s="367">
        <v>231</v>
      </c>
      <c r="U33" s="367">
        <v>51</v>
      </c>
      <c r="V33" s="367">
        <v>1</v>
      </c>
      <c r="W33" s="368">
        <v>179</v>
      </c>
      <c r="X33" s="355"/>
      <c r="Y33" s="309"/>
      <c r="Z33" s="326" t="s">
        <v>298</v>
      </c>
      <c r="AA33" s="304"/>
      <c r="AB33" s="328"/>
      <c r="AC33" s="1424"/>
      <c r="AD33" s="304"/>
      <c r="AE33" s="313"/>
      <c r="AF33" s="1425"/>
      <c r="AG33" s="314"/>
      <c r="AH33" s="324" t="s">
        <v>298</v>
      </c>
      <c r="AI33" s="329"/>
      <c r="AJ33" s="375"/>
      <c r="AK33" s="372">
        <v>5011</v>
      </c>
      <c r="AL33" s="367">
        <v>4441</v>
      </c>
      <c r="AM33" s="367">
        <v>4244</v>
      </c>
      <c r="AN33" s="367">
        <v>4162</v>
      </c>
      <c r="AO33" s="367">
        <v>33</v>
      </c>
      <c r="AP33" s="367">
        <v>2</v>
      </c>
      <c r="AQ33" s="367">
        <v>47</v>
      </c>
      <c r="AR33" s="367">
        <v>3625</v>
      </c>
      <c r="AS33" s="367">
        <v>3574</v>
      </c>
      <c r="AT33" s="367">
        <v>17</v>
      </c>
      <c r="AU33" s="367">
        <v>1</v>
      </c>
      <c r="AV33" s="367">
        <v>33</v>
      </c>
      <c r="AW33" s="367">
        <v>197</v>
      </c>
      <c r="AX33" s="367">
        <v>218</v>
      </c>
      <c r="AY33" s="367">
        <v>51</v>
      </c>
      <c r="AZ33" s="367">
        <v>1</v>
      </c>
      <c r="BA33" s="368">
        <v>166</v>
      </c>
      <c r="BB33" s="355"/>
      <c r="BC33" s="309"/>
      <c r="BD33" s="326" t="s">
        <v>298</v>
      </c>
      <c r="BE33" s="304"/>
      <c r="BF33" s="328"/>
      <c r="BG33" s="1424"/>
      <c r="BH33" s="304"/>
      <c r="BI33" s="313"/>
      <c r="BJ33" s="1425"/>
      <c r="BK33" s="314"/>
      <c r="BL33" s="324" t="s">
        <v>298</v>
      </c>
      <c r="BM33" s="329"/>
      <c r="BN33" s="375"/>
      <c r="BO33" s="372">
        <v>312</v>
      </c>
      <c r="BP33" s="367">
        <v>290</v>
      </c>
      <c r="BQ33" s="367">
        <v>284</v>
      </c>
      <c r="BR33" s="367">
        <v>276</v>
      </c>
      <c r="BS33" s="367">
        <v>3</v>
      </c>
      <c r="BT33" s="367" t="s">
        <v>133</v>
      </c>
      <c r="BU33" s="367">
        <v>5</v>
      </c>
      <c r="BV33" s="367">
        <v>223</v>
      </c>
      <c r="BW33" s="367">
        <v>222</v>
      </c>
      <c r="BX33" s="367">
        <v>1</v>
      </c>
      <c r="BY33" s="367" t="s">
        <v>133</v>
      </c>
      <c r="BZ33" s="367" t="s">
        <v>133</v>
      </c>
      <c r="CA33" s="367">
        <v>6</v>
      </c>
      <c r="CB33" s="367">
        <v>11</v>
      </c>
      <c r="CC33" s="367" t="s">
        <v>133</v>
      </c>
      <c r="CD33" s="367" t="s">
        <v>133</v>
      </c>
      <c r="CE33" s="368">
        <v>11</v>
      </c>
      <c r="CF33" s="355"/>
      <c r="CG33" s="309"/>
      <c r="CH33" s="326" t="s">
        <v>298</v>
      </c>
      <c r="CI33" s="304"/>
      <c r="CJ33" s="328"/>
      <c r="CK33" s="1424"/>
      <c r="CL33" s="304"/>
      <c r="CM33" s="313"/>
      <c r="CN33" s="1425"/>
      <c r="CO33" s="314"/>
      <c r="CP33" s="324" t="s">
        <v>298</v>
      </c>
      <c r="CQ33" s="329"/>
      <c r="CR33" s="375"/>
      <c r="CS33" s="372">
        <v>84</v>
      </c>
      <c r="CT33" s="367">
        <v>80</v>
      </c>
      <c r="CU33" s="367">
        <v>78</v>
      </c>
      <c r="CV33" s="367">
        <v>76</v>
      </c>
      <c r="CW33" s="367" t="s">
        <v>133</v>
      </c>
      <c r="CX33" s="367" t="s">
        <v>133</v>
      </c>
      <c r="CY33" s="367">
        <v>2</v>
      </c>
      <c r="CZ33" s="367">
        <v>45</v>
      </c>
      <c r="DA33" s="367">
        <v>44</v>
      </c>
      <c r="DB33" s="367" t="s">
        <v>133</v>
      </c>
      <c r="DC33" s="367" t="s">
        <v>133</v>
      </c>
      <c r="DD33" s="367">
        <v>1</v>
      </c>
      <c r="DE33" s="367">
        <v>2</v>
      </c>
      <c r="DF33" s="367">
        <v>2</v>
      </c>
      <c r="DG33" s="367" t="s">
        <v>133</v>
      </c>
      <c r="DH33" s="367" t="s">
        <v>133</v>
      </c>
      <c r="DI33" s="368">
        <v>2</v>
      </c>
      <c r="DJ33" s="355"/>
      <c r="DK33" s="309"/>
      <c r="DL33" s="326" t="s">
        <v>298</v>
      </c>
      <c r="DM33" s="304"/>
      <c r="DN33" s="328"/>
      <c r="DO33" s="1424"/>
      <c r="DP33" s="304"/>
    </row>
    <row r="34" spans="2:120" s="305" customFormat="1" ht="12">
      <c r="B34" s="1426"/>
      <c r="C34" s="306"/>
      <c r="D34" s="324" t="s">
        <v>299</v>
      </c>
      <c r="E34" s="329"/>
      <c r="F34" s="353"/>
      <c r="G34" s="372">
        <v>5068</v>
      </c>
      <c r="H34" s="367">
        <v>4476</v>
      </c>
      <c r="I34" s="367">
        <v>4270</v>
      </c>
      <c r="J34" s="367">
        <v>4180</v>
      </c>
      <c r="K34" s="367">
        <v>32</v>
      </c>
      <c r="L34" s="367">
        <v>3</v>
      </c>
      <c r="M34" s="367">
        <v>55</v>
      </c>
      <c r="N34" s="367">
        <v>3458</v>
      </c>
      <c r="O34" s="367">
        <v>3406</v>
      </c>
      <c r="P34" s="367">
        <v>18</v>
      </c>
      <c r="Q34" s="367">
        <v>2</v>
      </c>
      <c r="R34" s="367">
        <v>32</v>
      </c>
      <c r="S34" s="367">
        <v>206</v>
      </c>
      <c r="T34" s="367">
        <v>243</v>
      </c>
      <c r="U34" s="367">
        <v>62</v>
      </c>
      <c r="V34" s="367">
        <v>2</v>
      </c>
      <c r="W34" s="368">
        <v>179</v>
      </c>
      <c r="X34" s="355"/>
      <c r="Y34" s="309"/>
      <c r="Z34" s="326" t="s">
        <v>299</v>
      </c>
      <c r="AA34" s="304"/>
      <c r="AB34" s="328"/>
      <c r="AC34" s="1424"/>
      <c r="AD34" s="304"/>
      <c r="AE34" s="313"/>
      <c r="AF34" s="1425"/>
      <c r="AG34" s="314"/>
      <c r="AH34" s="324" t="s">
        <v>299</v>
      </c>
      <c r="AI34" s="329"/>
      <c r="AJ34" s="375"/>
      <c r="AK34" s="372">
        <v>4656</v>
      </c>
      <c r="AL34" s="367">
        <v>4110</v>
      </c>
      <c r="AM34" s="367">
        <v>3912</v>
      </c>
      <c r="AN34" s="367">
        <v>3830</v>
      </c>
      <c r="AO34" s="367">
        <v>29</v>
      </c>
      <c r="AP34" s="367">
        <v>3</v>
      </c>
      <c r="AQ34" s="367">
        <v>50</v>
      </c>
      <c r="AR34" s="367">
        <v>3224</v>
      </c>
      <c r="AS34" s="367">
        <v>3177</v>
      </c>
      <c r="AT34" s="367">
        <v>16</v>
      </c>
      <c r="AU34" s="367">
        <v>2</v>
      </c>
      <c r="AV34" s="367">
        <v>29</v>
      </c>
      <c r="AW34" s="367">
        <v>198</v>
      </c>
      <c r="AX34" s="367">
        <v>224</v>
      </c>
      <c r="AY34" s="367">
        <v>60</v>
      </c>
      <c r="AZ34" s="367">
        <v>2</v>
      </c>
      <c r="BA34" s="368">
        <v>162</v>
      </c>
      <c r="BB34" s="355"/>
      <c r="BC34" s="309"/>
      <c r="BD34" s="326" t="s">
        <v>299</v>
      </c>
      <c r="BE34" s="304"/>
      <c r="BF34" s="328"/>
      <c r="BG34" s="1424"/>
      <c r="BH34" s="304"/>
      <c r="BI34" s="313"/>
      <c r="BJ34" s="1425"/>
      <c r="BK34" s="314"/>
      <c r="BL34" s="324" t="s">
        <v>299</v>
      </c>
      <c r="BM34" s="329"/>
      <c r="BN34" s="375"/>
      <c r="BO34" s="372">
        <v>308</v>
      </c>
      <c r="BP34" s="367">
        <v>268</v>
      </c>
      <c r="BQ34" s="367">
        <v>261</v>
      </c>
      <c r="BR34" s="367">
        <v>256</v>
      </c>
      <c r="BS34" s="367">
        <v>3</v>
      </c>
      <c r="BT34" s="367" t="s">
        <v>133</v>
      </c>
      <c r="BU34" s="367">
        <v>2</v>
      </c>
      <c r="BV34" s="367">
        <v>188</v>
      </c>
      <c r="BW34" s="367">
        <v>185</v>
      </c>
      <c r="BX34" s="367">
        <v>2</v>
      </c>
      <c r="BY34" s="367" t="s">
        <v>133</v>
      </c>
      <c r="BZ34" s="367">
        <v>1</v>
      </c>
      <c r="CA34" s="367">
        <v>7</v>
      </c>
      <c r="CB34" s="367">
        <v>16</v>
      </c>
      <c r="CC34" s="367">
        <v>1</v>
      </c>
      <c r="CD34" s="367" t="s">
        <v>133</v>
      </c>
      <c r="CE34" s="368">
        <v>15</v>
      </c>
      <c r="CF34" s="355"/>
      <c r="CG34" s="309"/>
      <c r="CH34" s="326" t="s">
        <v>299</v>
      </c>
      <c r="CI34" s="304"/>
      <c r="CJ34" s="328"/>
      <c r="CK34" s="1424"/>
      <c r="CL34" s="304"/>
      <c r="CM34" s="313"/>
      <c r="CN34" s="1425"/>
      <c r="CO34" s="314"/>
      <c r="CP34" s="324" t="s">
        <v>299</v>
      </c>
      <c r="CQ34" s="329"/>
      <c r="CR34" s="375"/>
      <c r="CS34" s="372">
        <v>104</v>
      </c>
      <c r="CT34" s="367">
        <v>98</v>
      </c>
      <c r="CU34" s="367">
        <v>97</v>
      </c>
      <c r="CV34" s="367">
        <v>94</v>
      </c>
      <c r="CW34" s="367" t="s">
        <v>133</v>
      </c>
      <c r="CX34" s="367" t="s">
        <v>133</v>
      </c>
      <c r="CY34" s="367">
        <v>3</v>
      </c>
      <c r="CZ34" s="367">
        <v>46</v>
      </c>
      <c r="DA34" s="367">
        <v>44</v>
      </c>
      <c r="DB34" s="367" t="s">
        <v>133</v>
      </c>
      <c r="DC34" s="367" t="s">
        <v>133</v>
      </c>
      <c r="DD34" s="367">
        <v>2</v>
      </c>
      <c r="DE34" s="367">
        <v>1</v>
      </c>
      <c r="DF34" s="367">
        <v>3</v>
      </c>
      <c r="DG34" s="367">
        <v>1</v>
      </c>
      <c r="DH34" s="367" t="s">
        <v>133</v>
      </c>
      <c r="DI34" s="368">
        <v>2</v>
      </c>
      <c r="DJ34" s="355"/>
      <c r="DK34" s="309"/>
      <c r="DL34" s="326" t="s">
        <v>299</v>
      </c>
      <c r="DM34" s="304"/>
      <c r="DN34" s="328"/>
      <c r="DO34" s="1424"/>
      <c r="DP34" s="304"/>
    </row>
    <row r="35" spans="2:120" s="305" customFormat="1" ht="12">
      <c r="B35" s="1426"/>
      <c r="C35" s="306"/>
      <c r="D35" s="324" t="s">
        <v>300</v>
      </c>
      <c r="E35" s="329"/>
      <c r="F35" s="353"/>
      <c r="G35" s="372">
        <v>5311</v>
      </c>
      <c r="H35" s="367">
        <v>4665</v>
      </c>
      <c r="I35" s="367">
        <v>4455</v>
      </c>
      <c r="J35" s="367">
        <v>4316</v>
      </c>
      <c r="K35" s="367">
        <v>43</v>
      </c>
      <c r="L35" s="367">
        <v>1</v>
      </c>
      <c r="M35" s="367">
        <v>95</v>
      </c>
      <c r="N35" s="367">
        <v>3448</v>
      </c>
      <c r="O35" s="367">
        <v>3361</v>
      </c>
      <c r="P35" s="367">
        <v>20</v>
      </c>
      <c r="Q35" s="367">
        <v>1</v>
      </c>
      <c r="R35" s="367">
        <v>66</v>
      </c>
      <c r="S35" s="367">
        <v>210</v>
      </c>
      <c r="T35" s="367">
        <v>347</v>
      </c>
      <c r="U35" s="367">
        <v>87</v>
      </c>
      <c r="V35" s="367">
        <v>4</v>
      </c>
      <c r="W35" s="368">
        <v>256</v>
      </c>
      <c r="X35" s="355"/>
      <c r="Y35" s="309"/>
      <c r="Z35" s="326" t="s">
        <v>300</v>
      </c>
      <c r="AA35" s="304"/>
      <c r="AB35" s="328"/>
      <c r="AC35" s="1424"/>
      <c r="AD35" s="304"/>
      <c r="AE35" s="313"/>
      <c r="AF35" s="1425"/>
      <c r="AG35" s="314"/>
      <c r="AH35" s="324" t="s">
        <v>300</v>
      </c>
      <c r="AI35" s="329"/>
      <c r="AJ35" s="375"/>
      <c r="AK35" s="372">
        <v>4816</v>
      </c>
      <c r="AL35" s="367">
        <v>4230</v>
      </c>
      <c r="AM35" s="367">
        <v>4035</v>
      </c>
      <c r="AN35" s="367">
        <v>3910</v>
      </c>
      <c r="AO35" s="367">
        <v>38</v>
      </c>
      <c r="AP35" s="367">
        <v>1</v>
      </c>
      <c r="AQ35" s="367">
        <v>86</v>
      </c>
      <c r="AR35" s="367">
        <v>3194</v>
      </c>
      <c r="AS35" s="367">
        <v>3113</v>
      </c>
      <c r="AT35" s="367">
        <v>18</v>
      </c>
      <c r="AU35" s="367">
        <v>1</v>
      </c>
      <c r="AV35" s="367">
        <v>62</v>
      </c>
      <c r="AW35" s="367">
        <v>195</v>
      </c>
      <c r="AX35" s="367">
        <v>318</v>
      </c>
      <c r="AY35" s="367">
        <v>84</v>
      </c>
      <c r="AZ35" s="367">
        <v>4</v>
      </c>
      <c r="BA35" s="368">
        <v>230</v>
      </c>
      <c r="BB35" s="355"/>
      <c r="BC35" s="309"/>
      <c r="BD35" s="326" t="s">
        <v>300</v>
      </c>
      <c r="BE35" s="304"/>
      <c r="BF35" s="328"/>
      <c r="BG35" s="1424"/>
      <c r="BH35" s="304"/>
      <c r="BI35" s="313"/>
      <c r="BJ35" s="1425"/>
      <c r="BK35" s="314"/>
      <c r="BL35" s="324" t="s">
        <v>300</v>
      </c>
      <c r="BM35" s="329"/>
      <c r="BN35" s="375"/>
      <c r="BO35" s="372">
        <v>375</v>
      </c>
      <c r="BP35" s="367">
        <v>322</v>
      </c>
      <c r="BQ35" s="367">
        <v>309</v>
      </c>
      <c r="BR35" s="367">
        <v>299</v>
      </c>
      <c r="BS35" s="367">
        <v>3</v>
      </c>
      <c r="BT35" s="367" t="s">
        <v>133</v>
      </c>
      <c r="BU35" s="367">
        <v>7</v>
      </c>
      <c r="BV35" s="367">
        <v>198</v>
      </c>
      <c r="BW35" s="367">
        <v>194</v>
      </c>
      <c r="BX35" s="367">
        <v>2</v>
      </c>
      <c r="BY35" s="367" t="s">
        <v>133</v>
      </c>
      <c r="BZ35" s="367">
        <v>2</v>
      </c>
      <c r="CA35" s="367">
        <v>13</v>
      </c>
      <c r="CB35" s="367">
        <v>25</v>
      </c>
      <c r="CC35" s="367">
        <v>3</v>
      </c>
      <c r="CD35" s="367" t="s">
        <v>133</v>
      </c>
      <c r="CE35" s="368">
        <v>22</v>
      </c>
      <c r="CF35" s="355"/>
      <c r="CG35" s="309"/>
      <c r="CH35" s="326" t="s">
        <v>300</v>
      </c>
      <c r="CI35" s="304"/>
      <c r="CJ35" s="328"/>
      <c r="CK35" s="1424"/>
      <c r="CL35" s="304"/>
      <c r="CM35" s="313"/>
      <c r="CN35" s="1425"/>
      <c r="CO35" s="314"/>
      <c r="CP35" s="324" t="s">
        <v>300</v>
      </c>
      <c r="CQ35" s="329"/>
      <c r="CR35" s="375"/>
      <c r="CS35" s="372">
        <v>120</v>
      </c>
      <c r="CT35" s="367">
        <v>113</v>
      </c>
      <c r="CU35" s="367">
        <v>111</v>
      </c>
      <c r="CV35" s="367">
        <v>107</v>
      </c>
      <c r="CW35" s="367">
        <v>2</v>
      </c>
      <c r="CX35" s="367" t="s">
        <v>133</v>
      </c>
      <c r="CY35" s="367">
        <v>2</v>
      </c>
      <c r="CZ35" s="367">
        <v>56</v>
      </c>
      <c r="DA35" s="367">
        <v>54</v>
      </c>
      <c r="DB35" s="367" t="s">
        <v>133</v>
      </c>
      <c r="DC35" s="367" t="s">
        <v>133</v>
      </c>
      <c r="DD35" s="367">
        <v>2</v>
      </c>
      <c r="DE35" s="367">
        <v>2</v>
      </c>
      <c r="DF35" s="367">
        <v>4</v>
      </c>
      <c r="DG35" s="367" t="s">
        <v>133</v>
      </c>
      <c r="DH35" s="367" t="s">
        <v>133</v>
      </c>
      <c r="DI35" s="368">
        <v>4</v>
      </c>
      <c r="DJ35" s="355"/>
      <c r="DK35" s="309"/>
      <c r="DL35" s="326" t="s">
        <v>300</v>
      </c>
      <c r="DM35" s="304"/>
      <c r="DN35" s="328"/>
      <c r="DO35" s="1424"/>
      <c r="DP35" s="304"/>
    </row>
    <row r="36" spans="2:120" s="305" customFormat="1" ht="12">
      <c r="B36" s="1426"/>
      <c r="C36" s="306"/>
      <c r="D36" s="324" t="s">
        <v>301</v>
      </c>
      <c r="E36" s="329"/>
      <c r="F36" s="353"/>
      <c r="G36" s="372">
        <v>5333</v>
      </c>
      <c r="H36" s="367">
        <v>4318</v>
      </c>
      <c r="I36" s="367">
        <v>4108</v>
      </c>
      <c r="J36" s="367">
        <v>3950</v>
      </c>
      <c r="K36" s="367">
        <v>69</v>
      </c>
      <c r="L36" s="367" t="s">
        <v>133</v>
      </c>
      <c r="M36" s="367">
        <v>89</v>
      </c>
      <c r="N36" s="367">
        <v>2951</v>
      </c>
      <c r="O36" s="367">
        <v>2878</v>
      </c>
      <c r="P36" s="367">
        <v>33</v>
      </c>
      <c r="Q36" s="367" t="s">
        <v>133</v>
      </c>
      <c r="R36" s="367">
        <v>40</v>
      </c>
      <c r="S36" s="367">
        <v>210</v>
      </c>
      <c r="T36" s="367">
        <v>773</v>
      </c>
      <c r="U36" s="367">
        <v>176</v>
      </c>
      <c r="V36" s="367" t="s">
        <v>133</v>
      </c>
      <c r="W36" s="368">
        <v>597</v>
      </c>
      <c r="X36" s="355"/>
      <c r="Y36" s="309"/>
      <c r="Z36" s="326" t="s">
        <v>301</v>
      </c>
      <c r="AA36" s="304"/>
      <c r="AB36" s="328"/>
      <c r="AC36" s="1424"/>
      <c r="AD36" s="304"/>
      <c r="AE36" s="313"/>
      <c r="AF36" s="1425"/>
      <c r="AG36" s="314"/>
      <c r="AH36" s="324" t="s">
        <v>301</v>
      </c>
      <c r="AI36" s="329"/>
      <c r="AJ36" s="375"/>
      <c r="AK36" s="372">
        <v>4822</v>
      </c>
      <c r="AL36" s="367">
        <v>3889</v>
      </c>
      <c r="AM36" s="367">
        <v>3692</v>
      </c>
      <c r="AN36" s="367">
        <v>3546</v>
      </c>
      <c r="AO36" s="367">
        <v>64</v>
      </c>
      <c r="AP36" s="367" t="s">
        <v>133</v>
      </c>
      <c r="AQ36" s="367">
        <v>82</v>
      </c>
      <c r="AR36" s="367">
        <v>2744</v>
      </c>
      <c r="AS36" s="367">
        <v>2674</v>
      </c>
      <c r="AT36" s="367">
        <v>33</v>
      </c>
      <c r="AU36" s="367" t="s">
        <v>133</v>
      </c>
      <c r="AV36" s="367">
        <v>37</v>
      </c>
      <c r="AW36" s="367">
        <v>197</v>
      </c>
      <c r="AX36" s="367">
        <v>711</v>
      </c>
      <c r="AY36" s="367">
        <v>166</v>
      </c>
      <c r="AZ36" s="367" t="s">
        <v>133</v>
      </c>
      <c r="BA36" s="368">
        <v>545</v>
      </c>
      <c r="BB36" s="355"/>
      <c r="BC36" s="309"/>
      <c r="BD36" s="326" t="s">
        <v>301</v>
      </c>
      <c r="BE36" s="304"/>
      <c r="BF36" s="328"/>
      <c r="BG36" s="1424"/>
      <c r="BH36" s="304"/>
      <c r="BI36" s="313"/>
      <c r="BJ36" s="1425"/>
      <c r="BK36" s="314"/>
      <c r="BL36" s="324" t="s">
        <v>301</v>
      </c>
      <c r="BM36" s="329"/>
      <c r="BN36" s="375"/>
      <c r="BO36" s="372">
        <v>390</v>
      </c>
      <c r="BP36" s="367">
        <v>324</v>
      </c>
      <c r="BQ36" s="367">
        <v>314</v>
      </c>
      <c r="BR36" s="367">
        <v>304</v>
      </c>
      <c r="BS36" s="367">
        <v>5</v>
      </c>
      <c r="BT36" s="367" t="s">
        <v>133</v>
      </c>
      <c r="BU36" s="367">
        <v>5</v>
      </c>
      <c r="BV36" s="367">
        <v>165</v>
      </c>
      <c r="BW36" s="367">
        <v>163</v>
      </c>
      <c r="BX36" s="367" t="s">
        <v>133</v>
      </c>
      <c r="BY36" s="367" t="s">
        <v>133</v>
      </c>
      <c r="BZ36" s="367">
        <v>2</v>
      </c>
      <c r="CA36" s="367">
        <v>10</v>
      </c>
      <c r="CB36" s="367">
        <v>47</v>
      </c>
      <c r="CC36" s="367">
        <v>8</v>
      </c>
      <c r="CD36" s="367" t="s">
        <v>133</v>
      </c>
      <c r="CE36" s="368">
        <v>39</v>
      </c>
      <c r="CF36" s="355"/>
      <c r="CG36" s="309"/>
      <c r="CH36" s="326" t="s">
        <v>301</v>
      </c>
      <c r="CI36" s="304"/>
      <c r="CJ36" s="328"/>
      <c r="CK36" s="1424"/>
      <c r="CL36" s="304"/>
      <c r="CM36" s="313"/>
      <c r="CN36" s="1425"/>
      <c r="CO36" s="314"/>
      <c r="CP36" s="324" t="s">
        <v>301</v>
      </c>
      <c r="CQ36" s="329"/>
      <c r="CR36" s="375"/>
      <c r="CS36" s="372">
        <v>121</v>
      </c>
      <c r="CT36" s="367">
        <v>105</v>
      </c>
      <c r="CU36" s="367">
        <v>102</v>
      </c>
      <c r="CV36" s="367">
        <v>100</v>
      </c>
      <c r="CW36" s="367" t="s">
        <v>133</v>
      </c>
      <c r="CX36" s="367" t="s">
        <v>133</v>
      </c>
      <c r="CY36" s="367">
        <v>2</v>
      </c>
      <c r="CZ36" s="367">
        <v>42</v>
      </c>
      <c r="DA36" s="367">
        <v>41</v>
      </c>
      <c r="DB36" s="367" t="s">
        <v>133</v>
      </c>
      <c r="DC36" s="367" t="s">
        <v>133</v>
      </c>
      <c r="DD36" s="367">
        <v>1</v>
      </c>
      <c r="DE36" s="367">
        <v>3</v>
      </c>
      <c r="DF36" s="367">
        <v>15</v>
      </c>
      <c r="DG36" s="367">
        <v>2</v>
      </c>
      <c r="DH36" s="367" t="s">
        <v>133</v>
      </c>
      <c r="DI36" s="368">
        <v>13</v>
      </c>
      <c r="DJ36" s="355"/>
      <c r="DK36" s="309"/>
      <c r="DL36" s="326" t="s">
        <v>301</v>
      </c>
      <c r="DM36" s="304"/>
      <c r="DN36" s="328"/>
      <c r="DO36" s="1424"/>
      <c r="DP36" s="304"/>
    </row>
    <row r="37" spans="2:120" s="305" customFormat="1" ht="12">
      <c r="B37" s="1426"/>
      <c r="C37" s="306"/>
      <c r="D37" s="324" t="s">
        <v>302</v>
      </c>
      <c r="E37" s="329"/>
      <c r="F37" s="353"/>
      <c r="G37" s="372">
        <v>5755</v>
      </c>
      <c r="H37" s="367">
        <v>3466</v>
      </c>
      <c r="I37" s="367">
        <v>3336</v>
      </c>
      <c r="J37" s="367">
        <v>3010</v>
      </c>
      <c r="K37" s="367">
        <v>154</v>
      </c>
      <c r="L37" s="367" t="s">
        <v>133</v>
      </c>
      <c r="M37" s="367">
        <v>172</v>
      </c>
      <c r="N37" s="367">
        <v>1875</v>
      </c>
      <c r="O37" s="367">
        <v>1701</v>
      </c>
      <c r="P37" s="367">
        <v>102</v>
      </c>
      <c r="Q37" s="367" t="s">
        <v>133</v>
      </c>
      <c r="R37" s="367">
        <v>72</v>
      </c>
      <c r="S37" s="367">
        <v>130</v>
      </c>
      <c r="T37" s="367">
        <v>1968</v>
      </c>
      <c r="U37" s="367">
        <v>310</v>
      </c>
      <c r="V37" s="367">
        <v>1</v>
      </c>
      <c r="W37" s="368">
        <v>1657</v>
      </c>
      <c r="X37" s="355"/>
      <c r="Y37" s="309"/>
      <c r="Z37" s="326" t="s">
        <v>302</v>
      </c>
      <c r="AA37" s="304"/>
      <c r="AB37" s="328"/>
      <c r="AC37" s="1424"/>
      <c r="AD37" s="304"/>
      <c r="AE37" s="313"/>
      <c r="AF37" s="1425"/>
      <c r="AG37" s="314"/>
      <c r="AH37" s="324" t="s">
        <v>302</v>
      </c>
      <c r="AI37" s="329"/>
      <c r="AJ37" s="375"/>
      <c r="AK37" s="372">
        <v>5208</v>
      </c>
      <c r="AL37" s="367">
        <v>3079</v>
      </c>
      <c r="AM37" s="367">
        <v>2960</v>
      </c>
      <c r="AN37" s="367">
        <v>2659</v>
      </c>
      <c r="AO37" s="367">
        <v>147</v>
      </c>
      <c r="AP37" s="367" t="s">
        <v>133</v>
      </c>
      <c r="AQ37" s="367">
        <v>154</v>
      </c>
      <c r="AR37" s="367">
        <v>1754</v>
      </c>
      <c r="AS37" s="367">
        <v>1586</v>
      </c>
      <c r="AT37" s="367">
        <v>99</v>
      </c>
      <c r="AU37" s="367" t="s">
        <v>133</v>
      </c>
      <c r="AV37" s="367">
        <v>69</v>
      </c>
      <c r="AW37" s="367">
        <v>119</v>
      </c>
      <c r="AX37" s="367">
        <v>1843</v>
      </c>
      <c r="AY37" s="367">
        <v>292</v>
      </c>
      <c r="AZ37" s="367">
        <v>1</v>
      </c>
      <c r="BA37" s="368">
        <v>1550</v>
      </c>
      <c r="BB37" s="355"/>
      <c r="BC37" s="309"/>
      <c r="BD37" s="326" t="s">
        <v>302</v>
      </c>
      <c r="BE37" s="304"/>
      <c r="BF37" s="328"/>
      <c r="BG37" s="1424"/>
      <c r="BH37" s="304"/>
      <c r="BI37" s="313"/>
      <c r="BJ37" s="1425"/>
      <c r="BK37" s="314"/>
      <c r="BL37" s="324" t="s">
        <v>302</v>
      </c>
      <c r="BM37" s="329"/>
      <c r="BN37" s="375"/>
      <c r="BO37" s="372">
        <v>411</v>
      </c>
      <c r="BP37" s="367">
        <v>284</v>
      </c>
      <c r="BQ37" s="367">
        <v>275</v>
      </c>
      <c r="BR37" s="367">
        <v>256</v>
      </c>
      <c r="BS37" s="367">
        <v>5</v>
      </c>
      <c r="BT37" s="367" t="s">
        <v>133</v>
      </c>
      <c r="BU37" s="367">
        <v>14</v>
      </c>
      <c r="BV37" s="367">
        <v>93</v>
      </c>
      <c r="BW37" s="367">
        <v>89</v>
      </c>
      <c r="BX37" s="367">
        <v>2</v>
      </c>
      <c r="BY37" s="367" t="s">
        <v>133</v>
      </c>
      <c r="BZ37" s="367">
        <v>2</v>
      </c>
      <c r="CA37" s="367">
        <v>9</v>
      </c>
      <c r="CB37" s="367">
        <v>98</v>
      </c>
      <c r="CC37" s="367">
        <v>15</v>
      </c>
      <c r="CD37" s="367" t="s">
        <v>133</v>
      </c>
      <c r="CE37" s="368">
        <v>83</v>
      </c>
      <c r="CF37" s="355"/>
      <c r="CG37" s="309"/>
      <c r="CH37" s="326" t="s">
        <v>302</v>
      </c>
      <c r="CI37" s="304"/>
      <c r="CJ37" s="328"/>
      <c r="CK37" s="1424"/>
      <c r="CL37" s="304"/>
      <c r="CM37" s="313"/>
      <c r="CN37" s="1425"/>
      <c r="CO37" s="314"/>
      <c r="CP37" s="324" t="s">
        <v>302</v>
      </c>
      <c r="CQ37" s="329"/>
      <c r="CR37" s="375"/>
      <c r="CS37" s="372">
        <v>136</v>
      </c>
      <c r="CT37" s="367">
        <v>103</v>
      </c>
      <c r="CU37" s="367">
        <v>101</v>
      </c>
      <c r="CV37" s="367">
        <v>95</v>
      </c>
      <c r="CW37" s="367">
        <v>2</v>
      </c>
      <c r="CX37" s="367" t="s">
        <v>133</v>
      </c>
      <c r="CY37" s="367">
        <v>4</v>
      </c>
      <c r="CZ37" s="367">
        <v>28</v>
      </c>
      <c r="DA37" s="367">
        <v>26</v>
      </c>
      <c r="DB37" s="367">
        <v>1</v>
      </c>
      <c r="DC37" s="367" t="s">
        <v>133</v>
      </c>
      <c r="DD37" s="367">
        <v>1</v>
      </c>
      <c r="DE37" s="367">
        <v>2</v>
      </c>
      <c r="DF37" s="367">
        <v>27</v>
      </c>
      <c r="DG37" s="367">
        <v>3</v>
      </c>
      <c r="DH37" s="367" t="s">
        <v>133</v>
      </c>
      <c r="DI37" s="368">
        <v>24</v>
      </c>
      <c r="DJ37" s="355"/>
      <c r="DK37" s="309"/>
      <c r="DL37" s="326" t="s">
        <v>302</v>
      </c>
      <c r="DM37" s="304"/>
      <c r="DN37" s="328"/>
      <c r="DO37" s="1424"/>
      <c r="DP37" s="304"/>
    </row>
    <row r="38" spans="2:120" s="305" customFormat="1" ht="12">
      <c r="B38" s="1426"/>
      <c r="C38" s="306"/>
      <c r="D38" s="324" t="s">
        <v>303</v>
      </c>
      <c r="E38" s="329"/>
      <c r="F38" s="353"/>
      <c r="G38" s="372">
        <v>5945</v>
      </c>
      <c r="H38" s="367">
        <v>2644</v>
      </c>
      <c r="I38" s="367">
        <v>2562</v>
      </c>
      <c r="J38" s="367">
        <v>2260</v>
      </c>
      <c r="K38" s="367">
        <v>157</v>
      </c>
      <c r="L38" s="367" t="s">
        <v>133</v>
      </c>
      <c r="M38" s="367">
        <v>145</v>
      </c>
      <c r="N38" s="367">
        <v>1108</v>
      </c>
      <c r="O38" s="367">
        <v>986</v>
      </c>
      <c r="P38" s="367">
        <v>86</v>
      </c>
      <c r="Q38" s="367" t="s">
        <v>133</v>
      </c>
      <c r="R38" s="367">
        <v>36</v>
      </c>
      <c r="S38" s="367">
        <v>82</v>
      </c>
      <c r="T38" s="367">
        <v>2788</v>
      </c>
      <c r="U38" s="367">
        <v>343</v>
      </c>
      <c r="V38" s="367" t="s">
        <v>133</v>
      </c>
      <c r="W38" s="368">
        <v>2445</v>
      </c>
      <c r="X38" s="355"/>
      <c r="Y38" s="309"/>
      <c r="Z38" s="326" t="s">
        <v>303</v>
      </c>
      <c r="AA38" s="304"/>
      <c r="AB38" s="328"/>
      <c r="AC38" s="1424"/>
      <c r="AD38" s="304"/>
      <c r="AE38" s="313"/>
      <c r="AF38" s="1425"/>
      <c r="AG38" s="314"/>
      <c r="AH38" s="324" t="s">
        <v>303</v>
      </c>
      <c r="AI38" s="329"/>
      <c r="AJ38" s="375"/>
      <c r="AK38" s="372">
        <v>5445</v>
      </c>
      <c r="AL38" s="367">
        <v>2346</v>
      </c>
      <c r="AM38" s="367">
        <v>2270</v>
      </c>
      <c r="AN38" s="367">
        <v>1994</v>
      </c>
      <c r="AO38" s="367">
        <v>146</v>
      </c>
      <c r="AP38" s="367" t="s">
        <v>133</v>
      </c>
      <c r="AQ38" s="367">
        <v>130</v>
      </c>
      <c r="AR38" s="367">
        <v>1028</v>
      </c>
      <c r="AS38" s="367">
        <v>912</v>
      </c>
      <c r="AT38" s="367">
        <v>83</v>
      </c>
      <c r="AU38" s="367" t="s">
        <v>133</v>
      </c>
      <c r="AV38" s="367">
        <v>33</v>
      </c>
      <c r="AW38" s="367">
        <v>76</v>
      </c>
      <c r="AX38" s="367">
        <v>2625</v>
      </c>
      <c r="AY38" s="367">
        <v>322</v>
      </c>
      <c r="AZ38" s="367" t="s">
        <v>133</v>
      </c>
      <c r="BA38" s="368">
        <v>2303</v>
      </c>
      <c r="BB38" s="355"/>
      <c r="BC38" s="309"/>
      <c r="BD38" s="326" t="s">
        <v>303</v>
      </c>
      <c r="BE38" s="304"/>
      <c r="BF38" s="328"/>
      <c r="BG38" s="1424"/>
      <c r="BH38" s="304"/>
      <c r="BI38" s="313"/>
      <c r="BJ38" s="1425"/>
      <c r="BK38" s="314"/>
      <c r="BL38" s="324" t="s">
        <v>303</v>
      </c>
      <c r="BM38" s="329"/>
      <c r="BN38" s="375"/>
      <c r="BO38" s="372">
        <v>380</v>
      </c>
      <c r="BP38" s="367">
        <v>224</v>
      </c>
      <c r="BQ38" s="367">
        <v>219</v>
      </c>
      <c r="BR38" s="367">
        <v>201</v>
      </c>
      <c r="BS38" s="367">
        <v>9</v>
      </c>
      <c r="BT38" s="367" t="s">
        <v>133</v>
      </c>
      <c r="BU38" s="367">
        <v>9</v>
      </c>
      <c r="BV38" s="367">
        <v>62</v>
      </c>
      <c r="BW38" s="367">
        <v>60</v>
      </c>
      <c r="BX38" s="367">
        <v>2</v>
      </c>
      <c r="BY38" s="367" t="s">
        <v>133</v>
      </c>
      <c r="BZ38" s="367" t="s">
        <v>133</v>
      </c>
      <c r="CA38" s="367">
        <v>5</v>
      </c>
      <c r="CB38" s="367">
        <v>124</v>
      </c>
      <c r="CC38" s="367">
        <v>17</v>
      </c>
      <c r="CD38" s="367" t="s">
        <v>133</v>
      </c>
      <c r="CE38" s="368">
        <v>107</v>
      </c>
      <c r="CF38" s="355"/>
      <c r="CG38" s="309"/>
      <c r="CH38" s="326" t="s">
        <v>303</v>
      </c>
      <c r="CI38" s="304"/>
      <c r="CJ38" s="328"/>
      <c r="CK38" s="1424"/>
      <c r="CL38" s="304"/>
      <c r="CM38" s="313"/>
      <c r="CN38" s="1425"/>
      <c r="CO38" s="314"/>
      <c r="CP38" s="324" t="s">
        <v>303</v>
      </c>
      <c r="CQ38" s="329"/>
      <c r="CR38" s="375"/>
      <c r="CS38" s="372">
        <v>120</v>
      </c>
      <c r="CT38" s="367">
        <v>74</v>
      </c>
      <c r="CU38" s="367">
        <v>73</v>
      </c>
      <c r="CV38" s="367">
        <v>65</v>
      </c>
      <c r="CW38" s="367">
        <v>2</v>
      </c>
      <c r="CX38" s="367" t="s">
        <v>133</v>
      </c>
      <c r="CY38" s="367">
        <v>6</v>
      </c>
      <c r="CZ38" s="367">
        <v>18</v>
      </c>
      <c r="DA38" s="367">
        <v>14</v>
      </c>
      <c r="DB38" s="367">
        <v>1</v>
      </c>
      <c r="DC38" s="367" t="s">
        <v>133</v>
      </c>
      <c r="DD38" s="367">
        <v>3</v>
      </c>
      <c r="DE38" s="367">
        <v>1</v>
      </c>
      <c r="DF38" s="367">
        <v>39</v>
      </c>
      <c r="DG38" s="367">
        <v>4</v>
      </c>
      <c r="DH38" s="367" t="s">
        <v>133</v>
      </c>
      <c r="DI38" s="368">
        <v>35</v>
      </c>
      <c r="DJ38" s="355"/>
      <c r="DK38" s="309"/>
      <c r="DL38" s="326" t="s">
        <v>303</v>
      </c>
      <c r="DM38" s="304"/>
      <c r="DN38" s="328"/>
      <c r="DO38" s="1424"/>
      <c r="DP38" s="304"/>
    </row>
    <row r="39" spans="2:120" s="305" customFormat="1" ht="12">
      <c r="B39" s="1426"/>
      <c r="C39" s="306"/>
      <c r="D39" s="324" t="s">
        <v>304</v>
      </c>
      <c r="E39" s="329"/>
      <c r="F39" s="353"/>
      <c r="G39" s="372">
        <v>3970</v>
      </c>
      <c r="H39" s="367">
        <v>1193</v>
      </c>
      <c r="I39" s="367">
        <v>1171</v>
      </c>
      <c r="J39" s="367">
        <v>989</v>
      </c>
      <c r="K39" s="367">
        <v>92</v>
      </c>
      <c r="L39" s="367" t="s">
        <v>133</v>
      </c>
      <c r="M39" s="367">
        <v>90</v>
      </c>
      <c r="N39" s="367">
        <v>329</v>
      </c>
      <c r="O39" s="367">
        <v>276</v>
      </c>
      <c r="P39" s="367">
        <v>35</v>
      </c>
      <c r="Q39" s="367" t="s">
        <v>133</v>
      </c>
      <c r="R39" s="367">
        <v>18</v>
      </c>
      <c r="S39" s="367">
        <v>22</v>
      </c>
      <c r="T39" s="367">
        <v>2313</v>
      </c>
      <c r="U39" s="367">
        <v>279</v>
      </c>
      <c r="V39" s="367" t="s">
        <v>133</v>
      </c>
      <c r="W39" s="368">
        <v>2034</v>
      </c>
      <c r="X39" s="355"/>
      <c r="Y39" s="309"/>
      <c r="Z39" s="326" t="s">
        <v>304</v>
      </c>
      <c r="AA39" s="304"/>
      <c r="AB39" s="328"/>
      <c r="AC39" s="1424"/>
      <c r="AD39" s="304"/>
      <c r="AE39" s="313"/>
      <c r="AF39" s="1425"/>
      <c r="AG39" s="314"/>
      <c r="AH39" s="324" t="s">
        <v>304</v>
      </c>
      <c r="AI39" s="329"/>
      <c r="AJ39" s="375"/>
      <c r="AK39" s="372">
        <v>3661</v>
      </c>
      <c r="AL39" s="367">
        <v>1034</v>
      </c>
      <c r="AM39" s="367">
        <v>1012</v>
      </c>
      <c r="AN39" s="367">
        <v>851</v>
      </c>
      <c r="AO39" s="367">
        <v>84</v>
      </c>
      <c r="AP39" s="367" t="s">
        <v>133</v>
      </c>
      <c r="AQ39" s="367">
        <v>77</v>
      </c>
      <c r="AR39" s="367">
        <v>303</v>
      </c>
      <c r="AS39" s="367">
        <v>254</v>
      </c>
      <c r="AT39" s="367">
        <v>32</v>
      </c>
      <c r="AU39" s="367" t="s">
        <v>133</v>
      </c>
      <c r="AV39" s="367">
        <v>17</v>
      </c>
      <c r="AW39" s="367">
        <v>22</v>
      </c>
      <c r="AX39" s="367">
        <v>2198</v>
      </c>
      <c r="AY39" s="367">
        <v>260</v>
      </c>
      <c r="AZ39" s="367" t="s">
        <v>133</v>
      </c>
      <c r="BA39" s="368">
        <v>1938</v>
      </c>
      <c r="BB39" s="355"/>
      <c r="BC39" s="309"/>
      <c r="BD39" s="326" t="s">
        <v>304</v>
      </c>
      <c r="BE39" s="304"/>
      <c r="BF39" s="328"/>
      <c r="BG39" s="1424"/>
      <c r="BH39" s="304"/>
      <c r="BI39" s="313"/>
      <c r="BJ39" s="1425"/>
      <c r="BK39" s="314"/>
      <c r="BL39" s="324" t="s">
        <v>304</v>
      </c>
      <c r="BM39" s="329"/>
      <c r="BN39" s="375"/>
      <c r="BO39" s="372">
        <v>236</v>
      </c>
      <c r="BP39" s="367">
        <v>121</v>
      </c>
      <c r="BQ39" s="367">
        <v>121</v>
      </c>
      <c r="BR39" s="367">
        <v>104</v>
      </c>
      <c r="BS39" s="367">
        <v>6</v>
      </c>
      <c r="BT39" s="367" t="s">
        <v>133</v>
      </c>
      <c r="BU39" s="367">
        <v>11</v>
      </c>
      <c r="BV39" s="367">
        <v>24</v>
      </c>
      <c r="BW39" s="367">
        <v>20</v>
      </c>
      <c r="BX39" s="367">
        <v>3</v>
      </c>
      <c r="BY39" s="367" t="s">
        <v>133</v>
      </c>
      <c r="BZ39" s="367">
        <v>1</v>
      </c>
      <c r="CA39" s="367" t="s">
        <v>133</v>
      </c>
      <c r="CB39" s="367">
        <v>90</v>
      </c>
      <c r="CC39" s="367">
        <v>14</v>
      </c>
      <c r="CD39" s="367" t="s">
        <v>133</v>
      </c>
      <c r="CE39" s="368">
        <v>76</v>
      </c>
      <c r="CF39" s="355"/>
      <c r="CG39" s="309"/>
      <c r="CH39" s="326" t="s">
        <v>304</v>
      </c>
      <c r="CI39" s="304"/>
      <c r="CJ39" s="328"/>
      <c r="CK39" s="1424"/>
      <c r="CL39" s="304"/>
      <c r="CM39" s="313"/>
      <c r="CN39" s="1425"/>
      <c r="CO39" s="314"/>
      <c r="CP39" s="324" t="s">
        <v>304</v>
      </c>
      <c r="CQ39" s="329"/>
      <c r="CR39" s="375"/>
      <c r="CS39" s="372">
        <v>73</v>
      </c>
      <c r="CT39" s="367">
        <v>38</v>
      </c>
      <c r="CU39" s="367">
        <v>38</v>
      </c>
      <c r="CV39" s="367">
        <v>34</v>
      </c>
      <c r="CW39" s="367">
        <v>2</v>
      </c>
      <c r="CX39" s="367" t="s">
        <v>133</v>
      </c>
      <c r="CY39" s="367">
        <v>2</v>
      </c>
      <c r="CZ39" s="367">
        <v>2</v>
      </c>
      <c r="DA39" s="367">
        <v>2</v>
      </c>
      <c r="DB39" s="367" t="s">
        <v>133</v>
      </c>
      <c r="DC39" s="367" t="s">
        <v>133</v>
      </c>
      <c r="DD39" s="367" t="s">
        <v>133</v>
      </c>
      <c r="DE39" s="367" t="s">
        <v>133</v>
      </c>
      <c r="DF39" s="367">
        <v>25</v>
      </c>
      <c r="DG39" s="367">
        <v>5</v>
      </c>
      <c r="DH39" s="367" t="s">
        <v>133</v>
      </c>
      <c r="DI39" s="368">
        <v>20</v>
      </c>
      <c r="DJ39" s="355"/>
      <c r="DK39" s="309"/>
      <c r="DL39" s="326" t="s">
        <v>304</v>
      </c>
      <c r="DM39" s="304"/>
      <c r="DN39" s="328"/>
      <c r="DO39" s="1424"/>
      <c r="DP39" s="304"/>
    </row>
    <row r="40" spans="2:120" s="305" customFormat="1" ht="12">
      <c r="B40" s="1426"/>
      <c r="C40" s="306"/>
      <c r="D40" s="324" t="s">
        <v>305</v>
      </c>
      <c r="E40" s="329"/>
      <c r="F40" s="353"/>
      <c r="G40" s="372">
        <v>3050</v>
      </c>
      <c r="H40" s="367">
        <v>690</v>
      </c>
      <c r="I40" s="367">
        <v>686</v>
      </c>
      <c r="J40" s="367">
        <v>553</v>
      </c>
      <c r="K40" s="367">
        <v>54</v>
      </c>
      <c r="L40" s="367" t="s">
        <v>133</v>
      </c>
      <c r="M40" s="367">
        <v>79</v>
      </c>
      <c r="N40" s="367">
        <v>140</v>
      </c>
      <c r="O40" s="367">
        <v>116</v>
      </c>
      <c r="P40" s="367">
        <v>14</v>
      </c>
      <c r="Q40" s="367" t="s">
        <v>133</v>
      </c>
      <c r="R40" s="367">
        <v>10</v>
      </c>
      <c r="S40" s="367">
        <v>4</v>
      </c>
      <c r="T40" s="367">
        <v>1942</v>
      </c>
      <c r="U40" s="367">
        <v>212</v>
      </c>
      <c r="V40" s="367">
        <v>1</v>
      </c>
      <c r="W40" s="368">
        <v>1729</v>
      </c>
      <c r="X40" s="355"/>
      <c r="Y40" s="309"/>
      <c r="Z40" s="326" t="s">
        <v>305</v>
      </c>
      <c r="AA40" s="304"/>
      <c r="AB40" s="328"/>
      <c r="AC40" s="1424"/>
      <c r="AD40" s="304"/>
      <c r="AE40" s="313"/>
      <c r="AF40" s="1425"/>
      <c r="AG40" s="314"/>
      <c r="AH40" s="324" t="s">
        <v>305</v>
      </c>
      <c r="AI40" s="329"/>
      <c r="AJ40" s="375"/>
      <c r="AK40" s="372">
        <v>2796</v>
      </c>
      <c r="AL40" s="367">
        <v>588</v>
      </c>
      <c r="AM40" s="367">
        <v>584</v>
      </c>
      <c r="AN40" s="367">
        <v>462</v>
      </c>
      <c r="AO40" s="367">
        <v>48</v>
      </c>
      <c r="AP40" s="367" t="s">
        <v>133</v>
      </c>
      <c r="AQ40" s="367">
        <v>74</v>
      </c>
      <c r="AR40" s="367">
        <v>130</v>
      </c>
      <c r="AS40" s="367">
        <v>107</v>
      </c>
      <c r="AT40" s="367">
        <v>13</v>
      </c>
      <c r="AU40" s="367" t="s">
        <v>133</v>
      </c>
      <c r="AV40" s="367">
        <v>10</v>
      </c>
      <c r="AW40" s="367">
        <v>4</v>
      </c>
      <c r="AX40" s="367">
        <v>1819</v>
      </c>
      <c r="AY40" s="367">
        <v>203</v>
      </c>
      <c r="AZ40" s="367" t="s">
        <v>133</v>
      </c>
      <c r="BA40" s="368">
        <v>1616</v>
      </c>
      <c r="BB40" s="355"/>
      <c r="BC40" s="309"/>
      <c r="BD40" s="326" t="s">
        <v>305</v>
      </c>
      <c r="BE40" s="304"/>
      <c r="BF40" s="328"/>
      <c r="BG40" s="1424"/>
      <c r="BH40" s="304"/>
      <c r="BI40" s="313"/>
      <c r="BJ40" s="1425"/>
      <c r="BK40" s="314"/>
      <c r="BL40" s="324" t="s">
        <v>305</v>
      </c>
      <c r="BM40" s="329"/>
      <c r="BN40" s="375"/>
      <c r="BO40" s="372">
        <v>183</v>
      </c>
      <c r="BP40" s="367">
        <v>63</v>
      </c>
      <c r="BQ40" s="367">
        <v>63</v>
      </c>
      <c r="BR40" s="367">
        <v>55</v>
      </c>
      <c r="BS40" s="367">
        <v>6</v>
      </c>
      <c r="BT40" s="367" t="s">
        <v>133</v>
      </c>
      <c r="BU40" s="367">
        <v>2</v>
      </c>
      <c r="BV40" s="367">
        <v>7</v>
      </c>
      <c r="BW40" s="367">
        <v>6</v>
      </c>
      <c r="BX40" s="367">
        <v>1</v>
      </c>
      <c r="BY40" s="367" t="s">
        <v>133</v>
      </c>
      <c r="BZ40" s="367" t="s">
        <v>133</v>
      </c>
      <c r="CA40" s="367" t="s">
        <v>133</v>
      </c>
      <c r="CB40" s="367">
        <v>95</v>
      </c>
      <c r="CC40" s="367">
        <v>7</v>
      </c>
      <c r="CD40" s="367">
        <v>1</v>
      </c>
      <c r="CE40" s="368">
        <v>87</v>
      </c>
      <c r="CF40" s="355"/>
      <c r="CG40" s="309"/>
      <c r="CH40" s="326" t="s">
        <v>305</v>
      </c>
      <c r="CI40" s="304"/>
      <c r="CJ40" s="328"/>
      <c r="CK40" s="1424"/>
      <c r="CL40" s="304"/>
      <c r="CM40" s="313"/>
      <c r="CN40" s="1425"/>
      <c r="CO40" s="314"/>
      <c r="CP40" s="324" t="s">
        <v>305</v>
      </c>
      <c r="CQ40" s="329"/>
      <c r="CR40" s="375"/>
      <c r="CS40" s="372">
        <v>71</v>
      </c>
      <c r="CT40" s="367">
        <v>39</v>
      </c>
      <c r="CU40" s="367">
        <v>39</v>
      </c>
      <c r="CV40" s="367">
        <v>36</v>
      </c>
      <c r="CW40" s="367" t="s">
        <v>133</v>
      </c>
      <c r="CX40" s="367" t="s">
        <v>133</v>
      </c>
      <c r="CY40" s="367">
        <v>3</v>
      </c>
      <c r="CZ40" s="367">
        <v>3</v>
      </c>
      <c r="DA40" s="367">
        <v>3</v>
      </c>
      <c r="DB40" s="367" t="s">
        <v>133</v>
      </c>
      <c r="DC40" s="367" t="s">
        <v>133</v>
      </c>
      <c r="DD40" s="367" t="s">
        <v>133</v>
      </c>
      <c r="DE40" s="367" t="s">
        <v>133</v>
      </c>
      <c r="DF40" s="367">
        <v>28</v>
      </c>
      <c r="DG40" s="367">
        <v>2</v>
      </c>
      <c r="DH40" s="367" t="s">
        <v>133</v>
      </c>
      <c r="DI40" s="368">
        <v>26</v>
      </c>
      <c r="DJ40" s="355"/>
      <c r="DK40" s="309"/>
      <c r="DL40" s="326" t="s">
        <v>305</v>
      </c>
      <c r="DM40" s="304"/>
      <c r="DN40" s="328"/>
      <c r="DO40" s="1424"/>
      <c r="DP40" s="304"/>
    </row>
    <row r="41" spans="2:120" s="305" customFormat="1" ht="12">
      <c r="B41" s="1426"/>
      <c r="C41" s="306"/>
      <c r="D41" s="324" t="s">
        <v>306</v>
      </c>
      <c r="E41" s="329"/>
      <c r="F41" s="353"/>
      <c r="G41" s="372">
        <v>2664</v>
      </c>
      <c r="H41" s="367">
        <v>376</v>
      </c>
      <c r="I41" s="367">
        <v>373</v>
      </c>
      <c r="J41" s="367">
        <v>277</v>
      </c>
      <c r="K41" s="367">
        <v>31</v>
      </c>
      <c r="L41" s="367" t="s">
        <v>133</v>
      </c>
      <c r="M41" s="367">
        <v>65</v>
      </c>
      <c r="N41" s="367">
        <v>46</v>
      </c>
      <c r="O41" s="367">
        <v>33</v>
      </c>
      <c r="P41" s="367">
        <v>5</v>
      </c>
      <c r="Q41" s="367" t="s">
        <v>133</v>
      </c>
      <c r="R41" s="367">
        <v>8</v>
      </c>
      <c r="S41" s="367">
        <v>3</v>
      </c>
      <c r="T41" s="367">
        <v>2013</v>
      </c>
      <c r="U41" s="367">
        <v>105</v>
      </c>
      <c r="V41" s="367">
        <v>1</v>
      </c>
      <c r="W41" s="368">
        <v>1907</v>
      </c>
      <c r="X41" s="355"/>
      <c r="Y41" s="309"/>
      <c r="Z41" s="326" t="s">
        <v>306</v>
      </c>
      <c r="AA41" s="304"/>
      <c r="AB41" s="328"/>
      <c r="AC41" s="1424"/>
      <c r="AD41" s="304"/>
      <c r="AE41" s="313"/>
      <c r="AF41" s="1425"/>
      <c r="AG41" s="314"/>
      <c r="AH41" s="324" t="s">
        <v>306</v>
      </c>
      <c r="AI41" s="329"/>
      <c r="AJ41" s="375"/>
      <c r="AK41" s="372">
        <v>2376</v>
      </c>
      <c r="AL41" s="367">
        <v>310</v>
      </c>
      <c r="AM41" s="367">
        <v>307</v>
      </c>
      <c r="AN41" s="367">
        <v>226</v>
      </c>
      <c r="AO41" s="367">
        <v>28</v>
      </c>
      <c r="AP41" s="367" t="s">
        <v>133</v>
      </c>
      <c r="AQ41" s="367">
        <v>53</v>
      </c>
      <c r="AR41" s="367">
        <v>43</v>
      </c>
      <c r="AS41" s="367">
        <v>31</v>
      </c>
      <c r="AT41" s="367">
        <v>5</v>
      </c>
      <c r="AU41" s="367" t="s">
        <v>133</v>
      </c>
      <c r="AV41" s="367">
        <v>7</v>
      </c>
      <c r="AW41" s="367">
        <v>3</v>
      </c>
      <c r="AX41" s="367">
        <v>1811</v>
      </c>
      <c r="AY41" s="367">
        <v>98</v>
      </c>
      <c r="AZ41" s="367">
        <v>1</v>
      </c>
      <c r="BA41" s="368">
        <v>1712</v>
      </c>
      <c r="BB41" s="355"/>
      <c r="BC41" s="309"/>
      <c r="BD41" s="326" t="s">
        <v>306</v>
      </c>
      <c r="BE41" s="304"/>
      <c r="BF41" s="328"/>
      <c r="BG41" s="1424"/>
      <c r="BH41" s="304"/>
      <c r="BI41" s="313"/>
      <c r="BJ41" s="1425"/>
      <c r="BK41" s="314"/>
      <c r="BL41" s="324" t="s">
        <v>306</v>
      </c>
      <c r="BM41" s="329"/>
      <c r="BN41" s="375"/>
      <c r="BO41" s="372">
        <v>206</v>
      </c>
      <c r="BP41" s="367">
        <v>45</v>
      </c>
      <c r="BQ41" s="367">
        <v>45</v>
      </c>
      <c r="BR41" s="367">
        <v>31</v>
      </c>
      <c r="BS41" s="367">
        <v>3</v>
      </c>
      <c r="BT41" s="367" t="s">
        <v>133</v>
      </c>
      <c r="BU41" s="367">
        <v>11</v>
      </c>
      <c r="BV41" s="367">
        <v>3</v>
      </c>
      <c r="BW41" s="367">
        <v>2</v>
      </c>
      <c r="BX41" s="367" t="s">
        <v>133</v>
      </c>
      <c r="BY41" s="367" t="s">
        <v>133</v>
      </c>
      <c r="BZ41" s="367">
        <v>1</v>
      </c>
      <c r="CA41" s="367" t="s">
        <v>133</v>
      </c>
      <c r="CB41" s="367">
        <v>144</v>
      </c>
      <c r="CC41" s="367">
        <v>4</v>
      </c>
      <c r="CD41" s="367" t="s">
        <v>133</v>
      </c>
      <c r="CE41" s="368">
        <v>140</v>
      </c>
      <c r="CF41" s="355"/>
      <c r="CG41" s="309"/>
      <c r="CH41" s="326" t="s">
        <v>306</v>
      </c>
      <c r="CI41" s="304"/>
      <c r="CJ41" s="328"/>
      <c r="CK41" s="1424"/>
      <c r="CL41" s="304"/>
      <c r="CM41" s="313"/>
      <c r="CN41" s="1425"/>
      <c r="CO41" s="314"/>
      <c r="CP41" s="324" t="s">
        <v>306</v>
      </c>
      <c r="CQ41" s="329"/>
      <c r="CR41" s="375"/>
      <c r="CS41" s="372">
        <v>82</v>
      </c>
      <c r="CT41" s="367">
        <v>21</v>
      </c>
      <c r="CU41" s="367">
        <v>21</v>
      </c>
      <c r="CV41" s="367">
        <v>20</v>
      </c>
      <c r="CW41" s="367" t="s">
        <v>133</v>
      </c>
      <c r="CX41" s="367" t="s">
        <v>133</v>
      </c>
      <c r="CY41" s="367">
        <v>1</v>
      </c>
      <c r="CZ41" s="367" t="s">
        <v>133</v>
      </c>
      <c r="DA41" s="367" t="s">
        <v>133</v>
      </c>
      <c r="DB41" s="367" t="s">
        <v>133</v>
      </c>
      <c r="DC41" s="367" t="s">
        <v>133</v>
      </c>
      <c r="DD41" s="367" t="s">
        <v>133</v>
      </c>
      <c r="DE41" s="367" t="s">
        <v>133</v>
      </c>
      <c r="DF41" s="367">
        <v>58</v>
      </c>
      <c r="DG41" s="367">
        <v>3</v>
      </c>
      <c r="DH41" s="367" t="s">
        <v>133</v>
      </c>
      <c r="DI41" s="368">
        <v>55</v>
      </c>
      <c r="DJ41" s="355"/>
      <c r="DK41" s="309"/>
      <c r="DL41" s="326" t="s">
        <v>306</v>
      </c>
      <c r="DM41" s="304"/>
      <c r="DN41" s="328"/>
      <c r="DO41" s="1424"/>
      <c r="DP41" s="304"/>
    </row>
    <row r="42" spans="2:120" s="305" customFormat="1" ht="12">
      <c r="F42" s="353"/>
      <c r="G42" s="369"/>
      <c r="H42" s="331"/>
      <c r="I42" s="331"/>
      <c r="J42" s="331"/>
      <c r="K42" s="331"/>
      <c r="L42" s="332"/>
      <c r="M42" s="332"/>
      <c r="N42" s="331"/>
      <c r="O42" s="333"/>
      <c r="P42" s="333"/>
      <c r="Q42" s="333"/>
      <c r="R42" s="333"/>
      <c r="S42" s="333"/>
      <c r="T42" s="333"/>
      <c r="U42" s="333"/>
      <c r="V42" s="333"/>
      <c r="W42" s="370"/>
      <c r="X42" s="355"/>
      <c r="Y42" s="309"/>
      <c r="Z42" s="334"/>
      <c r="AA42" s="304"/>
      <c r="AB42" s="328"/>
      <c r="AC42" s="304"/>
      <c r="AD42" s="304"/>
      <c r="AE42" s="313"/>
      <c r="AF42" s="313"/>
      <c r="AG42" s="313"/>
      <c r="AJ42" s="375"/>
      <c r="AK42" s="379"/>
      <c r="AL42" s="335"/>
      <c r="AM42" s="335"/>
      <c r="AN42" s="335"/>
      <c r="AO42" s="335"/>
      <c r="AP42" s="336"/>
      <c r="AQ42" s="336"/>
      <c r="AR42" s="335"/>
      <c r="AS42" s="333"/>
      <c r="AT42" s="333"/>
      <c r="AU42" s="333"/>
      <c r="AV42" s="333"/>
      <c r="AW42" s="333"/>
      <c r="AX42" s="333"/>
      <c r="AY42" s="333"/>
      <c r="AZ42" s="333"/>
      <c r="BA42" s="370"/>
      <c r="BB42" s="355"/>
      <c r="BC42" s="309"/>
      <c r="BD42" s="334"/>
      <c r="BE42" s="304"/>
      <c r="BF42" s="328"/>
      <c r="BG42" s="304"/>
      <c r="BH42" s="304"/>
      <c r="BI42" s="313"/>
      <c r="BJ42" s="313"/>
      <c r="BK42" s="313"/>
      <c r="BN42" s="375"/>
      <c r="BO42" s="379"/>
      <c r="BP42" s="335"/>
      <c r="BQ42" s="335"/>
      <c r="BR42" s="335"/>
      <c r="BS42" s="335"/>
      <c r="BT42" s="336"/>
      <c r="BU42" s="336"/>
      <c r="BV42" s="335"/>
      <c r="BW42" s="333"/>
      <c r="BX42" s="333"/>
      <c r="BY42" s="333"/>
      <c r="BZ42" s="333"/>
      <c r="CA42" s="333"/>
      <c r="CB42" s="333"/>
      <c r="CC42" s="333"/>
      <c r="CD42" s="333"/>
      <c r="CE42" s="370"/>
      <c r="CF42" s="355"/>
      <c r="CG42" s="309"/>
      <c r="CH42" s="334"/>
      <c r="CI42" s="304"/>
      <c r="CJ42" s="328"/>
      <c r="CK42" s="304"/>
      <c r="CL42" s="304"/>
      <c r="CM42" s="313"/>
      <c r="CN42" s="313"/>
      <c r="CO42" s="313"/>
      <c r="CR42" s="375"/>
      <c r="CS42" s="379"/>
      <c r="CT42" s="335"/>
      <c r="CU42" s="335"/>
      <c r="CV42" s="335"/>
      <c r="CW42" s="335"/>
      <c r="CX42" s="336"/>
      <c r="CY42" s="336"/>
      <c r="CZ42" s="335"/>
      <c r="DA42" s="333"/>
      <c r="DB42" s="333"/>
      <c r="DC42" s="333"/>
      <c r="DD42" s="333"/>
      <c r="DE42" s="333"/>
      <c r="DF42" s="333"/>
      <c r="DG42" s="333"/>
      <c r="DH42" s="333"/>
      <c r="DI42" s="370"/>
      <c r="DJ42" s="355"/>
      <c r="DK42" s="309"/>
      <c r="DL42" s="334"/>
      <c r="DM42" s="304"/>
      <c r="DN42" s="328"/>
      <c r="DO42" s="304"/>
      <c r="DP42" s="304"/>
    </row>
    <row r="43" spans="2:120" s="305" customFormat="1">
      <c r="B43" s="1426" t="s">
        <v>308</v>
      </c>
      <c r="C43" s="320"/>
      <c r="D43" s="346" t="s">
        <v>289</v>
      </c>
      <c r="E43" s="347"/>
      <c r="F43" s="354"/>
      <c r="G43" s="371">
        <v>81707</v>
      </c>
      <c r="H43" s="363">
        <v>41848</v>
      </c>
      <c r="I43" s="363">
        <v>40518</v>
      </c>
      <c r="J43" s="363">
        <v>31596</v>
      </c>
      <c r="K43" s="363">
        <v>6752</v>
      </c>
      <c r="L43" s="363">
        <v>857</v>
      </c>
      <c r="M43" s="363">
        <v>1313</v>
      </c>
      <c r="N43" s="363">
        <v>31631</v>
      </c>
      <c r="O43" s="363">
        <v>25662</v>
      </c>
      <c r="P43" s="363">
        <v>4137</v>
      </c>
      <c r="Q43" s="363">
        <v>846</v>
      </c>
      <c r="R43" s="363">
        <v>986</v>
      </c>
      <c r="S43" s="363">
        <v>1330</v>
      </c>
      <c r="T43" s="363">
        <v>34184</v>
      </c>
      <c r="U43" s="363">
        <v>14262</v>
      </c>
      <c r="V43" s="363">
        <v>4308</v>
      </c>
      <c r="W43" s="364">
        <v>15614</v>
      </c>
      <c r="X43" s="356"/>
      <c r="Y43" s="348"/>
      <c r="Z43" s="349" t="s">
        <v>290</v>
      </c>
      <c r="AA43" s="321"/>
      <c r="AB43" s="322"/>
      <c r="AC43" s="1424" t="s">
        <v>308</v>
      </c>
      <c r="AD43" s="304"/>
      <c r="AE43" s="313"/>
      <c r="AF43" s="1425" t="s">
        <v>308</v>
      </c>
      <c r="AG43" s="323"/>
      <c r="AH43" s="346" t="s">
        <v>289</v>
      </c>
      <c r="AI43" s="347"/>
      <c r="AJ43" s="376"/>
      <c r="AK43" s="371">
        <v>75215</v>
      </c>
      <c r="AL43" s="363">
        <v>38091</v>
      </c>
      <c r="AM43" s="363">
        <v>36853</v>
      </c>
      <c r="AN43" s="363">
        <v>28697</v>
      </c>
      <c r="AO43" s="363">
        <v>6110</v>
      </c>
      <c r="AP43" s="363">
        <v>834</v>
      </c>
      <c r="AQ43" s="363">
        <v>1212</v>
      </c>
      <c r="AR43" s="363">
        <v>29392</v>
      </c>
      <c r="AS43" s="363">
        <v>23790</v>
      </c>
      <c r="AT43" s="363">
        <v>3846</v>
      </c>
      <c r="AU43" s="363">
        <v>826</v>
      </c>
      <c r="AV43" s="363">
        <v>930</v>
      </c>
      <c r="AW43" s="363">
        <v>1238</v>
      </c>
      <c r="AX43" s="363">
        <v>31809</v>
      </c>
      <c r="AY43" s="363">
        <v>13461</v>
      </c>
      <c r="AZ43" s="363">
        <v>4096</v>
      </c>
      <c r="BA43" s="364">
        <v>14252</v>
      </c>
      <c r="BB43" s="356"/>
      <c r="BC43" s="348"/>
      <c r="BD43" s="349" t="s">
        <v>290</v>
      </c>
      <c r="BE43" s="321"/>
      <c r="BF43" s="322"/>
      <c r="BG43" s="1424" t="s">
        <v>308</v>
      </c>
      <c r="BH43" s="304"/>
      <c r="BI43" s="313"/>
      <c r="BJ43" s="1425" t="s">
        <v>308</v>
      </c>
      <c r="BK43" s="323"/>
      <c r="BL43" s="346" t="s">
        <v>289</v>
      </c>
      <c r="BM43" s="347"/>
      <c r="BN43" s="376"/>
      <c r="BO43" s="371">
        <v>4966</v>
      </c>
      <c r="BP43" s="363">
        <v>2821</v>
      </c>
      <c r="BQ43" s="363">
        <v>2748</v>
      </c>
      <c r="BR43" s="363">
        <v>2151</v>
      </c>
      <c r="BS43" s="363">
        <v>496</v>
      </c>
      <c r="BT43" s="363">
        <v>11</v>
      </c>
      <c r="BU43" s="363">
        <v>90</v>
      </c>
      <c r="BV43" s="363">
        <v>1757</v>
      </c>
      <c r="BW43" s="363">
        <v>1466</v>
      </c>
      <c r="BX43" s="363">
        <v>232</v>
      </c>
      <c r="BY43" s="363">
        <v>9</v>
      </c>
      <c r="BZ43" s="363">
        <v>50</v>
      </c>
      <c r="CA43" s="363">
        <v>73</v>
      </c>
      <c r="CB43" s="363">
        <v>1840</v>
      </c>
      <c r="CC43" s="363">
        <v>622</v>
      </c>
      <c r="CD43" s="363">
        <v>161</v>
      </c>
      <c r="CE43" s="364">
        <v>1057</v>
      </c>
      <c r="CF43" s="356"/>
      <c r="CG43" s="348"/>
      <c r="CH43" s="349" t="s">
        <v>290</v>
      </c>
      <c r="CI43" s="321"/>
      <c r="CJ43" s="322"/>
      <c r="CK43" s="1424" t="s">
        <v>308</v>
      </c>
      <c r="CL43" s="304"/>
      <c r="CM43" s="313"/>
      <c r="CN43" s="1425" t="s">
        <v>308</v>
      </c>
      <c r="CO43" s="323"/>
      <c r="CP43" s="346" t="s">
        <v>289</v>
      </c>
      <c r="CQ43" s="347"/>
      <c r="CR43" s="376"/>
      <c r="CS43" s="371">
        <v>1526</v>
      </c>
      <c r="CT43" s="363">
        <v>936</v>
      </c>
      <c r="CU43" s="363">
        <v>917</v>
      </c>
      <c r="CV43" s="363">
        <v>748</v>
      </c>
      <c r="CW43" s="363">
        <v>146</v>
      </c>
      <c r="CX43" s="363">
        <v>12</v>
      </c>
      <c r="CY43" s="363">
        <v>11</v>
      </c>
      <c r="CZ43" s="363">
        <v>482</v>
      </c>
      <c r="DA43" s="363">
        <v>406</v>
      </c>
      <c r="DB43" s="363">
        <v>59</v>
      </c>
      <c r="DC43" s="363">
        <v>11</v>
      </c>
      <c r="DD43" s="363">
        <v>6</v>
      </c>
      <c r="DE43" s="363">
        <v>19</v>
      </c>
      <c r="DF43" s="363">
        <v>535</v>
      </c>
      <c r="DG43" s="363">
        <v>179</v>
      </c>
      <c r="DH43" s="363">
        <v>51</v>
      </c>
      <c r="DI43" s="364">
        <v>305</v>
      </c>
      <c r="DJ43" s="356"/>
      <c r="DK43" s="348"/>
      <c r="DL43" s="349" t="s">
        <v>290</v>
      </c>
      <c r="DM43" s="321"/>
      <c r="DN43" s="322"/>
      <c r="DO43" s="1424" t="s">
        <v>308</v>
      </c>
      <c r="DP43" s="304"/>
    </row>
    <row r="44" spans="2:120" s="305" customFormat="1" ht="12">
      <c r="B44" s="1426"/>
      <c r="C44" s="306"/>
      <c r="D44" s="324" t="s">
        <v>291</v>
      </c>
      <c r="E44" s="325" t="s">
        <v>292</v>
      </c>
      <c r="F44" s="353"/>
      <c r="G44" s="372">
        <v>3930</v>
      </c>
      <c r="H44" s="367">
        <v>639</v>
      </c>
      <c r="I44" s="367">
        <v>572</v>
      </c>
      <c r="J44" s="367">
        <v>238</v>
      </c>
      <c r="K44" s="367">
        <v>24</v>
      </c>
      <c r="L44" s="367">
        <v>286</v>
      </c>
      <c r="M44" s="367">
        <v>24</v>
      </c>
      <c r="N44" s="367">
        <v>547</v>
      </c>
      <c r="O44" s="367">
        <v>220</v>
      </c>
      <c r="P44" s="367">
        <v>22</v>
      </c>
      <c r="Q44" s="367">
        <v>282</v>
      </c>
      <c r="R44" s="367">
        <v>23</v>
      </c>
      <c r="S44" s="367">
        <v>67</v>
      </c>
      <c r="T44" s="367">
        <v>3087</v>
      </c>
      <c r="U44" s="367">
        <v>58</v>
      </c>
      <c r="V44" s="367">
        <v>2957</v>
      </c>
      <c r="W44" s="368">
        <v>72</v>
      </c>
      <c r="X44" s="355"/>
      <c r="Y44" s="309"/>
      <c r="Z44" s="326" t="s">
        <v>291</v>
      </c>
      <c r="AA44" s="327" t="s">
        <v>292</v>
      </c>
      <c r="AB44" s="328"/>
      <c r="AC44" s="1424"/>
      <c r="AD44" s="304"/>
      <c r="AE44" s="313"/>
      <c r="AF44" s="1425"/>
      <c r="AG44" s="314"/>
      <c r="AH44" s="324" t="s">
        <v>291</v>
      </c>
      <c r="AI44" s="325" t="s">
        <v>292</v>
      </c>
      <c r="AJ44" s="375"/>
      <c r="AK44" s="372">
        <v>3698</v>
      </c>
      <c r="AL44" s="367">
        <v>602</v>
      </c>
      <c r="AM44" s="367">
        <v>536</v>
      </c>
      <c r="AN44" s="367">
        <v>214</v>
      </c>
      <c r="AO44" s="367">
        <v>23</v>
      </c>
      <c r="AP44" s="367">
        <v>276</v>
      </c>
      <c r="AQ44" s="367">
        <v>23</v>
      </c>
      <c r="AR44" s="367">
        <v>513</v>
      </c>
      <c r="AS44" s="367">
        <v>198</v>
      </c>
      <c r="AT44" s="367">
        <v>21</v>
      </c>
      <c r="AU44" s="367">
        <v>272</v>
      </c>
      <c r="AV44" s="367">
        <v>22</v>
      </c>
      <c r="AW44" s="367">
        <v>66</v>
      </c>
      <c r="AX44" s="367">
        <v>2900</v>
      </c>
      <c r="AY44" s="367">
        <v>57</v>
      </c>
      <c r="AZ44" s="367">
        <v>2779</v>
      </c>
      <c r="BA44" s="368">
        <v>64</v>
      </c>
      <c r="BB44" s="355"/>
      <c r="BC44" s="309"/>
      <c r="BD44" s="326" t="s">
        <v>291</v>
      </c>
      <c r="BE44" s="327" t="s">
        <v>292</v>
      </c>
      <c r="BF44" s="328"/>
      <c r="BG44" s="1424"/>
      <c r="BH44" s="304"/>
      <c r="BI44" s="313"/>
      <c r="BJ44" s="1425"/>
      <c r="BK44" s="314"/>
      <c r="BL44" s="324" t="s">
        <v>291</v>
      </c>
      <c r="BM44" s="325" t="s">
        <v>292</v>
      </c>
      <c r="BN44" s="375"/>
      <c r="BO44" s="372">
        <v>173</v>
      </c>
      <c r="BP44" s="367">
        <v>22</v>
      </c>
      <c r="BQ44" s="367">
        <v>21</v>
      </c>
      <c r="BR44" s="367">
        <v>14</v>
      </c>
      <c r="BS44" s="367">
        <v>1</v>
      </c>
      <c r="BT44" s="367">
        <v>5</v>
      </c>
      <c r="BU44" s="367">
        <v>1</v>
      </c>
      <c r="BV44" s="367">
        <v>19</v>
      </c>
      <c r="BW44" s="367">
        <v>12</v>
      </c>
      <c r="BX44" s="367">
        <v>1</v>
      </c>
      <c r="BY44" s="367">
        <v>5</v>
      </c>
      <c r="BZ44" s="367">
        <v>1</v>
      </c>
      <c r="CA44" s="367">
        <v>1</v>
      </c>
      <c r="CB44" s="367">
        <v>145</v>
      </c>
      <c r="CC44" s="367">
        <v>1</v>
      </c>
      <c r="CD44" s="367">
        <v>136</v>
      </c>
      <c r="CE44" s="368">
        <v>8</v>
      </c>
      <c r="CF44" s="355"/>
      <c r="CG44" s="309"/>
      <c r="CH44" s="326" t="s">
        <v>291</v>
      </c>
      <c r="CI44" s="327" t="s">
        <v>292</v>
      </c>
      <c r="CJ44" s="328"/>
      <c r="CK44" s="1424"/>
      <c r="CL44" s="304"/>
      <c r="CM44" s="313"/>
      <c r="CN44" s="1425"/>
      <c r="CO44" s="314"/>
      <c r="CP44" s="324" t="s">
        <v>291</v>
      </c>
      <c r="CQ44" s="325" t="s">
        <v>292</v>
      </c>
      <c r="CR44" s="375"/>
      <c r="CS44" s="372">
        <v>59</v>
      </c>
      <c r="CT44" s="367">
        <v>15</v>
      </c>
      <c r="CU44" s="367">
        <v>15</v>
      </c>
      <c r="CV44" s="367">
        <v>10</v>
      </c>
      <c r="CW44" s="367" t="s">
        <v>133</v>
      </c>
      <c r="CX44" s="367">
        <v>5</v>
      </c>
      <c r="CY44" s="367" t="s">
        <v>133</v>
      </c>
      <c r="CZ44" s="367">
        <v>15</v>
      </c>
      <c r="DA44" s="367">
        <v>10</v>
      </c>
      <c r="DB44" s="367" t="s">
        <v>133</v>
      </c>
      <c r="DC44" s="367">
        <v>5</v>
      </c>
      <c r="DD44" s="367" t="s">
        <v>133</v>
      </c>
      <c r="DE44" s="367" t="s">
        <v>133</v>
      </c>
      <c r="DF44" s="367">
        <v>42</v>
      </c>
      <c r="DG44" s="367" t="s">
        <v>133</v>
      </c>
      <c r="DH44" s="367">
        <v>42</v>
      </c>
      <c r="DI44" s="368" t="s">
        <v>133</v>
      </c>
      <c r="DJ44" s="355"/>
      <c r="DK44" s="309"/>
      <c r="DL44" s="326" t="s">
        <v>291</v>
      </c>
      <c r="DM44" s="327" t="s">
        <v>292</v>
      </c>
      <c r="DN44" s="328"/>
      <c r="DO44" s="1424"/>
      <c r="DP44" s="304"/>
    </row>
    <row r="45" spans="2:120" s="305" customFormat="1" ht="12">
      <c r="B45" s="1426"/>
      <c r="C45" s="306"/>
      <c r="D45" s="324" t="s">
        <v>293</v>
      </c>
      <c r="E45" s="329"/>
      <c r="F45" s="353"/>
      <c r="G45" s="372">
        <v>4061</v>
      </c>
      <c r="H45" s="367">
        <v>2426</v>
      </c>
      <c r="I45" s="367">
        <v>2272</v>
      </c>
      <c r="J45" s="367">
        <v>1590</v>
      </c>
      <c r="K45" s="367">
        <v>60</v>
      </c>
      <c r="L45" s="367">
        <v>506</v>
      </c>
      <c r="M45" s="367">
        <v>116</v>
      </c>
      <c r="N45" s="367">
        <v>2157</v>
      </c>
      <c r="O45" s="367">
        <v>1489</v>
      </c>
      <c r="P45" s="367">
        <v>55</v>
      </c>
      <c r="Q45" s="367">
        <v>501</v>
      </c>
      <c r="R45" s="367">
        <v>112</v>
      </c>
      <c r="S45" s="367">
        <v>154</v>
      </c>
      <c r="T45" s="367">
        <v>1396</v>
      </c>
      <c r="U45" s="367">
        <v>124</v>
      </c>
      <c r="V45" s="367">
        <v>1207</v>
      </c>
      <c r="W45" s="368">
        <v>65</v>
      </c>
      <c r="X45" s="355"/>
      <c r="Y45" s="309"/>
      <c r="Z45" s="326" t="s">
        <v>293</v>
      </c>
      <c r="AA45" s="304"/>
      <c r="AB45" s="328"/>
      <c r="AC45" s="1424"/>
      <c r="AD45" s="304"/>
      <c r="AE45" s="313"/>
      <c r="AF45" s="1425"/>
      <c r="AG45" s="314"/>
      <c r="AH45" s="324" t="s">
        <v>293</v>
      </c>
      <c r="AI45" s="329"/>
      <c r="AJ45" s="375"/>
      <c r="AK45" s="372">
        <v>3846</v>
      </c>
      <c r="AL45" s="367">
        <v>2265</v>
      </c>
      <c r="AM45" s="367">
        <v>2129</v>
      </c>
      <c r="AN45" s="367">
        <v>1464</v>
      </c>
      <c r="AO45" s="367">
        <v>59</v>
      </c>
      <c r="AP45" s="367">
        <v>496</v>
      </c>
      <c r="AQ45" s="367">
        <v>110</v>
      </c>
      <c r="AR45" s="367">
        <v>2031</v>
      </c>
      <c r="AS45" s="367">
        <v>1378</v>
      </c>
      <c r="AT45" s="367">
        <v>54</v>
      </c>
      <c r="AU45" s="367">
        <v>493</v>
      </c>
      <c r="AV45" s="367">
        <v>106</v>
      </c>
      <c r="AW45" s="367">
        <v>136</v>
      </c>
      <c r="AX45" s="367">
        <v>1357</v>
      </c>
      <c r="AY45" s="367">
        <v>120</v>
      </c>
      <c r="AZ45" s="367">
        <v>1178</v>
      </c>
      <c r="BA45" s="368">
        <v>59</v>
      </c>
      <c r="BB45" s="355"/>
      <c r="BC45" s="309"/>
      <c r="BD45" s="326" t="s">
        <v>293</v>
      </c>
      <c r="BE45" s="304"/>
      <c r="BF45" s="328"/>
      <c r="BG45" s="1424"/>
      <c r="BH45" s="304"/>
      <c r="BI45" s="313"/>
      <c r="BJ45" s="1425"/>
      <c r="BK45" s="314"/>
      <c r="BL45" s="324" t="s">
        <v>293</v>
      </c>
      <c r="BM45" s="329"/>
      <c r="BN45" s="375"/>
      <c r="BO45" s="372">
        <v>161</v>
      </c>
      <c r="BP45" s="367">
        <v>118</v>
      </c>
      <c r="BQ45" s="367">
        <v>104</v>
      </c>
      <c r="BR45" s="367">
        <v>92</v>
      </c>
      <c r="BS45" s="367">
        <v>1</v>
      </c>
      <c r="BT45" s="367">
        <v>5</v>
      </c>
      <c r="BU45" s="367">
        <v>6</v>
      </c>
      <c r="BV45" s="367">
        <v>93</v>
      </c>
      <c r="BW45" s="367">
        <v>82</v>
      </c>
      <c r="BX45" s="367">
        <v>1</v>
      </c>
      <c r="BY45" s="367">
        <v>4</v>
      </c>
      <c r="BZ45" s="367">
        <v>6</v>
      </c>
      <c r="CA45" s="367">
        <v>14</v>
      </c>
      <c r="CB45" s="367">
        <v>30</v>
      </c>
      <c r="CC45" s="367">
        <v>3</v>
      </c>
      <c r="CD45" s="367">
        <v>23</v>
      </c>
      <c r="CE45" s="368">
        <v>4</v>
      </c>
      <c r="CF45" s="355"/>
      <c r="CG45" s="309"/>
      <c r="CH45" s="326" t="s">
        <v>293</v>
      </c>
      <c r="CI45" s="304"/>
      <c r="CJ45" s="328"/>
      <c r="CK45" s="1424"/>
      <c r="CL45" s="304"/>
      <c r="CM45" s="313"/>
      <c r="CN45" s="1425"/>
      <c r="CO45" s="314"/>
      <c r="CP45" s="324" t="s">
        <v>293</v>
      </c>
      <c r="CQ45" s="329"/>
      <c r="CR45" s="375"/>
      <c r="CS45" s="372">
        <v>54</v>
      </c>
      <c r="CT45" s="367">
        <v>43</v>
      </c>
      <c r="CU45" s="367">
        <v>39</v>
      </c>
      <c r="CV45" s="367">
        <v>34</v>
      </c>
      <c r="CW45" s="367" t="s">
        <v>133</v>
      </c>
      <c r="CX45" s="367">
        <v>5</v>
      </c>
      <c r="CY45" s="367" t="s">
        <v>133</v>
      </c>
      <c r="CZ45" s="367">
        <v>33</v>
      </c>
      <c r="DA45" s="367">
        <v>29</v>
      </c>
      <c r="DB45" s="367" t="s">
        <v>133</v>
      </c>
      <c r="DC45" s="367">
        <v>4</v>
      </c>
      <c r="DD45" s="367" t="s">
        <v>133</v>
      </c>
      <c r="DE45" s="367">
        <v>4</v>
      </c>
      <c r="DF45" s="367">
        <v>9</v>
      </c>
      <c r="DG45" s="367">
        <v>1</v>
      </c>
      <c r="DH45" s="367">
        <v>6</v>
      </c>
      <c r="DI45" s="368">
        <v>2</v>
      </c>
      <c r="DJ45" s="355"/>
      <c r="DK45" s="309"/>
      <c r="DL45" s="326" t="s">
        <v>293</v>
      </c>
      <c r="DM45" s="304"/>
      <c r="DN45" s="328"/>
      <c r="DO45" s="1424"/>
      <c r="DP45" s="304"/>
    </row>
    <row r="46" spans="2:120" s="305" customFormat="1" ht="12">
      <c r="B46" s="1426"/>
      <c r="C46" s="306"/>
      <c r="D46" s="324" t="s">
        <v>294</v>
      </c>
      <c r="E46" s="329"/>
      <c r="F46" s="353"/>
      <c r="G46" s="372">
        <v>3369</v>
      </c>
      <c r="H46" s="367">
        <v>2735</v>
      </c>
      <c r="I46" s="367">
        <v>2590</v>
      </c>
      <c r="J46" s="367">
        <v>2282</v>
      </c>
      <c r="K46" s="367">
        <v>137</v>
      </c>
      <c r="L46" s="367">
        <v>27</v>
      </c>
      <c r="M46" s="367">
        <v>144</v>
      </c>
      <c r="N46" s="367">
        <v>2449</v>
      </c>
      <c r="O46" s="367">
        <v>2180</v>
      </c>
      <c r="P46" s="367">
        <v>106</v>
      </c>
      <c r="Q46" s="367">
        <v>27</v>
      </c>
      <c r="R46" s="367">
        <v>136</v>
      </c>
      <c r="S46" s="367">
        <v>145</v>
      </c>
      <c r="T46" s="367">
        <v>360</v>
      </c>
      <c r="U46" s="367">
        <v>231</v>
      </c>
      <c r="V46" s="367">
        <v>70</v>
      </c>
      <c r="W46" s="368">
        <v>59</v>
      </c>
      <c r="X46" s="355"/>
      <c r="Y46" s="309"/>
      <c r="Z46" s="326" t="s">
        <v>294</v>
      </c>
      <c r="AA46" s="304"/>
      <c r="AB46" s="328"/>
      <c r="AC46" s="1424"/>
      <c r="AD46" s="304"/>
      <c r="AE46" s="313"/>
      <c r="AF46" s="1425"/>
      <c r="AG46" s="314"/>
      <c r="AH46" s="324" t="s">
        <v>294</v>
      </c>
      <c r="AI46" s="329"/>
      <c r="AJ46" s="375"/>
      <c r="AK46" s="372">
        <v>3115</v>
      </c>
      <c r="AL46" s="367">
        <v>2521</v>
      </c>
      <c r="AM46" s="367">
        <v>2389</v>
      </c>
      <c r="AN46" s="367">
        <v>2104</v>
      </c>
      <c r="AO46" s="367">
        <v>124</v>
      </c>
      <c r="AP46" s="367">
        <v>27</v>
      </c>
      <c r="AQ46" s="367">
        <v>134</v>
      </c>
      <c r="AR46" s="367">
        <v>2262</v>
      </c>
      <c r="AS46" s="367">
        <v>2012</v>
      </c>
      <c r="AT46" s="367">
        <v>97</v>
      </c>
      <c r="AU46" s="367">
        <v>27</v>
      </c>
      <c r="AV46" s="367">
        <v>126</v>
      </c>
      <c r="AW46" s="367">
        <v>132</v>
      </c>
      <c r="AX46" s="367">
        <v>335</v>
      </c>
      <c r="AY46" s="367">
        <v>215</v>
      </c>
      <c r="AZ46" s="367">
        <v>68</v>
      </c>
      <c r="BA46" s="368">
        <v>52</v>
      </c>
      <c r="BB46" s="355"/>
      <c r="BC46" s="309"/>
      <c r="BD46" s="326" t="s">
        <v>294</v>
      </c>
      <c r="BE46" s="304"/>
      <c r="BF46" s="328"/>
      <c r="BG46" s="1424"/>
      <c r="BH46" s="304"/>
      <c r="BI46" s="313"/>
      <c r="BJ46" s="1425"/>
      <c r="BK46" s="314"/>
      <c r="BL46" s="324" t="s">
        <v>294</v>
      </c>
      <c r="BM46" s="329"/>
      <c r="BN46" s="375"/>
      <c r="BO46" s="372">
        <v>200</v>
      </c>
      <c r="BP46" s="367">
        <v>164</v>
      </c>
      <c r="BQ46" s="367">
        <v>155</v>
      </c>
      <c r="BR46" s="367">
        <v>134</v>
      </c>
      <c r="BS46" s="367">
        <v>12</v>
      </c>
      <c r="BT46" s="367" t="s">
        <v>133</v>
      </c>
      <c r="BU46" s="367">
        <v>9</v>
      </c>
      <c r="BV46" s="367">
        <v>144</v>
      </c>
      <c r="BW46" s="367">
        <v>126</v>
      </c>
      <c r="BX46" s="367">
        <v>9</v>
      </c>
      <c r="BY46" s="367" t="s">
        <v>133</v>
      </c>
      <c r="BZ46" s="367">
        <v>9</v>
      </c>
      <c r="CA46" s="367">
        <v>9</v>
      </c>
      <c r="CB46" s="367">
        <v>22</v>
      </c>
      <c r="CC46" s="367">
        <v>14</v>
      </c>
      <c r="CD46" s="367">
        <v>1</v>
      </c>
      <c r="CE46" s="368">
        <v>7</v>
      </c>
      <c r="CF46" s="355"/>
      <c r="CG46" s="309"/>
      <c r="CH46" s="326" t="s">
        <v>294</v>
      </c>
      <c r="CI46" s="304"/>
      <c r="CJ46" s="328"/>
      <c r="CK46" s="1424"/>
      <c r="CL46" s="304"/>
      <c r="CM46" s="313"/>
      <c r="CN46" s="1425"/>
      <c r="CO46" s="314"/>
      <c r="CP46" s="324" t="s">
        <v>294</v>
      </c>
      <c r="CQ46" s="329"/>
      <c r="CR46" s="375"/>
      <c r="CS46" s="372">
        <v>54</v>
      </c>
      <c r="CT46" s="367">
        <v>50</v>
      </c>
      <c r="CU46" s="367">
        <v>46</v>
      </c>
      <c r="CV46" s="367">
        <v>44</v>
      </c>
      <c r="CW46" s="367">
        <v>1</v>
      </c>
      <c r="CX46" s="367" t="s">
        <v>133</v>
      </c>
      <c r="CY46" s="367">
        <v>1</v>
      </c>
      <c r="CZ46" s="367">
        <v>43</v>
      </c>
      <c r="DA46" s="367">
        <v>42</v>
      </c>
      <c r="DB46" s="367" t="s">
        <v>133</v>
      </c>
      <c r="DC46" s="367" t="s">
        <v>133</v>
      </c>
      <c r="DD46" s="367">
        <v>1</v>
      </c>
      <c r="DE46" s="367">
        <v>4</v>
      </c>
      <c r="DF46" s="367">
        <v>3</v>
      </c>
      <c r="DG46" s="367">
        <v>2</v>
      </c>
      <c r="DH46" s="367">
        <v>1</v>
      </c>
      <c r="DI46" s="368" t="s">
        <v>133</v>
      </c>
      <c r="DJ46" s="355"/>
      <c r="DK46" s="309"/>
      <c r="DL46" s="326" t="s">
        <v>294</v>
      </c>
      <c r="DM46" s="304"/>
      <c r="DN46" s="328"/>
      <c r="DO46" s="1424"/>
      <c r="DP46" s="304"/>
    </row>
    <row r="47" spans="2:120" s="305" customFormat="1" ht="12">
      <c r="B47" s="1426"/>
      <c r="C47" s="306"/>
      <c r="D47" s="324" t="s">
        <v>295</v>
      </c>
      <c r="E47" s="329"/>
      <c r="F47" s="353"/>
      <c r="G47" s="372">
        <v>3776</v>
      </c>
      <c r="H47" s="367">
        <v>3050</v>
      </c>
      <c r="I47" s="367">
        <v>2931</v>
      </c>
      <c r="J47" s="367">
        <v>2458</v>
      </c>
      <c r="K47" s="367">
        <v>246</v>
      </c>
      <c r="L47" s="367">
        <v>10</v>
      </c>
      <c r="M47" s="367">
        <v>217</v>
      </c>
      <c r="N47" s="367">
        <v>2694</v>
      </c>
      <c r="O47" s="367">
        <v>2294</v>
      </c>
      <c r="P47" s="367">
        <v>181</v>
      </c>
      <c r="Q47" s="367">
        <v>10</v>
      </c>
      <c r="R47" s="367">
        <v>209</v>
      </c>
      <c r="S47" s="367">
        <v>119</v>
      </c>
      <c r="T47" s="367">
        <v>474</v>
      </c>
      <c r="U47" s="367">
        <v>386</v>
      </c>
      <c r="V47" s="367">
        <v>23</v>
      </c>
      <c r="W47" s="368">
        <v>65</v>
      </c>
      <c r="X47" s="355"/>
      <c r="Y47" s="309"/>
      <c r="Z47" s="326" t="s">
        <v>295</v>
      </c>
      <c r="AA47" s="304"/>
      <c r="AB47" s="328"/>
      <c r="AC47" s="1424"/>
      <c r="AD47" s="304"/>
      <c r="AE47" s="313"/>
      <c r="AF47" s="1425"/>
      <c r="AG47" s="314"/>
      <c r="AH47" s="324" t="s">
        <v>295</v>
      </c>
      <c r="AI47" s="329"/>
      <c r="AJ47" s="375"/>
      <c r="AK47" s="372">
        <v>3496</v>
      </c>
      <c r="AL47" s="367">
        <v>2810</v>
      </c>
      <c r="AM47" s="367">
        <v>2698</v>
      </c>
      <c r="AN47" s="367">
        <v>2259</v>
      </c>
      <c r="AO47" s="367">
        <v>225</v>
      </c>
      <c r="AP47" s="367">
        <v>9</v>
      </c>
      <c r="AQ47" s="367">
        <v>205</v>
      </c>
      <c r="AR47" s="367">
        <v>2488</v>
      </c>
      <c r="AS47" s="367">
        <v>2112</v>
      </c>
      <c r="AT47" s="367">
        <v>167</v>
      </c>
      <c r="AU47" s="367">
        <v>9</v>
      </c>
      <c r="AV47" s="367">
        <v>200</v>
      </c>
      <c r="AW47" s="367">
        <v>112</v>
      </c>
      <c r="AX47" s="367">
        <v>443</v>
      </c>
      <c r="AY47" s="367">
        <v>364</v>
      </c>
      <c r="AZ47" s="367">
        <v>21</v>
      </c>
      <c r="BA47" s="368">
        <v>58</v>
      </c>
      <c r="BB47" s="355"/>
      <c r="BC47" s="309"/>
      <c r="BD47" s="326" t="s">
        <v>295</v>
      </c>
      <c r="BE47" s="304"/>
      <c r="BF47" s="328"/>
      <c r="BG47" s="1424"/>
      <c r="BH47" s="304"/>
      <c r="BI47" s="313"/>
      <c r="BJ47" s="1425"/>
      <c r="BK47" s="314"/>
      <c r="BL47" s="324" t="s">
        <v>295</v>
      </c>
      <c r="BM47" s="329"/>
      <c r="BN47" s="375"/>
      <c r="BO47" s="372">
        <v>224</v>
      </c>
      <c r="BP47" s="367">
        <v>193</v>
      </c>
      <c r="BQ47" s="367">
        <v>187</v>
      </c>
      <c r="BR47" s="367">
        <v>161</v>
      </c>
      <c r="BS47" s="367">
        <v>15</v>
      </c>
      <c r="BT47" s="367" t="s">
        <v>133</v>
      </c>
      <c r="BU47" s="367">
        <v>11</v>
      </c>
      <c r="BV47" s="367">
        <v>168</v>
      </c>
      <c r="BW47" s="367">
        <v>148</v>
      </c>
      <c r="BX47" s="367">
        <v>11</v>
      </c>
      <c r="BY47" s="367" t="s">
        <v>133</v>
      </c>
      <c r="BZ47" s="367">
        <v>9</v>
      </c>
      <c r="CA47" s="367">
        <v>6</v>
      </c>
      <c r="CB47" s="367">
        <v>24</v>
      </c>
      <c r="CC47" s="367">
        <v>18</v>
      </c>
      <c r="CD47" s="367" t="s">
        <v>133</v>
      </c>
      <c r="CE47" s="368">
        <v>6</v>
      </c>
      <c r="CF47" s="355"/>
      <c r="CG47" s="309"/>
      <c r="CH47" s="326" t="s">
        <v>295</v>
      </c>
      <c r="CI47" s="304"/>
      <c r="CJ47" s="328"/>
      <c r="CK47" s="1424"/>
      <c r="CL47" s="304"/>
      <c r="CM47" s="313"/>
      <c r="CN47" s="1425"/>
      <c r="CO47" s="314"/>
      <c r="CP47" s="324" t="s">
        <v>295</v>
      </c>
      <c r="CQ47" s="329"/>
      <c r="CR47" s="375"/>
      <c r="CS47" s="372">
        <v>56</v>
      </c>
      <c r="CT47" s="367">
        <v>47</v>
      </c>
      <c r="CU47" s="367">
        <v>46</v>
      </c>
      <c r="CV47" s="367">
        <v>38</v>
      </c>
      <c r="CW47" s="367">
        <v>6</v>
      </c>
      <c r="CX47" s="367">
        <v>1</v>
      </c>
      <c r="CY47" s="367">
        <v>1</v>
      </c>
      <c r="CZ47" s="367">
        <v>38</v>
      </c>
      <c r="DA47" s="367">
        <v>34</v>
      </c>
      <c r="DB47" s="367">
        <v>3</v>
      </c>
      <c r="DC47" s="367">
        <v>1</v>
      </c>
      <c r="DD47" s="367" t="s">
        <v>133</v>
      </c>
      <c r="DE47" s="367">
        <v>1</v>
      </c>
      <c r="DF47" s="367">
        <v>7</v>
      </c>
      <c r="DG47" s="367">
        <v>4</v>
      </c>
      <c r="DH47" s="367">
        <v>2</v>
      </c>
      <c r="DI47" s="368">
        <v>1</v>
      </c>
      <c r="DJ47" s="355"/>
      <c r="DK47" s="309"/>
      <c r="DL47" s="326" t="s">
        <v>295</v>
      </c>
      <c r="DM47" s="304"/>
      <c r="DN47" s="328"/>
      <c r="DO47" s="1424"/>
      <c r="DP47" s="304"/>
    </row>
    <row r="48" spans="2:120" s="305" customFormat="1" ht="12">
      <c r="B48" s="1426"/>
      <c r="C48" s="306"/>
      <c r="D48" s="324" t="s">
        <v>296</v>
      </c>
      <c r="E48" s="329"/>
      <c r="F48" s="353"/>
      <c r="G48" s="372">
        <v>4510</v>
      </c>
      <c r="H48" s="367">
        <v>3609</v>
      </c>
      <c r="I48" s="367">
        <v>3497</v>
      </c>
      <c r="J48" s="367">
        <v>2996</v>
      </c>
      <c r="K48" s="367">
        <v>347</v>
      </c>
      <c r="L48" s="367">
        <v>10</v>
      </c>
      <c r="M48" s="367">
        <v>144</v>
      </c>
      <c r="N48" s="367">
        <v>3149</v>
      </c>
      <c r="O48" s="367">
        <v>2739</v>
      </c>
      <c r="P48" s="367">
        <v>264</v>
      </c>
      <c r="Q48" s="367">
        <v>10</v>
      </c>
      <c r="R48" s="367">
        <v>136</v>
      </c>
      <c r="S48" s="367">
        <v>112</v>
      </c>
      <c r="T48" s="367">
        <v>622</v>
      </c>
      <c r="U48" s="367">
        <v>513</v>
      </c>
      <c r="V48" s="367">
        <v>17</v>
      </c>
      <c r="W48" s="368">
        <v>92</v>
      </c>
      <c r="X48" s="355"/>
      <c r="Y48" s="309"/>
      <c r="Z48" s="326" t="s">
        <v>296</v>
      </c>
      <c r="AA48" s="304"/>
      <c r="AB48" s="328"/>
      <c r="AC48" s="1424"/>
      <c r="AD48" s="304"/>
      <c r="AE48" s="313"/>
      <c r="AF48" s="1425"/>
      <c r="AG48" s="314"/>
      <c r="AH48" s="324" t="s">
        <v>296</v>
      </c>
      <c r="AI48" s="329"/>
      <c r="AJ48" s="375"/>
      <c r="AK48" s="372">
        <v>4176</v>
      </c>
      <c r="AL48" s="367">
        <v>3316</v>
      </c>
      <c r="AM48" s="367">
        <v>3214</v>
      </c>
      <c r="AN48" s="367">
        <v>2757</v>
      </c>
      <c r="AO48" s="367">
        <v>312</v>
      </c>
      <c r="AP48" s="367">
        <v>10</v>
      </c>
      <c r="AQ48" s="367">
        <v>135</v>
      </c>
      <c r="AR48" s="367">
        <v>2916</v>
      </c>
      <c r="AS48" s="367">
        <v>2534</v>
      </c>
      <c r="AT48" s="367">
        <v>244</v>
      </c>
      <c r="AU48" s="367">
        <v>10</v>
      </c>
      <c r="AV48" s="367">
        <v>128</v>
      </c>
      <c r="AW48" s="367">
        <v>102</v>
      </c>
      <c r="AX48" s="367">
        <v>598</v>
      </c>
      <c r="AY48" s="367">
        <v>495</v>
      </c>
      <c r="AZ48" s="367">
        <v>16</v>
      </c>
      <c r="BA48" s="368">
        <v>87</v>
      </c>
      <c r="BB48" s="355"/>
      <c r="BC48" s="309"/>
      <c r="BD48" s="326" t="s">
        <v>296</v>
      </c>
      <c r="BE48" s="304"/>
      <c r="BF48" s="328"/>
      <c r="BG48" s="1424"/>
      <c r="BH48" s="304"/>
      <c r="BI48" s="313"/>
      <c r="BJ48" s="1425"/>
      <c r="BK48" s="314"/>
      <c r="BL48" s="324" t="s">
        <v>296</v>
      </c>
      <c r="BM48" s="329"/>
      <c r="BN48" s="375"/>
      <c r="BO48" s="372">
        <v>260</v>
      </c>
      <c r="BP48" s="367">
        <v>228</v>
      </c>
      <c r="BQ48" s="367">
        <v>221</v>
      </c>
      <c r="BR48" s="367">
        <v>187</v>
      </c>
      <c r="BS48" s="367">
        <v>27</v>
      </c>
      <c r="BT48" s="367" t="s">
        <v>133</v>
      </c>
      <c r="BU48" s="367">
        <v>7</v>
      </c>
      <c r="BV48" s="367">
        <v>184</v>
      </c>
      <c r="BW48" s="367">
        <v>161</v>
      </c>
      <c r="BX48" s="367">
        <v>17</v>
      </c>
      <c r="BY48" s="367" t="s">
        <v>133</v>
      </c>
      <c r="BZ48" s="367">
        <v>6</v>
      </c>
      <c r="CA48" s="367">
        <v>7</v>
      </c>
      <c r="CB48" s="367">
        <v>17</v>
      </c>
      <c r="CC48" s="367">
        <v>12</v>
      </c>
      <c r="CD48" s="367">
        <v>1</v>
      </c>
      <c r="CE48" s="368">
        <v>4</v>
      </c>
      <c r="CF48" s="355"/>
      <c r="CG48" s="309"/>
      <c r="CH48" s="326" t="s">
        <v>296</v>
      </c>
      <c r="CI48" s="304"/>
      <c r="CJ48" s="328"/>
      <c r="CK48" s="1424"/>
      <c r="CL48" s="304"/>
      <c r="CM48" s="313"/>
      <c r="CN48" s="1425"/>
      <c r="CO48" s="314"/>
      <c r="CP48" s="324" t="s">
        <v>296</v>
      </c>
      <c r="CQ48" s="329"/>
      <c r="CR48" s="375"/>
      <c r="CS48" s="372">
        <v>74</v>
      </c>
      <c r="CT48" s="367">
        <v>65</v>
      </c>
      <c r="CU48" s="367">
        <v>62</v>
      </c>
      <c r="CV48" s="367">
        <v>52</v>
      </c>
      <c r="CW48" s="367">
        <v>8</v>
      </c>
      <c r="CX48" s="367" t="s">
        <v>133</v>
      </c>
      <c r="CY48" s="367">
        <v>2</v>
      </c>
      <c r="CZ48" s="367">
        <v>49</v>
      </c>
      <c r="DA48" s="367">
        <v>44</v>
      </c>
      <c r="DB48" s="367">
        <v>3</v>
      </c>
      <c r="DC48" s="367" t="s">
        <v>133</v>
      </c>
      <c r="DD48" s="367">
        <v>2</v>
      </c>
      <c r="DE48" s="367">
        <v>3</v>
      </c>
      <c r="DF48" s="367">
        <v>7</v>
      </c>
      <c r="DG48" s="367">
        <v>6</v>
      </c>
      <c r="DH48" s="367" t="s">
        <v>133</v>
      </c>
      <c r="DI48" s="368">
        <v>1</v>
      </c>
      <c r="DJ48" s="355"/>
      <c r="DK48" s="309"/>
      <c r="DL48" s="326" t="s">
        <v>296</v>
      </c>
      <c r="DM48" s="304"/>
      <c r="DN48" s="328"/>
      <c r="DO48" s="1424"/>
      <c r="DP48" s="304"/>
    </row>
    <row r="49" spans="1:120" s="305" customFormat="1" ht="12">
      <c r="B49" s="1426"/>
      <c r="C49" s="306"/>
      <c r="D49" s="324" t="s">
        <v>297</v>
      </c>
      <c r="E49" s="329"/>
      <c r="F49" s="353"/>
      <c r="G49" s="372">
        <v>5327</v>
      </c>
      <c r="H49" s="367">
        <v>4332</v>
      </c>
      <c r="I49" s="367">
        <v>4221</v>
      </c>
      <c r="J49" s="367">
        <v>3589</v>
      </c>
      <c r="K49" s="367">
        <v>546</v>
      </c>
      <c r="L49" s="367">
        <v>8</v>
      </c>
      <c r="M49" s="367">
        <v>78</v>
      </c>
      <c r="N49" s="367">
        <v>3757</v>
      </c>
      <c r="O49" s="367">
        <v>3266</v>
      </c>
      <c r="P49" s="367">
        <v>415</v>
      </c>
      <c r="Q49" s="367">
        <v>8</v>
      </c>
      <c r="R49" s="367">
        <v>68</v>
      </c>
      <c r="S49" s="367">
        <v>111</v>
      </c>
      <c r="T49" s="367">
        <v>677</v>
      </c>
      <c r="U49" s="367">
        <v>557</v>
      </c>
      <c r="V49" s="367">
        <v>17</v>
      </c>
      <c r="W49" s="368">
        <v>103</v>
      </c>
      <c r="X49" s="355"/>
      <c r="Y49" s="309"/>
      <c r="Z49" s="326" t="s">
        <v>297</v>
      </c>
      <c r="AA49" s="304"/>
      <c r="AB49" s="328"/>
      <c r="AC49" s="1424"/>
      <c r="AD49" s="304"/>
      <c r="AE49" s="313"/>
      <c r="AF49" s="1425"/>
      <c r="AG49" s="314"/>
      <c r="AH49" s="324" t="s">
        <v>297</v>
      </c>
      <c r="AI49" s="329"/>
      <c r="AJ49" s="375"/>
      <c r="AK49" s="372">
        <v>4943</v>
      </c>
      <c r="AL49" s="367">
        <v>4002</v>
      </c>
      <c r="AM49" s="367">
        <v>3895</v>
      </c>
      <c r="AN49" s="367">
        <v>3314</v>
      </c>
      <c r="AO49" s="367">
        <v>502</v>
      </c>
      <c r="AP49" s="367">
        <v>7</v>
      </c>
      <c r="AQ49" s="367">
        <v>72</v>
      </c>
      <c r="AR49" s="367">
        <v>3492</v>
      </c>
      <c r="AS49" s="367">
        <v>3036</v>
      </c>
      <c r="AT49" s="367">
        <v>385</v>
      </c>
      <c r="AU49" s="367">
        <v>7</v>
      </c>
      <c r="AV49" s="367">
        <v>64</v>
      </c>
      <c r="AW49" s="367">
        <v>107</v>
      </c>
      <c r="AX49" s="367">
        <v>638</v>
      </c>
      <c r="AY49" s="367">
        <v>536</v>
      </c>
      <c r="AZ49" s="367">
        <v>17</v>
      </c>
      <c r="BA49" s="368">
        <v>85</v>
      </c>
      <c r="BB49" s="355"/>
      <c r="BC49" s="309"/>
      <c r="BD49" s="326" t="s">
        <v>297</v>
      </c>
      <c r="BE49" s="304"/>
      <c r="BF49" s="328"/>
      <c r="BG49" s="1424"/>
      <c r="BH49" s="304"/>
      <c r="BI49" s="313"/>
      <c r="BJ49" s="1425"/>
      <c r="BK49" s="314"/>
      <c r="BL49" s="324" t="s">
        <v>297</v>
      </c>
      <c r="BM49" s="329"/>
      <c r="BN49" s="375"/>
      <c r="BO49" s="372">
        <v>305</v>
      </c>
      <c r="BP49" s="367">
        <v>262</v>
      </c>
      <c r="BQ49" s="367">
        <v>260</v>
      </c>
      <c r="BR49" s="367">
        <v>218</v>
      </c>
      <c r="BS49" s="367">
        <v>36</v>
      </c>
      <c r="BT49" s="367" t="s">
        <v>133</v>
      </c>
      <c r="BU49" s="367">
        <v>6</v>
      </c>
      <c r="BV49" s="367">
        <v>218</v>
      </c>
      <c r="BW49" s="367">
        <v>187</v>
      </c>
      <c r="BX49" s="367">
        <v>27</v>
      </c>
      <c r="BY49" s="367" t="s">
        <v>133</v>
      </c>
      <c r="BZ49" s="367">
        <v>4</v>
      </c>
      <c r="CA49" s="367">
        <v>2</v>
      </c>
      <c r="CB49" s="367">
        <v>31</v>
      </c>
      <c r="CC49" s="367">
        <v>16</v>
      </c>
      <c r="CD49" s="367" t="s">
        <v>133</v>
      </c>
      <c r="CE49" s="368">
        <v>15</v>
      </c>
      <c r="CF49" s="355"/>
      <c r="CG49" s="309"/>
      <c r="CH49" s="326" t="s">
        <v>297</v>
      </c>
      <c r="CI49" s="304"/>
      <c r="CJ49" s="328"/>
      <c r="CK49" s="1424"/>
      <c r="CL49" s="304"/>
      <c r="CM49" s="313"/>
      <c r="CN49" s="1425"/>
      <c r="CO49" s="314"/>
      <c r="CP49" s="324" t="s">
        <v>297</v>
      </c>
      <c r="CQ49" s="329"/>
      <c r="CR49" s="375"/>
      <c r="CS49" s="372">
        <v>79</v>
      </c>
      <c r="CT49" s="367">
        <v>68</v>
      </c>
      <c r="CU49" s="367">
        <v>66</v>
      </c>
      <c r="CV49" s="367">
        <v>57</v>
      </c>
      <c r="CW49" s="367">
        <v>8</v>
      </c>
      <c r="CX49" s="367">
        <v>1</v>
      </c>
      <c r="CY49" s="367" t="s">
        <v>133</v>
      </c>
      <c r="CZ49" s="367">
        <v>47</v>
      </c>
      <c r="DA49" s="367">
        <v>43</v>
      </c>
      <c r="DB49" s="367">
        <v>3</v>
      </c>
      <c r="DC49" s="367">
        <v>1</v>
      </c>
      <c r="DD49" s="367" t="s">
        <v>133</v>
      </c>
      <c r="DE49" s="367">
        <v>2</v>
      </c>
      <c r="DF49" s="367">
        <v>8</v>
      </c>
      <c r="DG49" s="367">
        <v>5</v>
      </c>
      <c r="DH49" s="367" t="s">
        <v>133</v>
      </c>
      <c r="DI49" s="368">
        <v>3</v>
      </c>
      <c r="DJ49" s="355"/>
      <c r="DK49" s="309"/>
      <c r="DL49" s="326" t="s">
        <v>297</v>
      </c>
      <c r="DM49" s="304"/>
      <c r="DN49" s="328"/>
      <c r="DO49" s="1424"/>
      <c r="DP49" s="304"/>
    </row>
    <row r="50" spans="1:120" s="305" customFormat="1" ht="12">
      <c r="B50" s="1426"/>
      <c r="C50" s="306"/>
      <c r="D50" s="324" t="s">
        <v>298</v>
      </c>
      <c r="E50" s="329"/>
      <c r="F50" s="353"/>
      <c r="G50" s="372">
        <v>6010</v>
      </c>
      <c r="H50" s="367">
        <v>4860</v>
      </c>
      <c r="I50" s="367">
        <v>4703</v>
      </c>
      <c r="J50" s="367">
        <v>3962</v>
      </c>
      <c r="K50" s="367">
        <v>667</v>
      </c>
      <c r="L50" s="367">
        <v>6</v>
      </c>
      <c r="M50" s="367">
        <v>68</v>
      </c>
      <c r="N50" s="367">
        <v>4192</v>
      </c>
      <c r="O50" s="367">
        <v>3603</v>
      </c>
      <c r="P50" s="367">
        <v>525</v>
      </c>
      <c r="Q50" s="367">
        <v>6</v>
      </c>
      <c r="R50" s="367">
        <v>58</v>
      </c>
      <c r="S50" s="367">
        <v>157</v>
      </c>
      <c r="T50" s="367">
        <v>803</v>
      </c>
      <c r="U50" s="367">
        <v>679</v>
      </c>
      <c r="V50" s="367">
        <v>4</v>
      </c>
      <c r="W50" s="368">
        <v>120</v>
      </c>
      <c r="X50" s="355"/>
      <c r="Y50" s="309"/>
      <c r="Z50" s="326" t="s">
        <v>298</v>
      </c>
      <c r="AA50" s="304"/>
      <c r="AB50" s="328"/>
      <c r="AC50" s="1424"/>
      <c r="AD50" s="304"/>
      <c r="AE50" s="313"/>
      <c r="AF50" s="1425"/>
      <c r="AG50" s="314"/>
      <c r="AH50" s="324" t="s">
        <v>298</v>
      </c>
      <c r="AI50" s="329"/>
      <c r="AJ50" s="375"/>
      <c r="AK50" s="372">
        <v>5604</v>
      </c>
      <c r="AL50" s="367">
        <v>4517</v>
      </c>
      <c r="AM50" s="367">
        <v>4368</v>
      </c>
      <c r="AN50" s="367">
        <v>3680</v>
      </c>
      <c r="AO50" s="367">
        <v>618</v>
      </c>
      <c r="AP50" s="367">
        <v>6</v>
      </c>
      <c r="AQ50" s="367">
        <v>64</v>
      </c>
      <c r="AR50" s="367">
        <v>3924</v>
      </c>
      <c r="AS50" s="367">
        <v>3371</v>
      </c>
      <c r="AT50" s="367">
        <v>492</v>
      </c>
      <c r="AU50" s="367">
        <v>6</v>
      </c>
      <c r="AV50" s="367">
        <v>55</v>
      </c>
      <c r="AW50" s="367">
        <v>149</v>
      </c>
      <c r="AX50" s="367">
        <v>755</v>
      </c>
      <c r="AY50" s="367">
        <v>639</v>
      </c>
      <c r="AZ50" s="367">
        <v>4</v>
      </c>
      <c r="BA50" s="368">
        <v>112</v>
      </c>
      <c r="BB50" s="355"/>
      <c r="BC50" s="309"/>
      <c r="BD50" s="326" t="s">
        <v>298</v>
      </c>
      <c r="BE50" s="304"/>
      <c r="BF50" s="328"/>
      <c r="BG50" s="1424"/>
      <c r="BH50" s="304"/>
      <c r="BI50" s="313"/>
      <c r="BJ50" s="1425"/>
      <c r="BK50" s="314"/>
      <c r="BL50" s="324" t="s">
        <v>298</v>
      </c>
      <c r="BM50" s="329"/>
      <c r="BN50" s="375"/>
      <c r="BO50" s="372">
        <v>305</v>
      </c>
      <c r="BP50" s="367">
        <v>254</v>
      </c>
      <c r="BQ50" s="367">
        <v>247</v>
      </c>
      <c r="BR50" s="367">
        <v>208</v>
      </c>
      <c r="BS50" s="367">
        <v>35</v>
      </c>
      <c r="BT50" s="367" t="s">
        <v>133</v>
      </c>
      <c r="BU50" s="367">
        <v>4</v>
      </c>
      <c r="BV50" s="367">
        <v>203</v>
      </c>
      <c r="BW50" s="367">
        <v>176</v>
      </c>
      <c r="BX50" s="367">
        <v>24</v>
      </c>
      <c r="BY50" s="367" t="s">
        <v>133</v>
      </c>
      <c r="BZ50" s="367">
        <v>3</v>
      </c>
      <c r="CA50" s="367">
        <v>7</v>
      </c>
      <c r="CB50" s="367">
        <v>38</v>
      </c>
      <c r="CC50" s="367">
        <v>32</v>
      </c>
      <c r="CD50" s="367" t="s">
        <v>133</v>
      </c>
      <c r="CE50" s="368">
        <v>6</v>
      </c>
      <c r="CF50" s="355"/>
      <c r="CG50" s="309"/>
      <c r="CH50" s="326" t="s">
        <v>298</v>
      </c>
      <c r="CI50" s="304"/>
      <c r="CJ50" s="328"/>
      <c r="CK50" s="1424"/>
      <c r="CL50" s="304"/>
      <c r="CM50" s="313"/>
      <c r="CN50" s="1425"/>
      <c r="CO50" s="314"/>
      <c r="CP50" s="324" t="s">
        <v>298</v>
      </c>
      <c r="CQ50" s="329"/>
      <c r="CR50" s="375"/>
      <c r="CS50" s="372">
        <v>101</v>
      </c>
      <c r="CT50" s="367">
        <v>89</v>
      </c>
      <c r="CU50" s="367">
        <v>88</v>
      </c>
      <c r="CV50" s="367">
        <v>74</v>
      </c>
      <c r="CW50" s="367">
        <v>14</v>
      </c>
      <c r="CX50" s="367" t="s">
        <v>133</v>
      </c>
      <c r="CY50" s="367" t="s">
        <v>133</v>
      </c>
      <c r="CZ50" s="367">
        <v>65</v>
      </c>
      <c r="DA50" s="367">
        <v>56</v>
      </c>
      <c r="DB50" s="367">
        <v>9</v>
      </c>
      <c r="DC50" s="367" t="s">
        <v>133</v>
      </c>
      <c r="DD50" s="367" t="s">
        <v>133</v>
      </c>
      <c r="DE50" s="367">
        <v>1</v>
      </c>
      <c r="DF50" s="367">
        <v>10</v>
      </c>
      <c r="DG50" s="367">
        <v>8</v>
      </c>
      <c r="DH50" s="367" t="s">
        <v>133</v>
      </c>
      <c r="DI50" s="368">
        <v>2</v>
      </c>
      <c r="DJ50" s="355"/>
      <c r="DK50" s="309"/>
      <c r="DL50" s="326" t="s">
        <v>298</v>
      </c>
      <c r="DM50" s="304"/>
      <c r="DN50" s="328"/>
      <c r="DO50" s="1424"/>
      <c r="DP50" s="304"/>
    </row>
    <row r="51" spans="1:120" s="305" customFormat="1" ht="12">
      <c r="B51" s="1426"/>
      <c r="C51" s="306"/>
      <c r="D51" s="324" t="s">
        <v>299</v>
      </c>
      <c r="E51" s="329"/>
      <c r="F51" s="353"/>
      <c r="G51" s="372">
        <v>5648</v>
      </c>
      <c r="H51" s="367">
        <v>4461</v>
      </c>
      <c r="I51" s="367">
        <v>4328</v>
      </c>
      <c r="J51" s="367">
        <v>3560</v>
      </c>
      <c r="K51" s="367">
        <v>722</v>
      </c>
      <c r="L51" s="367" t="s">
        <v>133</v>
      </c>
      <c r="M51" s="367">
        <v>46</v>
      </c>
      <c r="N51" s="367">
        <v>3649</v>
      </c>
      <c r="O51" s="367">
        <v>3095</v>
      </c>
      <c r="P51" s="367">
        <v>516</v>
      </c>
      <c r="Q51" s="367" t="s">
        <v>133</v>
      </c>
      <c r="R51" s="367">
        <v>38</v>
      </c>
      <c r="S51" s="367">
        <v>133</v>
      </c>
      <c r="T51" s="367">
        <v>927</v>
      </c>
      <c r="U51" s="367">
        <v>793</v>
      </c>
      <c r="V51" s="367">
        <v>6</v>
      </c>
      <c r="W51" s="368">
        <v>128</v>
      </c>
      <c r="X51" s="355"/>
      <c r="Y51" s="309"/>
      <c r="Z51" s="326" t="s">
        <v>299</v>
      </c>
      <c r="AA51" s="304"/>
      <c r="AB51" s="328"/>
      <c r="AC51" s="1424"/>
      <c r="AD51" s="304"/>
      <c r="AE51" s="313"/>
      <c r="AF51" s="1425"/>
      <c r="AG51" s="314"/>
      <c r="AH51" s="324" t="s">
        <v>299</v>
      </c>
      <c r="AI51" s="329"/>
      <c r="AJ51" s="375"/>
      <c r="AK51" s="372">
        <v>5236</v>
      </c>
      <c r="AL51" s="367">
        <v>4125</v>
      </c>
      <c r="AM51" s="367">
        <v>4003</v>
      </c>
      <c r="AN51" s="367">
        <v>3292</v>
      </c>
      <c r="AO51" s="367">
        <v>666</v>
      </c>
      <c r="AP51" s="367" t="s">
        <v>133</v>
      </c>
      <c r="AQ51" s="367">
        <v>45</v>
      </c>
      <c r="AR51" s="367">
        <v>3424</v>
      </c>
      <c r="AS51" s="367">
        <v>2902</v>
      </c>
      <c r="AT51" s="367">
        <v>485</v>
      </c>
      <c r="AU51" s="367" t="s">
        <v>133</v>
      </c>
      <c r="AV51" s="367">
        <v>37</v>
      </c>
      <c r="AW51" s="367">
        <v>122</v>
      </c>
      <c r="AX51" s="367">
        <v>870</v>
      </c>
      <c r="AY51" s="367">
        <v>748</v>
      </c>
      <c r="AZ51" s="367">
        <v>6</v>
      </c>
      <c r="BA51" s="368">
        <v>116</v>
      </c>
      <c r="BB51" s="355"/>
      <c r="BC51" s="309"/>
      <c r="BD51" s="326" t="s">
        <v>299</v>
      </c>
      <c r="BE51" s="304"/>
      <c r="BF51" s="328"/>
      <c r="BG51" s="1424"/>
      <c r="BH51" s="304"/>
      <c r="BI51" s="313"/>
      <c r="BJ51" s="1425"/>
      <c r="BK51" s="314"/>
      <c r="BL51" s="324" t="s">
        <v>299</v>
      </c>
      <c r="BM51" s="329"/>
      <c r="BN51" s="375"/>
      <c r="BO51" s="372">
        <v>309</v>
      </c>
      <c r="BP51" s="367">
        <v>253</v>
      </c>
      <c r="BQ51" s="367">
        <v>244</v>
      </c>
      <c r="BR51" s="367">
        <v>199</v>
      </c>
      <c r="BS51" s="367">
        <v>44</v>
      </c>
      <c r="BT51" s="367" t="s">
        <v>133</v>
      </c>
      <c r="BU51" s="367">
        <v>1</v>
      </c>
      <c r="BV51" s="367">
        <v>175</v>
      </c>
      <c r="BW51" s="367">
        <v>150</v>
      </c>
      <c r="BX51" s="367">
        <v>24</v>
      </c>
      <c r="BY51" s="367" t="s">
        <v>133</v>
      </c>
      <c r="BZ51" s="367">
        <v>1</v>
      </c>
      <c r="CA51" s="367">
        <v>9</v>
      </c>
      <c r="CB51" s="367">
        <v>39</v>
      </c>
      <c r="CC51" s="367">
        <v>29</v>
      </c>
      <c r="CD51" s="367" t="s">
        <v>133</v>
      </c>
      <c r="CE51" s="368">
        <v>10</v>
      </c>
      <c r="CF51" s="355"/>
      <c r="CG51" s="309"/>
      <c r="CH51" s="326" t="s">
        <v>299</v>
      </c>
      <c r="CI51" s="304"/>
      <c r="CJ51" s="328"/>
      <c r="CK51" s="1424"/>
      <c r="CL51" s="304"/>
      <c r="CM51" s="313"/>
      <c r="CN51" s="1425"/>
      <c r="CO51" s="314"/>
      <c r="CP51" s="324" t="s">
        <v>299</v>
      </c>
      <c r="CQ51" s="329"/>
      <c r="CR51" s="375"/>
      <c r="CS51" s="372">
        <v>103</v>
      </c>
      <c r="CT51" s="367">
        <v>83</v>
      </c>
      <c r="CU51" s="367">
        <v>81</v>
      </c>
      <c r="CV51" s="367">
        <v>69</v>
      </c>
      <c r="CW51" s="367">
        <v>12</v>
      </c>
      <c r="CX51" s="367" t="s">
        <v>133</v>
      </c>
      <c r="CY51" s="367" t="s">
        <v>133</v>
      </c>
      <c r="CZ51" s="367">
        <v>50</v>
      </c>
      <c r="DA51" s="367">
        <v>43</v>
      </c>
      <c r="DB51" s="367">
        <v>7</v>
      </c>
      <c r="DC51" s="367" t="s">
        <v>133</v>
      </c>
      <c r="DD51" s="367" t="s">
        <v>133</v>
      </c>
      <c r="DE51" s="367">
        <v>2</v>
      </c>
      <c r="DF51" s="367">
        <v>18</v>
      </c>
      <c r="DG51" s="367">
        <v>16</v>
      </c>
      <c r="DH51" s="367" t="s">
        <v>133</v>
      </c>
      <c r="DI51" s="368">
        <v>2</v>
      </c>
      <c r="DJ51" s="355"/>
      <c r="DK51" s="309"/>
      <c r="DL51" s="326" t="s">
        <v>299</v>
      </c>
      <c r="DM51" s="304"/>
      <c r="DN51" s="328"/>
      <c r="DO51" s="1424"/>
      <c r="DP51" s="304"/>
    </row>
    <row r="52" spans="1:120" s="305" customFormat="1" ht="12">
      <c r="B52" s="1426"/>
      <c r="C52" s="306"/>
      <c r="D52" s="324" t="s">
        <v>300</v>
      </c>
      <c r="E52" s="329"/>
      <c r="F52" s="353"/>
      <c r="G52" s="372">
        <v>6147</v>
      </c>
      <c r="H52" s="367">
        <v>4563</v>
      </c>
      <c r="I52" s="367">
        <v>4442</v>
      </c>
      <c r="J52" s="367">
        <v>3558</v>
      </c>
      <c r="K52" s="367">
        <v>814</v>
      </c>
      <c r="L52" s="367" t="s">
        <v>133</v>
      </c>
      <c r="M52" s="367">
        <v>70</v>
      </c>
      <c r="N52" s="367">
        <v>3583</v>
      </c>
      <c r="O52" s="367">
        <v>2962</v>
      </c>
      <c r="P52" s="367">
        <v>561</v>
      </c>
      <c r="Q52" s="367" t="s">
        <v>133</v>
      </c>
      <c r="R52" s="367">
        <v>60</v>
      </c>
      <c r="S52" s="367">
        <v>121</v>
      </c>
      <c r="T52" s="367">
        <v>1312</v>
      </c>
      <c r="U52" s="367">
        <v>1136</v>
      </c>
      <c r="V52" s="367">
        <v>1</v>
      </c>
      <c r="W52" s="368">
        <v>175</v>
      </c>
      <c r="X52" s="355"/>
      <c r="Y52" s="309"/>
      <c r="Z52" s="326" t="s">
        <v>300</v>
      </c>
      <c r="AA52" s="304"/>
      <c r="AB52" s="328"/>
      <c r="AC52" s="1424"/>
      <c r="AD52" s="304"/>
      <c r="AE52" s="313"/>
      <c r="AF52" s="1425"/>
      <c r="AG52" s="314"/>
      <c r="AH52" s="324" t="s">
        <v>300</v>
      </c>
      <c r="AI52" s="329"/>
      <c r="AJ52" s="375"/>
      <c r="AK52" s="372">
        <v>5604</v>
      </c>
      <c r="AL52" s="367">
        <v>4118</v>
      </c>
      <c r="AM52" s="367">
        <v>4005</v>
      </c>
      <c r="AN52" s="367">
        <v>3223</v>
      </c>
      <c r="AO52" s="367">
        <v>720</v>
      </c>
      <c r="AP52" s="367" t="s">
        <v>133</v>
      </c>
      <c r="AQ52" s="367">
        <v>62</v>
      </c>
      <c r="AR52" s="367">
        <v>3297</v>
      </c>
      <c r="AS52" s="367">
        <v>2735</v>
      </c>
      <c r="AT52" s="367">
        <v>508</v>
      </c>
      <c r="AU52" s="367" t="s">
        <v>133</v>
      </c>
      <c r="AV52" s="367">
        <v>54</v>
      </c>
      <c r="AW52" s="367">
        <v>113</v>
      </c>
      <c r="AX52" s="367">
        <v>1239</v>
      </c>
      <c r="AY52" s="367">
        <v>1074</v>
      </c>
      <c r="AZ52" s="367">
        <v>1</v>
      </c>
      <c r="BA52" s="368">
        <v>164</v>
      </c>
      <c r="BB52" s="355"/>
      <c r="BC52" s="309"/>
      <c r="BD52" s="326" t="s">
        <v>300</v>
      </c>
      <c r="BE52" s="304"/>
      <c r="BF52" s="328"/>
      <c r="BG52" s="1424"/>
      <c r="BH52" s="304"/>
      <c r="BI52" s="313"/>
      <c r="BJ52" s="1425"/>
      <c r="BK52" s="314"/>
      <c r="BL52" s="324" t="s">
        <v>300</v>
      </c>
      <c r="BM52" s="329"/>
      <c r="BN52" s="375"/>
      <c r="BO52" s="372">
        <v>430</v>
      </c>
      <c r="BP52" s="367">
        <v>346</v>
      </c>
      <c r="BQ52" s="367">
        <v>338</v>
      </c>
      <c r="BR52" s="367">
        <v>259</v>
      </c>
      <c r="BS52" s="367">
        <v>72</v>
      </c>
      <c r="BT52" s="367" t="s">
        <v>133</v>
      </c>
      <c r="BU52" s="367">
        <v>7</v>
      </c>
      <c r="BV52" s="367">
        <v>230</v>
      </c>
      <c r="BW52" s="367">
        <v>185</v>
      </c>
      <c r="BX52" s="367">
        <v>40</v>
      </c>
      <c r="BY52" s="367" t="s">
        <v>133</v>
      </c>
      <c r="BZ52" s="367">
        <v>5</v>
      </c>
      <c r="CA52" s="367">
        <v>8</v>
      </c>
      <c r="CB52" s="367">
        <v>61</v>
      </c>
      <c r="CC52" s="367">
        <v>53</v>
      </c>
      <c r="CD52" s="367" t="s">
        <v>133</v>
      </c>
      <c r="CE52" s="368">
        <v>8</v>
      </c>
      <c r="CF52" s="355"/>
      <c r="CG52" s="309"/>
      <c r="CH52" s="326" t="s">
        <v>300</v>
      </c>
      <c r="CI52" s="304"/>
      <c r="CJ52" s="328"/>
      <c r="CK52" s="1424"/>
      <c r="CL52" s="304"/>
      <c r="CM52" s="313"/>
      <c r="CN52" s="1425"/>
      <c r="CO52" s="314"/>
      <c r="CP52" s="324" t="s">
        <v>300</v>
      </c>
      <c r="CQ52" s="329"/>
      <c r="CR52" s="375"/>
      <c r="CS52" s="372">
        <v>113</v>
      </c>
      <c r="CT52" s="367">
        <v>99</v>
      </c>
      <c r="CU52" s="367">
        <v>99</v>
      </c>
      <c r="CV52" s="367">
        <v>76</v>
      </c>
      <c r="CW52" s="367">
        <v>22</v>
      </c>
      <c r="CX52" s="367" t="s">
        <v>133</v>
      </c>
      <c r="CY52" s="367">
        <v>1</v>
      </c>
      <c r="CZ52" s="367">
        <v>56</v>
      </c>
      <c r="DA52" s="367">
        <v>42</v>
      </c>
      <c r="DB52" s="367">
        <v>13</v>
      </c>
      <c r="DC52" s="367" t="s">
        <v>133</v>
      </c>
      <c r="DD52" s="367">
        <v>1</v>
      </c>
      <c r="DE52" s="367" t="s">
        <v>133</v>
      </c>
      <c r="DF52" s="367">
        <v>12</v>
      </c>
      <c r="DG52" s="367">
        <v>9</v>
      </c>
      <c r="DH52" s="367" t="s">
        <v>133</v>
      </c>
      <c r="DI52" s="368">
        <v>3</v>
      </c>
      <c r="DJ52" s="355"/>
      <c r="DK52" s="309"/>
      <c r="DL52" s="326" t="s">
        <v>300</v>
      </c>
      <c r="DM52" s="304"/>
      <c r="DN52" s="328"/>
      <c r="DO52" s="1424"/>
      <c r="DP52" s="304"/>
    </row>
    <row r="53" spans="1:120" s="305" customFormat="1" ht="12">
      <c r="B53" s="1426"/>
      <c r="C53" s="306"/>
      <c r="D53" s="324" t="s">
        <v>301</v>
      </c>
      <c r="E53" s="329"/>
      <c r="F53" s="353"/>
      <c r="G53" s="372">
        <v>6391</v>
      </c>
      <c r="H53" s="367">
        <v>3863</v>
      </c>
      <c r="I53" s="367">
        <v>3745</v>
      </c>
      <c r="J53" s="367">
        <v>2793</v>
      </c>
      <c r="K53" s="367">
        <v>873</v>
      </c>
      <c r="L53" s="367">
        <v>2</v>
      </c>
      <c r="M53" s="367">
        <v>77</v>
      </c>
      <c r="N53" s="367">
        <v>2626</v>
      </c>
      <c r="O53" s="367">
        <v>2029</v>
      </c>
      <c r="P53" s="367">
        <v>541</v>
      </c>
      <c r="Q53" s="367">
        <v>1</v>
      </c>
      <c r="R53" s="367">
        <v>55</v>
      </c>
      <c r="S53" s="367">
        <v>118</v>
      </c>
      <c r="T53" s="367">
        <v>2297</v>
      </c>
      <c r="U53" s="367">
        <v>1803</v>
      </c>
      <c r="V53" s="367">
        <v>1</v>
      </c>
      <c r="W53" s="368">
        <v>493</v>
      </c>
      <c r="X53" s="355"/>
      <c r="Y53" s="309"/>
      <c r="Z53" s="326" t="s">
        <v>301</v>
      </c>
      <c r="AA53" s="304"/>
      <c r="AB53" s="328"/>
      <c r="AC53" s="1424"/>
      <c r="AD53" s="304"/>
      <c r="AE53" s="313"/>
      <c r="AF53" s="1425"/>
      <c r="AG53" s="314"/>
      <c r="AH53" s="324" t="s">
        <v>301</v>
      </c>
      <c r="AI53" s="329"/>
      <c r="AJ53" s="375"/>
      <c r="AK53" s="372">
        <v>5853</v>
      </c>
      <c r="AL53" s="367">
        <v>3464</v>
      </c>
      <c r="AM53" s="367">
        <v>3353</v>
      </c>
      <c r="AN53" s="367">
        <v>2495</v>
      </c>
      <c r="AO53" s="367">
        <v>787</v>
      </c>
      <c r="AP53" s="367">
        <v>1</v>
      </c>
      <c r="AQ53" s="367">
        <v>70</v>
      </c>
      <c r="AR53" s="367">
        <v>2434</v>
      </c>
      <c r="AS53" s="367">
        <v>1881</v>
      </c>
      <c r="AT53" s="367">
        <v>503</v>
      </c>
      <c r="AU53" s="367">
        <v>1</v>
      </c>
      <c r="AV53" s="367">
        <v>49</v>
      </c>
      <c r="AW53" s="367">
        <v>111</v>
      </c>
      <c r="AX53" s="367">
        <v>2175</v>
      </c>
      <c r="AY53" s="367">
        <v>1715</v>
      </c>
      <c r="AZ53" s="367">
        <v>1</v>
      </c>
      <c r="BA53" s="368">
        <v>459</v>
      </c>
      <c r="BB53" s="355"/>
      <c r="BC53" s="309"/>
      <c r="BD53" s="326" t="s">
        <v>301</v>
      </c>
      <c r="BE53" s="304"/>
      <c r="BF53" s="328"/>
      <c r="BG53" s="1424"/>
      <c r="BH53" s="304"/>
      <c r="BI53" s="313"/>
      <c r="BJ53" s="1425"/>
      <c r="BK53" s="314"/>
      <c r="BL53" s="324" t="s">
        <v>301</v>
      </c>
      <c r="BM53" s="329"/>
      <c r="BN53" s="375"/>
      <c r="BO53" s="372">
        <v>398</v>
      </c>
      <c r="BP53" s="367">
        <v>286</v>
      </c>
      <c r="BQ53" s="367">
        <v>280</v>
      </c>
      <c r="BR53" s="367">
        <v>206</v>
      </c>
      <c r="BS53" s="367">
        <v>68</v>
      </c>
      <c r="BT53" s="367">
        <v>1</v>
      </c>
      <c r="BU53" s="367">
        <v>5</v>
      </c>
      <c r="BV53" s="367">
        <v>148</v>
      </c>
      <c r="BW53" s="367">
        <v>114</v>
      </c>
      <c r="BX53" s="367">
        <v>30</v>
      </c>
      <c r="BY53" s="367" t="s">
        <v>133</v>
      </c>
      <c r="BZ53" s="367">
        <v>4</v>
      </c>
      <c r="CA53" s="367">
        <v>6</v>
      </c>
      <c r="CB53" s="367">
        <v>98</v>
      </c>
      <c r="CC53" s="367">
        <v>69</v>
      </c>
      <c r="CD53" s="367" t="s">
        <v>133</v>
      </c>
      <c r="CE53" s="368">
        <v>29</v>
      </c>
      <c r="CF53" s="355"/>
      <c r="CG53" s="309"/>
      <c r="CH53" s="326" t="s">
        <v>301</v>
      </c>
      <c r="CI53" s="304"/>
      <c r="CJ53" s="328"/>
      <c r="CK53" s="1424"/>
      <c r="CL53" s="304"/>
      <c r="CM53" s="313"/>
      <c r="CN53" s="1425"/>
      <c r="CO53" s="314"/>
      <c r="CP53" s="324" t="s">
        <v>301</v>
      </c>
      <c r="CQ53" s="329"/>
      <c r="CR53" s="375"/>
      <c r="CS53" s="372">
        <v>140</v>
      </c>
      <c r="CT53" s="367">
        <v>113</v>
      </c>
      <c r="CU53" s="367">
        <v>112</v>
      </c>
      <c r="CV53" s="367">
        <v>92</v>
      </c>
      <c r="CW53" s="367">
        <v>18</v>
      </c>
      <c r="CX53" s="367" t="s">
        <v>133</v>
      </c>
      <c r="CY53" s="367">
        <v>2</v>
      </c>
      <c r="CZ53" s="367">
        <v>44</v>
      </c>
      <c r="DA53" s="367">
        <v>34</v>
      </c>
      <c r="DB53" s="367">
        <v>8</v>
      </c>
      <c r="DC53" s="367" t="s">
        <v>133</v>
      </c>
      <c r="DD53" s="367">
        <v>2</v>
      </c>
      <c r="DE53" s="367">
        <v>1</v>
      </c>
      <c r="DF53" s="367">
        <v>24</v>
      </c>
      <c r="DG53" s="367">
        <v>19</v>
      </c>
      <c r="DH53" s="367" t="s">
        <v>133</v>
      </c>
      <c r="DI53" s="368">
        <v>5</v>
      </c>
      <c r="DJ53" s="355"/>
      <c r="DK53" s="309"/>
      <c r="DL53" s="326" t="s">
        <v>301</v>
      </c>
      <c r="DM53" s="304"/>
      <c r="DN53" s="328"/>
      <c r="DO53" s="1424"/>
      <c r="DP53" s="304"/>
    </row>
    <row r="54" spans="1:120" s="305" customFormat="1" ht="12">
      <c r="B54" s="1426"/>
      <c r="C54" s="306"/>
      <c r="D54" s="324" t="s">
        <v>302</v>
      </c>
      <c r="E54" s="329"/>
      <c r="F54" s="353"/>
      <c r="G54" s="372">
        <v>6784</v>
      </c>
      <c r="H54" s="367">
        <v>2955</v>
      </c>
      <c r="I54" s="367">
        <v>2903</v>
      </c>
      <c r="J54" s="367">
        <v>1932</v>
      </c>
      <c r="K54" s="367">
        <v>888</v>
      </c>
      <c r="L54" s="367" t="s">
        <v>133</v>
      </c>
      <c r="M54" s="367">
        <v>83</v>
      </c>
      <c r="N54" s="367">
        <v>1583</v>
      </c>
      <c r="O54" s="367">
        <v>1079</v>
      </c>
      <c r="P54" s="367">
        <v>458</v>
      </c>
      <c r="Q54" s="367" t="s">
        <v>133</v>
      </c>
      <c r="R54" s="367">
        <v>46</v>
      </c>
      <c r="S54" s="367">
        <v>52</v>
      </c>
      <c r="T54" s="367">
        <v>3401</v>
      </c>
      <c r="U54" s="367">
        <v>2063</v>
      </c>
      <c r="V54" s="367">
        <v>1</v>
      </c>
      <c r="W54" s="368">
        <v>1337</v>
      </c>
      <c r="X54" s="355"/>
      <c r="Y54" s="309"/>
      <c r="Z54" s="326" t="s">
        <v>302</v>
      </c>
      <c r="AA54" s="304"/>
      <c r="AB54" s="328"/>
      <c r="AC54" s="1424"/>
      <c r="AD54" s="304"/>
      <c r="AE54" s="313"/>
      <c r="AF54" s="1425"/>
      <c r="AG54" s="314"/>
      <c r="AH54" s="324" t="s">
        <v>302</v>
      </c>
      <c r="AI54" s="329"/>
      <c r="AJ54" s="375"/>
      <c r="AK54" s="372">
        <v>6215</v>
      </c>
      <c r="AL54" s="367">
        <v>2629</v>
      </c>
      <c r="AM54" s="367">
        <v>2581</v>
      </c>
      <c r="AN54" s="367">
        <v>1695</v>
      </c>
      <c r="AO54" s="367">
        <v>807</v>
      </c>
      <c r="AP54" s="367" t="s">
        <v>133</v>
      </c>
      <c r="AQ54" s="367">
        <v>79</v>
      </c>
      <c r="AR54" s="367">
        <v>1465</v>
      </c>
      <c r="AS54" s="367">
        <v>990</v>
      </c>
      <c r="AT54" s="367">
        <v>431</v>
      </c>
      <c r="AU54" s="367" t="s">
        <v>133</v>
      </c>
      <c r="AV54" s="367">
        <v>44</v>
      </c>
      <c r="AW54" s="367">
        <v>48</v>
      </c>
      <c r="AX54" s="367">
        <v>3184</v>
      </c>
      <c r="AY54" s="367">
        <v>1929</v>
      </c>
      <c r="AZ54" s="367">
        <v>1</v>
      </c>
      <c r="BA54" s="368">
        <v>1254</v>
      </c>
      <c r="BB54" s="355"/>
      <c r="BC54" s="309"/>
      <c r="BD54" s="326" t="s">
        <v>302</v>
      </c>
      <c r="BE54" s="304"/>
      <c r="BF54" s="328"/>
      <c r="BG54" s="1424"/>
      <c r="BH54" s="304"/>
      <c r="BI54" s="313"/>
      <c r="BJ54" s="1425"/>
      <c r="BK54" s="314"/>
      <c r="BL54" s="324" t="s">
        <v>302</v>
      </c>
      <c r="BM54" s="329"/>
      <c r="BN54" s="375"/>
      <c r="BO54" s="372">
        <v>432</v>
      </c>
      <c r="BP54" s="367">
        <v>243</v>
      </c>
      <c r="BQ54" s="367">
        <v>240</v>
      </c>
      <c r="BR54" s="367">
        <v>173</v>
      </c>
      <c r="BS54" s="367">
        <v>63</v>
      </c>
      <c r="BT54" s="367" t="s">
        <v>133</v>
      </c>
      <c r="BU54" s="367">
        <v>4</v>
      </c>
      <c r="BV54" s="367">
        <v>92</v>
      </c>
      <c r="BW54" s="367">
        <v>70</v>
      </c>
      <c r="BX54" s="367">
        <v>20</v>
      </c>
      <c r="BY54" s="367" t="s">
        <v>133</v>
      </c>
      <c r="BZ54" s="367">
        <v>2</v>
      </c>
      <c r="CA54" s="367">
        <v>3</v>
      </c>
      <c r="CB54" s="367">
        <v>168</v>
      </c>
      <c r="CC54" s="367">
        <v>109</v>
      </c>
      <c r="CD54" s="367" t="s">
        <v>133</v>
      </c>
      <c r="CE54" s="368">
        <v>59</v>
      </c>
      <c r="CF54" s="355"/>
      <c r="CG54" s="309"/>
      <c r="CH54" s="326" t="s">
        <v>302</v>
      </c>
      <c r="CI54" s="304"/>
      <c r="CJ54" s="328"/>
      <c r="CK54" s="1424"/>
      <c r="CL54" s="304"/>
      <c r="CM54" s="313"/>
      <c r="CN54" s="1425"/>
      <c r="CO54" s="314"/>
      <c r="CP54" s="324" t="s">
        <v>302</v>
      </c>
      <c r="CQ54" s="329"/>
      <c r="CR54" s="375"/>
      <c r="CS54" s="372">
        <v>137</v>
      </c>
      <c r="CT54" s="367">
        <v>83</v>
      </c>
      <c r="CU54" s="367">
        <v>82</v>
      </c>
      <c r="CV54" s="367">
        <v>64</v>
      </c>
      <c r="CW54" s="367">
        <v>18</v>
      </c>
      <c r="CX54" s="367" t="s">
        <v>133</v>
      </c>
      <c r="CY54" s="367" t="s">
        <v>133</v>
      </c>
      <c r="CZ54" s="367">
        <v>26</v>
      </c>
      <c r="DA54" s="367">
        <v>19</v>
      </c>
      <c r="DB54" s="367">
        <v>7</v>
      </c>
      <c r="DC54" s="367" t="s">
        <v>133</v>
      </c>
      <c r="DD54" s="367" t="s">
        <v>133</v>
      </c>
      <c r="DE54" s="367">
        <v>1</v>
      </c>
      <c r="DF54" s="367">
        <v>49</v>
      </c>
      <c r="DG54" s="367">
        <v>25</v>
      </c>
      <c r="DH54" s="367" t="s">
        <v>133</v>
      </c>
      <c r="DI54" s="368">
        <v>24</v>
      </c>
      <c r="DJ54" s="355"/>
      <c r="DK54" s="309"/>
      <c r="DL54" s="326" t="s">
        <v>302</v>
      </c>
      <c r="DM54" s="304"/>
      <c r="DN54" s="328"/>
      <c r="DO54" s="1424"/>
      <c r="DP54" s="304"/>
    </row>
    <row r="55" spans="1:120" s="305" customFormat="1" ht="12">
      <c r="B55" s="1426"/>
      <c r="C55" s="306"/>
      <c r="D55" s="324" t="s">
        <v>303</v>
      </c>
      <c r="E55" s="329"/>
      <c r="F55" s="353"/>
      <c r="G55" s="372">
        <v>7478</v>
      </c>
      <c r="H55" s="367">
        <v>2213</v>
      </c>
      <c r="I55" s="367">
        <v>2185</v>
      </c>
      <c r="J55" s="367">
        <v>1358</v>
      </c>
      <c r="K55" s="367">
        <v>742</v>
      </c>
      <c r="L55" s="367">
        <v>1</v>
      </c>
      <c r="M55" s="367">
        <v>84</v>
      </c>
      <c r="N55" s="367">
        <v>864</v>
      </c>
      <c r="O55" s="367">
        <v>505</v>
      </c>
      <c r="P55" s="367">
        <v>329</v>
      </c>
      <c r="Q55" s="367" t="s">
        <v>133</v>
      </c>
      <c r="R55" s="367">
        <v>30</v>
      </c>
      <c r="S55" s="367">
        <v>28</v>
      </c>
      <c r="T55" s="367">
        <v>4538</v>
      </c>
      <c r="U55" s="367">
        <v>2315</v>
      </c>
      <c r="V55" s="367">
        <v>2</v>
      </c>
      <c r="W55" s="368">
        <v>2221</v>
      </c>
      <c r="X55" s="355"/>
      <c r="Y55" s="309"/>
      <c r="Z55" s="326" t="s">
        <v>303</v>
      </c>
      <c r="AA55" s="304"/>
      <c r="AB55" s="328"/>
      <c r="AC55" s="1424"/>
      <c r="AD55" s="304"/>
      <c r="AE55" s="313"/>
      <c r="AF55" s="1425"/>
      <c r="AG55" s="314"/>
      <c r="AH55" s="324" t="s">
        <v>303</v>
      </c>
      <c r="AI55" s="329"/>
      <c r="AJ55" s="375"/>
      <c r="AK55" s="372">
        <v>6909</v>
      </c>
      <c r="AL55" s="367">
        <v>1943</v>
      </c>
      <c r="AM55" s="367">
        <v>1915</v>
      </c>
      <c r="AN55" s="367">
        <v>1158</v>
      </c>
      <c r="AO55" s="367">
        <v>678</v>
      </c>
      <c r="AP55" s="367">
        <v>1</v>
      </c>
      <c r="AQ55" s="367">
        <v>78</v>
      </c>
      <c r="AR55" s="367">
        <v>799</v>
      </c>
      <c r="AS55" s="367">
        <v>462</v>
      </c>
      <c r="AT55" s="367">
        <v>307</v>
      </c>
      <c r="AU55" s="367" t="s">
        <v>133</v>
      </c>
      <c r="AV55" s="367">
        <v>30</v>
      </c>
      <c r="AW55" s="367">
        <v>28</v>
      </c>
      <c r="AX55" s="367">
        <v>4286</v>
      </c>
      <c r="AY55" s="367">
        <v>2199</v>
      </c>
      <c r="AZ55" s="367">
        <v>2</v>
      </c>
      <c r="BA55" s="368">
        <v>2085</v>
      </c>
      <c r="BB55" s="355"/>
      <c r="BC55" s="309"/>
      <c r="BD55" s="326" t="s">
        <v>303</v>
      </c>
      <c r="BE55" s="304"/>
      <c r="BF55" s="328"/>
      <c r="BG55" s="1424"/>
      <c r="BH55" s="304"/>
      <c r="BI55" s="313"/>
      <c r="BJ55" s="1425"/>
      <c r="BK55" s="314"/>
      <c r="BL55" s="324" t="s">
        <v>303</v>
      </c>
      <c r="BM55" s="329"/>
      <c r="BN55" s="375"/>
      <c r="BO55" s="372">
        <v>430</v>
      </c>
      <c r="BP55" s="367">
        <v>203</v>
      </c>
      <c r="BQ55" s="367">
        <v>203</v>
      </c>
      <c r="BR55" s="367">
        <v>147</v>
      </c>
      <c r="BS55" s="367">
        <v>51</v>
      </c>
      <c r="BT55" s="367" t="s">
        <v>133</v>
      </c>
      <c r="BU55" s="367">
        <v>5</v>
      </c>
      <c r="BV55" s="367">
        <v>54</v>
      </c>
      <c r="BW55" s="367">
        <v>36</v>
      </c>
      <c r="BX55" s="367">
        <v>18</v>
      </c>
      <c r="BY55" s="367" t="s">
        <v>133</v>
      </c>
      <c r="BZ55" s="367" t="s">
        <v>133</v>
      </c>
      <c r="CA55" s="367" t="s">
        <v>133</v>
      </c>
      <c r="CB55" s="367">
        <v>187</v>
      </c>
      <c r="CC55" s="367">
        <v>88</v>
      </c>
      <c r="CD55" s="367" t="s">
        <v>133</v>
      </c>
      <c r="CE55" s="368">
        <v>99</v>
      </c>
      <c r="CF55" s="355"/>
      <c r="CG55" s="309"/>
      <c r="CH55" s="326" t="s">
        <v>303</v>
      </c>
      <c r="CI55" s="304"/>
      <c r="CJ55" s="328"/>
      <c r="CK55" s="1424"/>
      <c r="CL55" s="304"/>
      <c r="CM55" s="313"/>
      <c r="CN55" s="1425"/>
      <c r="CO55" s="314"/>
      <c r="CP55" s="324" t="s">
        <v>303</v>
      </c>
      <c r="CQ55" s="329"/>
      <c r="CR55" s="375"/>
      <c r="CS55" s="372">
        <v>139</v>
      </c>
      <c r="CT55" s="367">
        <v>67</v>
      </c>
      <c r="CU55" s="367">
        <v>67</v>
      </c>
      <c r="CV55" s="367">
        <v>53</v>
      </c>
      <c r="CW55" s="367">
        <v>13</v>
      </c>
      <c r="CX55" s="367" t="s">
        <v>133</v>
      </c>
      <c r="CY55" s="367">
        <v>1</v>
      </c>
      <c r="CZ55" s="367">
        <v>11</v>
      </c>
      <c r="DA55" s="367">
        <v>7</v>
      </c>
      <c r="DB55" s="367">
        <v>4</v>
      </c>
      <c r="DC55" s="367" t="s">
        <v>133</v>
      </c>
      <c r="DD55" s="367" t="s">
        <v>133</v>
      </c>
      <c r="DE55" s="367" t="s">
        <v>133</v>
      </c>
      <c r="DF55" s="367">
        <v>65</v>
      </c>
      <c r="DG55" s="367">
        <v>28</v>
      </c>
      <c r="DH55" s="367" t="s">
        <v>133</v>
      </c>
      <c r="DI55" s="368">
        <v>37</v>
      </c>
      <c r="DJ55" s="355"/>
      <c r="DK55" s="309"/>
      <c r="DL55" s="326" t="s">
        <v>303</v>
      </c>
      <c r="DM55" s="304"/>
      <c r="DN55" s="328"/>
      <c r="DO55" s="1424"/>
      <c r="DP55" s="304"/>
    </row>
    <row r="56" spans="1:120" s="305" customFormat="1" ht="12">
      <c r="B56" s="1426"/>
      <c r="C56" s="306"/>
      <c r="D56" s="324" t="s">
        <v>304</v>
      </c>
      <c r="E56" s="329"/>
      <c r="F56" s="353"/>
      <c r="G56" s="372">
        <v>5812</v>
      </c>
      <c r="H56" s="367">
        <v>1136</v>
      </c>
      <c r="I56" s="367">
        <v>1129</v>
      </c>
      <c r="J56" s="367">
        <v>720</v>
      </c>
      <c r="K56" s="367">
        <v>342</v>
      </c>
      <c r="L56" s="367">
        <v>1</v>
      </c>
      <c r="M56" s="367">
        <v>66</v>
      </c>
      <c r="N56" s="367">
        <v>261</v>
      </c>
      <c r="O56" s="367">
        <v>142</v>
      </c>
      <c r="P56" s="367">
        <v>110</v>
      </c>
      <c r="Q56" s="367">
        <v>1</v>
      </c>
      <c r="R56" s="367">
        <v>8</v>
      </c>
      <c r="S56" s="367">
        <v>7</v>
      </c>
      <c r="T56" s="367">
        <v>3976</v>
      </c>
      <c r="U56" s="367">
        <v>1574</v>
      </c>
      <c r="V56" s="367" t="s">
        <v>133</v>
      </c>
      <c r="W56" s="368">
        <v>2402</v>
      </c>
      <c r="X56" s="355"/>
      <c r="Y56" s="309"/>
      <c r="Z56" s="326" t="s">
        <v>304</v>
      </c>
      <c r="AA56" s="304"/>
      <c r="AB56" s="328"/>
      <c r="AC56" s="1424"/>
      <c r="AD56" s="304"/>
      <c r="AE56" s="313"/>
      <c r="AF56" s="1425"/>
      <c r="AG56" s="314"/>
      <c r="AH56" s="324" t="s">
        <v>304</v>
      </c>
      <c r="AI56" s="329"/>
      <c r="AJ56" s="375"/>
      <c r="AK56" s="372">
        <v>5362</v>
      </c>
      <c r="AL56" s="367">
        <v>990</v>
      </c>
      <c r="AM56" s="367">
        <v>983</v>
      </c>
      <c r="AN56" s="367">
        <v>616</v>
      </c>
      <c r="AO56" s="367">
        <v>308</v>
      </c>
      <c r="AP56" s="367">
        <v>1</v>
      </c>
      <c r="AQ56" s="367">
        <v>58</v>
      </c>
      <c r="AR56" s="367">
        <v>238</v>
      </c>
      <c r="AS56" s="367">
        <v>126</v>
      </c>
      <c r="AT56" s="367">
        <v>103</v>
      </c>
      <c r="AU56" s="367">
        <v>1</v>
      </c>
      <c r="AV56" s="367">
        <v>8</v>
      </c>
      <c r="AW56" s="367">
        <v>7</v>
      </c>
      <c r="AX56" s="367">
        <v>3718</v>
      </c>
      <c r="AY56" s="367">
        <v>1478</v>
      </c>
      <c r="AZ56" s="367" t="s">
        <v>133</v>
      </c>
      <c r="BA56" s="368">
        <v>2240</v>
      </c>
      <c r="BB56" s="355"/>
      <c r="BC56" s="309"/>
      <c r="BD56" s="326" t="s">
        <v>304</v>
      </c>
      <c r="BE56" s="304"/>
      <c r="BF56" s="328"/>
      <c r="BG56" s="1424"/>
      <c r="BH56" s="304"/>
      <c r="BI56" s="313"/>
      <c r="BJ56" s="1425"/>
      <c r="BK56" s="314"/>
      <c r="BL56" s="324" t="s">
        <v>304</v>
      </c>
      <c r="BM56" s="329"/>
      <c r="BN56" s="375"/>
      <c r="BO56" s="372">
        <v>334</v>
      </c>
      <c r="BP56" s="367">
        <v>97</v>
      </c>
      <c r="BQ56" s="367">
        <v>97</v>
      </c>
      <c r="BR56" s="367">
        <v>65</v>
      </c>
      <c r="BS56" s="367">
        <v>24</v>
      </c>
      <c r="BT56" s="367" t="s">
        <v>133</v>
      </c>
      <c r="BU56" s="367">
        <v>8</v>
      </c>
      <c r="BV56" s="367">
        <v>19</v>
      </c>
      <c r="BW56" s="367">
        <v>14</v>
      </c>
      <c r="BX56" s="367">
        <v>5</v>
      </c>
      <c r="BY56" s="367" t="s">
        <v>133</v>
      </c>
      <c r="BZ56" s="367" t="s">
        <v>133</v>
      </c>
      <c r="CA56" s="367" t="s">
        <v>133</v>
      </c>
      <c r="CB56" s="367">
        <v>201</v>
      </c>
      <c r="CC56" s="367">
        <v>76</v>
      </c>
      <c r="CD56" s="367" t="s">
        <v>133</v>
      </c>
      <c r="CE56" s="368">
        <v>125</v>
      </c>
      <c r="CF56" s="355"/>
      <c r="CG56" s="309"/>
      <c r="CH56" s="326" t="s">
        <v>304</v>
      </c>
      <c r="CI56" s="304"/>
      <c r="CJ56" s="328"/>
      <c r="CK56" s="1424"/>
      <c r="CL56" s="304"/>
      <c r="CM56" s="313"/>
      <c r="CN56" s="1425"/>
      <c r="CO56" s="314"/>
      <c r="CP56" s="324" t="s">
        <v>304</v>
      </c>
      <c r="CQ56" s="329"/>
      <c r="CR56" s="375"/>
      <c r="CS56" s="372">
        <v>116</v>
      </c>
      <c r="CT56" s="367">
        <v>49</v>
      </c>
      <c r="CU56" s="367">
        <v>49</v>
      </c>
      <c r="CV56" s="367">
        <v>39</v>
      </c>
      <c r="CW56" s="367">
        <v>10</v>
      </c>
      <c r="CX56" s="367" t="s">
        <v>133</v>
      </c>
      <c r="CY56" s="367" t="s">
        <v>133</v>
      </c>
      <c r="CZ56" s="367">
        <v>4</v>
      </c>
      <c r="DA56" s="367">
        <v>2</v>
      </c>
      <c r="DB56" s="367">
        <v>2</v>
      </c>
      <c r="DC56" s="367" t="s">
        <v>133</v>
      </c>
      <c r="DD56" s="367" t="s">
        <v>133</v>
      </c>
      <c r="DE56" s="367" t="s">
        <v>133</v>
      </c>
      <c r="DF56" s="367">
        <v>57</v>
      </c>
      <c r="DG56" s="367">
        <v>20</v>
      </c>
      <c r="DH56" s="367" t="s">
        <v>133</v>
      </c>
      <c r="DI56" s="368">
        <v>37</v>
      </c>
      <c r="DJ56" s="355"/>
      <c r="DK56" s="309"/>
      <c r="DL56" s="326" t="s">
        <v>304</v>
      </c>
      <c r="DM56" s="304"/>
      <c r="DN56" s="328"/>
      <c r="DO56" s="1424"/>
      <c r="DP56" s="304"/>
    </row>
    <row r="57" spans="1:120" s="305" customFormat="1" ht="12">
      <c r="B57" s="1426"/>
      <c r="C57" s="306"/>
      <c r="D57" s="324" t="s">
        <v>305</v>
      </c>
      <c r="E57" s="329"/>
      <c r="F57" s="353"/>
      <c r="G57" s="372">
        <v>5191</v>
      </c>
      <c r="H57" s="367">
        <v>655</v>
      </c>
      <c r="I57" s="367">
        <v>649</v>
      </c>
      <c r="J57" s="367">
        <v>396</v>
      </c>
      <c r="K57" s="367">
        <v>210</v>
      </c>
      <c r="L57" s="367" t="s">
        <v>133</v>
      </c>
      <c r="M57" s="367">
        <v>43</v>
      </c>
      <c r="N57" s="367">
        <v>81</v>
      </c>
      <c r="O57" s="367">
        <v>38</v>
      </c>
      <c r="P57" s="367">
        <v>38</v>
      </c>
      <c r="Q57" s="367" t="s">
        <v>133</v>
      </c>
      <c r="R57" s="367">
        <v>5</v>
      </c>
      <c r="S57" s="367">
        <v>6</v>
      </c>
      <c r="T57" s="367">
        <v>3924</v>
      </c>
      <c r="U57" s="367">
        <v>1142</v>
      </c>
      <c r="V57" s="367">
        <v>1</v>
      </c>
      <c r="W57" s="368">
        <v>2781</v>
      </c>
      <c r="X57" s="355"/>
      <c r="Y57" s="309"/>
      <c r="Z57" s="326" t="s">
        <v>305</v>
      </c>
      <c r="AA57" s="304"/>
      <c r="AB57" s="328"/>
      <c r="AC57" s="1424"/>
      <c r="AD57" s="304"/>
      <c r="AE57" s="313"/>
      <c r="AF57" s="1425"/>
      <c r="AG57" s="314"/>
      <c r="AH57" s="324" t="s">
        <v>305</v>
      </c>
      <c r="AI57" s="329"/>
      <c r="AJ57" s="375"/>
      <c r="AK57" s="372">
        <v>4706</v>
      </c>
      <c r="AL57" s="367">
        <v>527</v>
      </c>
      <c r="AM57" s="367">
        <v>522</v>
      </c>
      <c r="AN57" s="367">
        <v>305</v>
      </c>
      <c r="AO57" s="367">
        <v>178</v>
      </c>
      <c r="AP57" s="367" t="s">
        <v>133</v>
      </c>
      <c r="AQ57" s="367">
        <v>39</v>
      </c>
      <c r="AR57" s="367">
        <v>73</v>
      </c>
      <c r="AS57" s="367">
        <v>32</v>
      </c>
      <c r="AT57" s="367">
        <v>36</v>
      </c>
      <c r="AU57" s="367" t="s">
        <v>133</v>
      </c>
      <c r="AV57" s="367">
        <v>5</v>
      </c>
      <c r="AW57" s="367">
        <v>5</v>
      </c>
      <c r="AX57" s="367">
        <v>3599</v>
      </c>
      <c r="AY57" s="367">
        <v>1066</v>
      </c>
      <c r="AZ57" s="367">
        <v>1</v>
      </c>
      <c r="BA57" s="368">
        <v>2532</v>
      </c>
      <c r="BB57" s="355"/>
      <c r="BC57" s="309"/>
      <c r="BD57" s="326" t="s">
        <v>305</v>
      </c>
      <c r="BE57" s="304"/>
      <c r="BF57" s="328"/>
      <c r="BG57" s="1424"/>
      <c r="BH57" s="304"/>
      <c r="BI57" s="313"/>
      <c r="BJ57" s="1425"/>
      <c r="BK57" s="314"/>
      <c r="BL57" s="324" t="s">
        <v>305</v>
      </c>
      <c r="BM57" s="329"/>
      <c r="BN57" s="375"/>
      <c r="BO57" s="372">
        <v>372</v>
      </c>
      <c r="BP57" s="367">
        <v>91</v>
      </c>
      <c r="BQ57" s="367">
        <v>90</v>
      </c>
      <c r="BR57" s="367">
        <v>62</v>
      </c>
      <c r="BS57" s="367">
        <v>25</v>
      </c>
      <c r="BT57" s="367" t="s">
        <v>133</v>
      </c>
      <c r="BU57" s="367">
        <v>3</v>
      </c>
      <c r="BV57" s="367">
        <v>7</v>
      </c>
      <c r="BW57" s="367">
        <v>5</v>
      </c>
      <c r="BX57" s="367">
        <v>2</v>
      </c>
      <c r="BY57" s="367" t="s">
        <v>133</v>
      </c>
      <c r="BZ57" s="367" t="s">
        <v>133</v>
      </c>
      <c r="CA57" s="367">
        <v>1</v>
      </c>
      <c r="CB57" s="367">
        <v>252</v>
      </c>
      <c r="CC57" s="367">
        <v>55</v>
      </c>
      <c r="CD57" s="367" t="s">
        <v>133</v>
      </c>
      <c r="CE57" s="368">
        <v>197</v>
      </c>
      <c r="CF57" s="355"/>
      <c r="CG57" s="309"/>
      <c r="CH57" s="326" t="s">
        <v>305</v>
      </c>
      <c r="CI57" s="304"/>
      <c r="CJ57" s="328"/>
      <c r="CK57" s="1424"/>
      <c r="CL57" s="304"/>
      <c r="CM57" s="313"/>
      <c r="CN57" s="1425"/>
      <c r="CO57" s="314"/>
      <c r="CP57" s="324" t="s">
        <v>305</v>
      </c>
      <c r="CQ57" s="329"/>
      <c r="CR57" s="375"/>
      <c r="CS57" s="372">
        <v>113</v>
      </c>
      <c r="CT57" s="367">
        <v>37</v>
      </c>
      <c r="CU57" s="367">
        <v>37</v>
      </c>
      <c r="CV57" s="367">
        <v>29</v>
      </c>
      <c r="CW57" s="367">
        <v>7</v>
      </c>
      <c r="CX57" s="367" t="s">
        <v>133</v>
      </c>
      <c r="CY57" s="367">
        <v>1</v>
      </c>
      <c r="CZ57" s="367">
        <v>1</v>
      </c>
      <c r="DA57" s="367">
        <v>1</v>
      </c>
      <c r="DB57" s="367" t="s">
        <v>133</v>
      </c>
      <c r="DC57" s="367" t="s">
        <v>133</v>
      </c>
      <c r="DD57" s="367" t="s">
        <v>133</v>
      </c>
      <c r="DE57" s="367" t="s">
        <v>133</v>
      </c>
      <c r="DF57" s="367">
        <v>73</v>
      </c>
      <c r="DG57" s="367">
        <v>21</v>
      </c>
      <c r="DH57" s="367" t="s">
        <v>133</v>
      </c>
      <c r="DI57" s="368">
        <v>52</v>
      </c>
      <c r="DJ57" s="355"/>
      <c r="DK57" s="309"/>
      <c r="DL57" s="326" t="s">
        <v>305</v>
      </c>
      <c r="DM57" s="304"/>
      <c r="DN57" s="328"/>
      <c r="DO57" s="1424"/>
      <c r="DP57" s="304"/>
    </row>
    <row r="58" spans="1:120" s="305" customFormat="1" ht="12">
      <c r="B58" s="1426"/>
      <c r="C58" s="306"/>
      <c r="D58" s="324" t="s">
        <v>306</v>
      </c>
      <c r="E58" s="329"/>
      <c r="F58" s="353"/>
      <c r="G58" s="372">
        <v>7273</v>
      </c>
      <c r="H58" s="367">
        <v>351</v>
      </c>
      <c r="I58" s="367">
        <v>351</v>
      </c>
      <c r="J58" s="367">
        <v>164</v>
      </c>
      <c r="K58" s="367">
        <v>134</v>
      </c>
      <c r="L58" s="367" t="s">
        <v>133</v>
      </c>
      <c r="M58" s="367">
        <v>53</v>
      </c>
      <c r="N58" s="367">
        <v>39</v>
      </c>
      <c r="O58" s="367">
        <v>21</v>
      </c>
      <c r="P58" s="367">
        <v>16</v>
      </c>
      <c r="Q58" s="367" t="s">
        <v>133</v>
      </c>
      <c r="R58" s="367">
        <v>2</v>
      </c>
      <c r="S58" s="367" t="s">
        <v>133</v>
      </c>
      <c r="T58" s="367">
        <v>6390</v>
      </c>
      <c r="U58" s="367">
        <v>888</v>
      </c>
      <c r="V58" s="367">
        <v>1</v>
      </c>
      <c r="W58" s="368">
        <v>5501</v>
      </c>
      <c r="X58" s="355"/>
      <c r="Y58" s="309"/>
      <c r="Z58" s="326" t="s">
        <v>306</v>
      </c>
      <c r="AA58" s="304"/>
      <c r="AB58" s="328"/>
      <c r="AC58" s="1424"/>
      <c r="AD58" s="304"/>
      <c r="AE58" s="313"/>
      <c r="AF58" s="1425"/>
      <c r="AG58" s="314"/>
      <c r="AH58" s="324" t="s">
        <v>306</v>
      </c>
      <c r="AI58" s="329"/>
      <c r="AJ58" s="375"/>
      <c r="AK58" s="372">
        <v>6452</v>
      </c>
      <c r="AL58" s="367">
        <v>262</v>
      </c>
      <c r="AM58" s="367">
        <v>262</v>
      </c>
      <c r="AN58" s="367">
        <v>121</v>
      </c>
      <c r="AO58" s="367">
        <v>103</v>
      </c>
      <c r="AP58" s="367" t="s">
        <v>133</v>
      </c>
      <c r="AQ58" s="367">
        <v>38</v>
      </c>
      <c r="AR58" s="367">
        <v>36</v>
      </c>
      <c r="AS58" s="367">
        <v>21</v>
      </c>
      <c r="AT58" s="367">
        <v>13</v>
      </c>
      <c r="AU58" s="367" t="s">
        <v>133</v>
      </c>
      <c r="AV58" s="367">
        <v>2</v>
      </c>
      <c r="AW58" s="367" t="s">
        <v>133</v>
      </c>
      <c r="AX58" s="367">
        <v>5712</v>
      </c>
      <c r="AY58" s="367">
        <v>826</v>
      </c>
      <c r="AZ58" s="367">
        <v>1</v>
      </c>
      <c r="BA58" s="368">
        <v>4885</v>
      </c>
      <c r="BB58" s="355"/>
      <c r="BC58" s="309"/>
      <c r="BD58" s="326" t="s">
        <v>306</v>
      </c>
      <c r="BE58" s="304"/>
      <c r="BF58" s="328"/>
      <c r="BG58" s="1424"/>
      <c r="BH58" s="304"/>
      <c r="BI58" s="313"/>
      <c r="BJ58" s="1425"/>
      <c r="BK58" s="314"/>
      <c r="BL58" s="324" t="s">
        <v>306</v>
      </c>
      <c r="BM58" s="329"/>
      <c r="BN58" s="375"/>
      <c r="BO58" s="372">
        <v>633</v>
      </c>
      <c r="BP58" s="367">
        <v>61</v>
      </c>
      <c r="BQ58" s="367">
        <v>61</v>
      </c>
      <c r="BR58" s="367">
        <v>26</v>
      </c>
      <c r="BS58" s="367">
        <v>22</v>
      </c>
      <c r="BT58" s="367" t="s">
        <v>133</v>
      </c>
      <c r="BU58" s="367">
        <v>13</v>
      </c>
      <c r="BV58" s="367">
        <v>3</v>
      </c>
      <c r="BW58" s="367" t="s">
        <v>133</v>
      </c>
      <c r="BX58" s="367">
        <v>3</v>
      </c>
      <c r="BY58" s="367" t="s">
        <v>133</v>
      </c>
      <c r="BZ58" s="367" t="s">
        <v>133</v>
      </c>
      <c r="CA58" s="367" t="s">
        <v>133</v>
      </c>
      <c r="CB58" s="367">
        <v>527</v>
      </c>
      <c r="CC58" s="367">
        <v>47</v>
      </c>
      <c r="CD58" s="367" t="s">
        <v>133</v>
      </c>
      <c r="CE58" s="368">
        <v>480</v>
      </c>
      <c r="CF58" s="355"/>
      <c r="CG58" s="309"/>
      <c r="CH58" s="326" t="s">
        <v>306</v>
      </c>
      <c r="CI58" s="304"/>
      <c r="CJ58" s="328"/>
      <c r="CK58" s="1424"/>
      <c r="CL58" s="304"/>
      <c r="CM58" s="313"/>
      <c r="CN58" s="1425"/>
      <c r="CO58" s="314"/>
      <c r="CP58" s="324" t="s">
        <v>306</v>
      </c>
      <c r="CQ58" s="329"/>
      <c r="CR58" s="375"/>
      <c r="CS58" s="372">
        <v>188</v>
      </c>
      <c r="CT58" s="367">
        <v>28</v>
      </c>
      <c r="CU58" s="367">
        <v>28</v>
      </c>
      <c r="CV58" s="367">
        <v>17</v>
      </c>
      <c r="CW58" s="367">
        <v>9</v>
      </c>
      <c r="CX58" s="367" t="s">
        <v>133</v>
      </c>
      <c r="CY58" s="367">
        <v>2</v>
      </c>
      <c r="CZ58" s="367" t="s">
        <v>133</v>
      </c>
      <c r="DA58" s="367" t="s">
        <v>133</v>
      </c>
      <c r="DB58" s="367" t="s">
        <v>133</v>
      </c>
      <c r="DC58" s="367" t="s">
        <v>133</v>
      </c>
      <c r="DD58" s="367" t="s">
        <v>133</v>
      </c>
      <c r="DE58" s="367" t="s">
        <v>133</v>
      </c>
      <c r="DF58" s="367">
        <v>151</v>
      </c>
      <c r="DG58" s="367">
        <v>15</v>
      </c>
      <c r="DH58" s="367" t="s">
        <v>133</v>
      </c>
      <c r="DI58" s="368">
        <v>136</v>
      </c>
      <c r="DJ58" s="355"/>
      <c r="DK58" s="309"/>
      <c r="DL58" s="326" t="s">
        <v>306</v>
      </c>
      <c r="DM58" s="304"/>
      <c r="DN58" s="328"/>
      <c r="DO58" s="1424"/>
      <c r="DP58" s="304"/>
    </row>
    <row r="59" spans="1:120">
      <c r="A59" s="337"/>
      <c r="F59" s="339"/>
      <c r="G59" s="373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74"/>
      <c r="X59" s="339"/>
      <c r="Y59" s="339"/>
      <c r="Z59" s="339"/>
      <c r="AA59" s="339"/>
      <c r="AB59" s="339"/>
      <c r="AC59" s="339"/>
      <c r="AD59" s="339"/>
      <c r="AE59" s="337"/>
      <c r="AJ59" s="337"/>
      <c r="AK59" s="373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74"/>
      <c r="BB59" s="339"/>
      <c r="BC59" s="339"/>
      <c r="BD59" s="339"/>
      <c r="BE59" s="339"/>
      <c r="BF59" s="339"/>
      <c r="BG59" s="339"/>
      <c r="BH59" s="339"/>
      <c r="BI59" s="337"/>
      <c r="BN59" s="339"/>
      <c r="BO59" s="373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74"/>
      <c r="CF59" s="339"/>
      <c r="CG59" s="339"/>
      <c r="CH59" s="339"/>
      <c r="CI59" s="339"/>
      <c r="CJ59" s="339"/>
      <c r="CK59" s="339"/>
      <c r="CL59" s="339"/>
      <c r="CM59" s="337"/>
      <c r="CR59" s="339"/>
      <c r="CS59" s="373"/>
      <c r="CT59" s="339"/>
      <c r="CU59" s="339"/>
      <c r="CV59" s="339"/>
      <c r="CW59" s="339"/>
      <c r="CX59" s="339"/>
      <c r="CY59" s="339"/>
      <c r="CZ59" s="339"/>
      <c r="DA59" s="339"/>
      <c r="DB59" s="339"/>
      <c r="DC59" s="339"/>
      <c r="DD59" s="339"/>
      <c r="DE59" s="339"/>
      <c r="DF59" s="339"/>
      <c r="DG59" s="339"/>
      <c r="DH59" s="339"/>
      <c r="DI59" s="374"/>
      <c r="DJ59" s="339"/>
      <c r="DK59" s="339"/>
      <c r="DL59" s="339"/>
      <c r="DM59" s="339"/>
      <c r="DN59" s="339"/>
      <c r="DO59" s="339"/>
      <c r="DP59" s="339"/>
    </row>
    <row r="60" spans="1:120" ht="3" customHeight="1">
      <c r="A60" s="340"/>
      <c r="B60" s="340"/>
      <c r="C60" s="340"/>
      <c r="D60" s="340"/>
      <c r="E60" s="340"/>
      <c r="F60" s="340"/>
      <c r="G60" s="340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40"/>
      <c r="AF60" s="340"/>
      <c r="AG60" s="340"/>
      <c r="AH60" s="340"/>
      <c r="AI60" s="340"/>
      <c r="AJ60" s="340"/>
      <c r="AK60" s="340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7"/>
      <c r="BE60" s="337"/>
      <c r="BF60" s="337"/>
      <c r="BG60" s="337"/>
      <c r="BH60" s="337"/>
      <c r="BI60" s="340"/>
      <c r="BJ60" s="340"/>
      <c r="BK60" s="340"/>
      <c r="BL60" s="340"/>
      <c r="BM60" s="340"/>
      <c r="BN60" s="340"/>
      <c r="BO60" s="340"/>
      <c r="BP60" s="337"/>
      <c r="BQ60" s="337"/>
      <c r="BR60" s="337"/>
      <c r="BS60" s="337"/>
      <c r="BT60" s="337"/>
      <c r="BU60" s="337"/>
      <c r="BV60" s="337"/>
      <c r="BW60" s="337"/>
      <c r="BX60" s="337"/>
      <c r="BY60" s="337"/>
      <c r="BZ60" s="337"/>
      <c r="CA60" s="337"/>
      <c r="CB60" s="337"/>
      <c r="CC60" s="337"/>
      <c r="CD60" s="337"/>
      <c r="CE60" s="337"/>
      <c r="CF60" s="337"/>
      <c r="CG60" s="337"/>
      <c r="CH60" s="337"/>
      <c r="CI60" s="337"/>
      <c r="CJ60" s="337"/>
      <c r="CK60" s="337"/>
      <c r="CL60" s="337"/>
      <c r="CM60" s="340"/>
      <c r="CN60" s="340"/>
      <c r="CO60" s="340"/>
      <c r="CP60" s="340"/>
      <c r="CQ60" s="340"/>
      <c r="CR60" s="340"/>
      <c r="CS60" s="340"/>
      <c r="CT60" s="337"/>
      <c r="CU60" s="337"/>
      <c r="CV60" s="337"/>
      <c r="CW60" s="337"/>
      <c r="CX60" s="337"/>
      <c r="CY60" s="337"/>
      <c r="CZ60" s="337"/>
      <c r="DA60" s="337"/>
      <c r="DB60" s="337"/>
      <c r="DC60" s="337"/>
      <c r="DD60" s="337"/>
      <c r="DE60" s="337"/>
      <c r="DF60" s="337"/>
      <c r="DG60" s="337"/>
      <c r="DH60" s="337"/>
      <c r="DI60" s="337"/>
      <c r="DJ60" s="337"/>
      <c r="DK60" s="337"/>
      <c r="DL60" s="337"/>
      <c r="DM60" s="337"/>
      <c r="DN60" s="337"/>
      <c r="DO60" s="337"/>
      <c r="DP60" s="337"/>
    </row>
    <row r="61" spans="1:120" s="345" customFormat="1" ht="11.25">
      <c r="A61" s="343" t="s">
        <v>239</v>
      </c>
      <c r="B61" s="343"/>
      <c r="C61" s="344"/>
      <c r="D61" s="344"/>
      <c r="E61" s="344"/>
      <c r="F61" s="344"/>
      <c r="G61" s="344"/>
      <c r="AE61" s="343" t="s">
        <v>239</v>
      </c>
      <c r="AF61" s="343"/>
      <c r="AG61" s="344"/>
      <c r="AH61" s="344"/>
      <c r="AI61" s="344"/>
      <c r="AJ61" s="344"/>
      <c r="AK61" s="344"/>
      <c r="BI61" s="343" t="s">
        <v>239</v>
      </c>
      <c r="BJ61" s="343"/>
      <c r="BK61" s="344"/>
      <c r="BL61" s="344"/>
      <c r="BM61" s="344"/>
      <c r="BN61" s="344"/>
      <c r="BO61" s="344"/>
      <c r="CM61" s="343" t="s">
        <v>239</v>
      </c>
      <c r="CN61" s="343"/>
      <c r="CO61" s="344"/>
      <c r="CP61" s="344"/>
      <c r="CQ61" s="344"/>
      <c r="CR61" s="344"/>
      <c r="CS61" s="344"/>
    </row>
    <row r="62" spans="1:120" s="345" customFormat="1" ht="11.25">
      <c r="A62" s="345" t="s">
        <v>309</v>
      </c>
      <c r="AE62" s="345" t="s">
        <v>309</v>
      </c>
      <c r="BI62" s="345" t="s">
        <v>309</v>
      </c>
      <c r="CM62" s="345" t="s">
        <v>309</v>
      </c>
    </row>
    <row r="63" spans="1:120" s="345" customFormat="1" ht="11.25"/>
  </sheetData>
  <mergeCells count="132">
    <mergeCell ref="AA3:AD3"/>
    <mergeCell ref="BE3:BH3"/>
    <mergeCell ref="CI3:CL3"/>
    <mergeCell ref="DM3:DP3"/>
    <mergeCell ref="BI4:BN7"/>
    <mergeCell ref="BO4:BO7"/>
    <mergeCell ref="BP4:BV4"/>
    <mergeCell ref="AX5:AX7"/>
    <mergeCell ref="AM6:AM7"/>
    <mergeCell ref="AN6:AN7"/>
    <mergeCell ref="AO6:AO7"/>
    <mergeCell ref="AP6:AP7"/>
    <mergeCell ref="BW4:CA4"/>
    <mergeCell ref="CB4:CE4"/>
    <mergeCell ref="CF4:CL7"/>
    <mergeCell ref="CM4:CR7"/>
    <mergeCell ref="CS4:CS7"/>
    <mergeCell ref="CT4:CZ4"/>
    <mergeCell ref="CA5:CA7"/>
    <mergeCell ref="CB5:CB7"/>
    <mergeCell ref="CC5:CC7"/>
    <mergeCell ref="CD5:CD7"/>
    <mergeCell ref="DA4:DE4"/>
    <mergeCell ref="DF4:DI4"/>
    <mergeCell ref="CM2:CZ2"/>
    <mergeCell ref="DA2:DN2"/>
    <mergeCell ref="B43:B58"/>
    <mergeCell ref="AC43:AC58"/>
    <mergeCell ref="AF43:AF58"/>
    <mergeCell ref="BG43:BG58"/>
    <mergeCell ref="CE5:CE7"/>
    <mergeCell ref="CT5:CT7"/>
    <mergeCell ref="CU5:CY5"/>
    <mergeCell ref="CU6:CU7"/>
    <mergeCell ref="A2:N2"/>
    <mergeCell ref="O2:AB2"/>
    <mergeCell ref="AE2:AR2"/>
    <mergeCell ref="AS2:BF2"/>
    <mergeCell ref="BI2:BV2"/>
    <mergeCell ref="BW2:CJ2"/>
    <mergeCell ref="A4:F7"/>
    <mergeCell ref="G4:G7"/>
    <mergeCell ref="H4:N4"/>
    <mergeCell ref="O4:S4"/>
    <mergeCell ref="T4:W4"/>
    <mergeCell ref="X4:AD7"/>
    <mergeCell ref="W5:W7"/>
    <mergeCell ref="I6:I7"/>
    <mergeCell ref="DJ4:DP7"/>
    <mergeCell ref="H5:H7"/>
    <mergeCell ref="I5:M5"/>
    <mergeCell ref="O5:R5"/>
    <mergeCell ref="S5:S7"/>
    <mergeCell ref="T5:T7"/>
    <mergeCell ref="U5:U7"/>
    <mergeCell ref="V5:V7"/>
    <mergeCell ref="AY5:AY7"/>
    <mergeCell ref="AZ5:AZ7"/>
    <mergeCell ref="BA5:BA7"/>
    <mergeCell ref="BP5:BP7"/>
    <mergeCell ref="BQ5:BU5"/>
    <mergeCell ref="BW5:BZ5"/>
    <mergeCell ref="BQ6:BQ7"/>
    <mergeCell ref="BR6:BR7"/>
    <mergeCell ref="BS6:BS7"/>
    <mergeCell ref="BT6:BT7"/>
    <mergeCell ref="DA5:DD5"/>
    <mergeCell ref="DE5:DE7"/>
    <mergeCell ref="DF5:DF7"/>
    <mergeCell ref="DG5:DG7"/>
    <mergeCell ref="DH5:DH7"/>
    <mergeCell ref="DI5:DI7"/>
    <mergeCell ref="DB6:DB7"/>
    <mergeCell ref="DC6:DC7"/>
    <mergeCell ref="DD6:DD7"/>
    <mergeCell ref="L6:L7"/>
    <mergeCell ref="M6:M7"/>
    <mergeCell ref="N6:N7"/>
    <mergeCell ref="O6:O7"/>
    <mergeCell ref="P6:P7"/>
    <mergeCell ref="Q6:Q7"/>
    <mergeCell ref="AQ6:AQ7"/>
    <mergeCell ref="AR6:AR7"/>
    <mergeCell ref="AS6:AS7"/>
    <mergeCell ref="AT6:AT7"/>
    <mergeCell ref="AU6:AU7"/>
    <mergeCell ref="AV6:AV7"/>
    <mergeCell ref="BU6:BU7"/>
    <mergeCell ref="BV6:BV7"/>
    <mergeCell ref="BW6:BW7"/>
    <mergeCell ref="BX6:BX7"/>
    <mergeCell ref="BY6:BY7"/>
    <mergeCell ref="BZ6:BZ7"/>
    <mergeCell ref="CV6:CV7"/>
    <mergeCell ref="CW6:CW7"/>
    <mergeCell ref="CX6:CX7"/>
    <mergeCell ref="CY6:CY7"/>
    <mergeCell ref="CZ6:CZ7"/>
    <mergeCell ref="DA6:DA7"/>
    <mergeCell ref="B9:B24"/>
    <mergeCell ref="AC9:AC24"/>
    <mergeCell ref="AF9:AF24"/>
    <mergeCell ref="BG9:BG24"/>
    <mergeCell ref="BJ9:BJ24"/>
    <mergeCell ref="CK9:CK24"/>
    <mergeCell ref="J6:J7"/>
    <mergeCell ref="K6:K7"/>
    <mergeCell ref="AE4:AJ7"/>
    <mergeCell ref="AK4:AK7"/>
    <mergeCell ref="AL4:AR4"/>
    <mergeCell ref="AS4:AW4"/>
    <mergeCell ref="AX4:BA4"/>
    <mergeCell ref="BB4:BH7"/>
    <mergeCell ref="AL5:AL7"/>
    <mergeCell ref="AM5:AQ5"/>
    <mergeCell ref="AS5:AV5"/>
    <mergeCell ref="AW5:AW7"/>
    <mergeCell ref="R6:R7"/>
    <mergeCell ref="DO43:DO58"/>
    <mergeCell ref="CN9:CN24"/>
    <mergeCell ref="DO9:DO24"/>
    <mergeCell ref="CN26:CN41"/>
    <mergeCell ref="DO26:DO41"/>
    <mergeCell ref="B26:B41"/>
    <mergeCell ref="AC26:AC41"/>
    <mergeCell ref="AF26:AF41"/>
    <mergeCell ref="BG26:BG41"/>
    <mergeCell ref="BJ26:BJ41"/>
    <mergeCell ref="CK26:CK41"/>
    <mergeCell ref="BJ43:BJ58"/>
    <mergeCell ref="CK43:CK58"/>
    <mergeCell ref="CN43:CN58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82" orientation="portrait" useFirstPageNumber="1" verticalDpi="0" r:id="rId1"/>
  <headerFooter scaleWithDoc="0" alignWithMargins="0">
    <oddFooter>&amp;C&amp;P</oddFooter>
  </headerFooter>
  <colBreaks count="7" manualBreakCount="7">
    <brk id="14" min="1" max="61" man="1"/>
    <brk id="30" min="1" max="61" man="1"/>
    <brk id="44" min="1" max="61" man="1"/>
    <brk id="60" min="1" max="61" man="1"/>
    <brk id="74" min="1" max="61" man="1"/>
    <brk id="90" min="1" max="61" man="1"/>
    <brk id="104" min="1" max="6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9"/>
  </sheetPr>
  <dimension ref="A2:BD95"/>
  <sheetViews>
    <sheetView view="pageBreakPreview" zoomScaleNormal="100" zoomScaleSheetLayoutView="100" workbookViewId="0">
      <selection activeCell="J29" sqref="J29"/>
    </sheetView>
  </sheetViews>
  <sheetFormatPr defaultColWidth="8.875" defaultRowHeight="13.5"/>
  <cols>
    <col min="1" max="1" width="1" style="381" customWidth="1"/>
    <col min="2" max="2" width="2.125" style="381" customWidth="1"/>
    <col min="3" max="3" width="1.75" style="381" customWidth="1"/>
    <col min="4" max="4" width="1" style="381" customWidth="1"/>
    <col min="5" max="5" width="2" style="381" customWidth="1"/>
    <col min="6" max="6" width="15.25" style="381" customWidth="1"/>
    <col min="7" max="14" width="8" style="382" customWidth="1"/>
    <col min="15" max="15" width="1" style="381" customWidth="1"/>
    <col min="16" max="16" width="2.125" style="381" customWidth="1"/>
    <col min="17" max="17" width="1.75" style="381" customWidth="1"/>
    <col min="18" max="18" width="1" style="381" customWidth="1"/>
    <col min="19" max="19" width="2" style="381" customWidth="1"/>
    <col min="20" max="20" width="15.25" style="381" customWidth="1"/>
    <col min="21" max="28" width="8" style="382" customWidth="1"/>
    <col min="29" max="29" width="1" style="381" customWidth="1"/>
    <col min="30" max="30" width="2.125" style="381" customWidth="1"/>
    <col min="31" max="31" width="1.75" style="381" customWidth="1"/>
    <col min="32" max="32" width="1" style="381" customWidth="1"/>
    <col min="33" max="33" width="2" style="381" customWidth="1"/>
    <col min="34" max="34" width="15.25" style="381" customWidth="1"/>
    <col min="35" max="42" width="8" style="382" customWidth="1"/>
    <col min="43" max="43" width="1" style="381" customWidth="1"/>
    <col min="44" max="44" width="2.125" style="381" customWidth="1"/>
    <col min="45" max="45" width="1.75" style="381" customWidth="1"/>
    <col min="46" max="46" width="1" style="381" customWidth="1"/>
    <col min="47" max="47" width="2" style="381" customWidth="1"/>
    <col min="48" max="48" width="15.25" style="381" customWidth="1"/>
    <col min="49" max="56" width="8" style="382" customWidth="1"/>
    <col min="57" max="16384" width="8.875" style="382"/>
  </cols>
  <sheetData>
    <row r="2" spans="1:56" s="380" customFormat="1" ht="19.5" customHeight="1">
      <c r="A2" s="1501" t="s">
        <v>316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487" t="s">
        <v>380</v>
      </c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501" t="s">
        <v>316</v>
      </c>
      <c r="AD2" s="1501"/>
      <c r="AE2" s="1501"/>
      <c r="AF2" s="1501"/>
      <c r="AG2" s="1501"/>
      <c r="AH2" s="1501"/>
      <c r="AI2" s="1501"/>
      <c r="AJ2" s="1501"/>
      <c r="AK2" s="1501"/>
      <c r="AL2" s="1501"/>
      <c r="AM2" s="1501"/>
      <c r="AN2" s="1501"/>
      <c r="AO2" s="1501"/>
      <c r="AP2" s="1501"/>
      <c r="AQ2" s="1487" t="s">
        <v>380</v>
      </c>
      <c r="AR2" s="1487"/>
      <c r="AS2" s="1487"/>
      <c r="AT2" s="1487"/>
      <c r="AU2" s="1487"/>
      <c r="AV2" s="1487"/>
      <c r="AW2" s="1487"/>
      <c r="AX2" s="1487"/>
      <c r="AY2" s="1487"/>
      <c r="AZ2" s="1487"/>
      <c r="BA2" s="1487"/>
      <c r="BB2" s="1487"/>
      <c r="BC2" s="1487"/>
      <c r="BD2" s="1487"/>
    </row>
    <row r="3" spans="1:56" ht="16.149999999999999" customHeight="1">
      <c r="AB3" s="383" t="s">
        <v>317</v>
      </c>
      <c r="BD3" s="383" t="s">
        <v>317</v>
      </c>
    </row>
    <row r="4" spans="1:56" s="384" customFormat="1" ht="12.75" customHeight="1">
      <c r="A4" s="1488" t="s">
        <v>318</v>
      </c>
      <c r="B4" s="1489"/>
      <c r="C4" s="1489"/>
      <c r="D4" s="1489"/>
      <c r="E4" s="1489"/>
      <c r="F4" s="1489"/>
      <c r="G4" s="1492" t="s">
        <v>382</v>
      </c>
      <c r="H4" s="1492"/>
      <c r="I4" s="1492"/>
      <c r="J4" s="1492"/>
      <c r="K4" s="1492"/>
      <c r="L4" s="1492"/>
      <c r="M4" s="1492"/>
      <c r="N4" s="1484"/>
      <c r="O4" s="1493" t="s">
        <v>318</v>
      </c>
      <c r="P4" s="1493"/>
      <c r="Q4" s="1493"/>
      <c r="R4" s="1493"/>
      <c r="S4" s="1493"/>
      <c r="T4" s="1494"/>
      <c r="U4" s="1484" t="s">
        <v>381</v>
      </c>
      <c r="V4" s="1485"/>
      <c r="W4" s="1485"/>
      <c r="X4" s="1485"/>
      <c r="Y4" s="1485"/>
      <c r="Z4" s="1485"/>
      <c r="AA4" s="1485"/>
      <c r="AB4" s="1485"/>
      <c r="AC4" s="1493" t="s">
        <v>318</v>
      </c>
      <c r="AD4" s="1493"/>
      <c r="AE4" s="1493"/>
      <c r="AF4" s="1493"/>
      <c r="AG4" s="1493"/>
      <c r="AH4" s="1494"/>
      <c r="AI4" s="1484" t="s">
        <v>319</v>
      </c>
      <c r="AJ4" s="1485"/>
      <c r="AK4" s="1485"/>
      <c r="AL4" s="1485"/>
      <c r="AM4" s="1485"/>
      <c r="AN4" s="1485"/>
      <c r="AO4" s="1485"/>
      <c r="AP4" s="1485"/>
      <c r="AQ4" s="1493" t="s">
        <v>318</v>
      </c>
      <c r="AR4" s="1493"/>
      <c r="AS4" s="1493"/>
      <c r="AT4" s="1493"/>
      <c r="AU4" s="1493"/>
      <c r="AV4" s="1494"/>
      <c r="AW4" s="1484" t="s">
        <v>320</v>
      </c>
      <c r="AX4" s="1485"/>
      <c r="AY4" s="1485"/>
      <c r="AZ4" s="1485"/>
      <c r="BA4" s="1485"/>
      <c r="BB4" s="1485"/>
      <c r="BC4" s="1485"/>
      <c r="BD4" s="1485"/>
    </row>
    <row r="5" spans="1:56" s="384" customFormat="1" ht="12.75" customHeight="1">
      <c r="A5" s="1490"/>
      <c r="B5" s="1489"/>
      <c r="C5" s="1489"/>
      <c r="D5" s="1489"/>
      <c r="E5" s="1489"/>
      <c r="F5" s="1489"/>
      <c r="G5" s="1492" t="s">
        <v>321</v>
      </c>
      <c r="H5" s="1492"/>
      <c r="I5" s="1492"/>
      <c r="J5" s="1492"/>
      <c r="K5" s="1492" t="s">
        <v>322</v>
      </c>
      <c r="L5" s="1492"/>
      <c r="M5" s="1492"/>
      <c r="N5" s="1484"/>
      <c r="O5" s="1495"/>
      <c r="P5" s="1495"/>
      <c r="Q5" s="1495"/>
      <c r="R5" s="1495"/>
      <c r="S5" s="1495"/>
      <c r="T5" s="1496"/>
      <c r="U5" s="1484" t="s">
        <v>321</v>
      </c>
      <c r="V5" s="1485"/>
      <c r="W5" s="1485"/>
      <c r="X5" s="1499"/>
      <c r="Y5" s="1484" t="s">
        <v>322</v>
      </c>
      <c r="Z5" s="1485"/>
      <c r="AA5" s="1485"/>
      <c r="AB5" s="1485"/>
      <c r="AC5" s="1495"/>
      <c r="AD5" s="1495"/>
      <c r="AE5" s="1495"/>
      <c r="AF5" s="1495"/>
      <c r="AG5" s="1495"/>
      <c r="AH5" s="1496"/>
      <c r="AI5" s="1484" t="s">
        <v>321</v>
      </c>
      <c r="AJ5" s="1485"/>
      <c r="AK5" s="1485"/>
      <c r="AL5" s="1499"/>
      <c r="AM5" s="1484" t="s">
        <v>322</v>
      </c>
      <c r="AN5" s="1485"/>
      <c r="AO5" s="1485"/>
      <c r="AP5" s="1485"/>
      <c r="AQ5" s="1495"/>
      <c r="AR5" s="1495"/>
      <c r="AS5" s="1495"/>
      <c r="AT5" s="1495"/>
      <c r="AU5" s="1495"/>
      <c r="AV5" s="1496"/>
      <c r="AW5" s="1484" t="s">
        <v>321</v>
      </c>
      <c r="AX5" s="1485"/>
      <c r="AY5" s="1485"/>
      <c r="AZ5" s="1499"/>
      <c r="BA5" s="1484" t="s">
        <v>322</v>
      </c>
      <c r="BB5" s="1485"/>
      <c r="BC5" s="1485"/>
      <c r="BD5" s="1485"/>
    </row>
    <row r="6" spans="1:56" s="384" customFormat="1" ht="12.75" customHeight="1">
      <c r="A6" s="1490"/>
      <c r="B6" s="1489"/>
      <c r="C6" s="1489"/>
      <c r="D6" s="1489"/>
      <c r="E6" s="1489"/>
      <c r="F6" s="1491"/>
      <c r="G6" s="414" t="s">
        <v>23</v>
      </c>
      <c r="H6" s="414" t="s">
        <v>44</v>
      </c>
      <c r="I6" s="414" t="s">
        <v>66</v>
      </c>
      <c r="J6" s="414" t="s">
        <v>67</v>
      </c>
      <c r="K6" s="414" t="s">
        <v>23</v>
      </c>
      <c r="L6" s="414" t="s">
        <v>44</v>
      </c>
      <c r="M6" s="414" t="s">
        <v>66</v>
      </c>
      <c r="N6" s="415" t="s">
        <v>67</v>
      </c>
      <c r="O6" s="1497"/>
      <c r="P6" s="1497"/>
      <c r="Q6" s="1497"/>
      <c r="R6" s="1497"/>
      <c r="S6" s="1497"/>
      <c r="T6" s="1498"/>
      <c r="U6" s="414" t="s">
        <v>23</v>
      </c>
      <c r="V6" s="414" t="s">
        <v>44</v>
      </c>
      <c r="W6" s="414" t="s">
        <v>66</v>
      </c>
      <c r="X6" s="414" t="s">
        <v>67</v>
      </c>
      <c r="Y6" s="414" t="s">
        <v>23</v>
      </c>
      <c r="Z6" s="414" t="s">
        <v>44</v>
      </c>
      <c r="AA6" s="414" t="s">
        <v>66</v>
      </c>
      <c r="AB6" s="415" t="s">
        <v>67</v>
      </c>
      <c r="AC6" s="1497"/>
      <c r="AD6" s="1497"/>
      <c r="AE6" s="1497"/>
      <c r="AF6" s="1497"/>
      <c r="AG6" s="1497"/>
      <c r="AH6" s="1498"/>
      <c r="AI6" s="414" t="s">
        <v>23</v>
      </c>
      <c r="AJ6" s="414" t="s">
        <v>44</v>
      </c>
      <c r="AK6" s="414" t="s">
        <v>66</v>
      </c>
      <c r="AL6" s="414" t="s">
        <v>67</v>
      </c>
      <c r="AM6" s="414" t="s">
        <v>23</v>
      </c>
      <c r="AN6" s="414" t="s">
        <v>44</v>
      </c>
      <c r="AO6" s="414" t="s">
        <v>66</v>
      </c>
      <c r="AP6" s="415" t="s">
        <v>67</v>
      </c>
      <c r="AQ6" s="1497"/>
      <c r="AR6" s="1497"/>
      <c r="AS6" s="1497"/>
      <c r="AT6" s="1497"/>
      <c r="AU6" s="1497"/>
      <c r="AV6" s="1498"/>
      <c r="AW6" s="421" t="s">
        <v>23</v>
      </c>
      <c r="AX6" s="414" t="s">
        <v>44</v>
      </c>
      <c r="AY6" s="414" t="s">
        <v>66</v>
      </c>
      <c r="AZ6" s="414" t="s">
        <v>67</v>
      </c>
      <c r="BA6" s="414" t="s">
        <v>23</v>
      </c>
      <c r="BB6" s="414" t="s">
        <v>44</v>
      </c>
      <c r="BC6" s="414" t="s">
        <v>66</v>
      </c>
      <c r="BD6" s="415" t="s">
        <v>67</v>
      </c>
    </row>
    <row r="7" spans="1:56" s="387" customFormat="1" ht="3" customHeight="1">
      <c r="A7" s="385"/>
      <c r="B7" s="385"/>
      <c r="C7" s="385"/>
      <c r="D7" s="386"/>
      <c r="E7" s="386"/>
      <c r="F7" s="386"/>
      <c r="G7" s="416"/>
      <c r="O7" s="385"/>
      <c r="P7" s="385"/>
      <c r="Q7" s="385"/>
      <c r="R7" s="386"/>
      <c r="S7" s="386"/>
      <c r="T7" s="386"/>
      <c r="U7" s="416"/>
      <c r="AC7" s="385"/>
      <c r="AD7" s="385"/>
      <c r="AE7" s="385"/>
      <c r="AF7" s="386"/>
      <c r="AG7" s="386"/>
      <c r="AH7" s="386"/>
      <c r="AI7" s="416"/>
      <c r="AQ7" s="407"/>
      <c r="AR7" s="407"/>
      <c r="AS7" s="407"/>
      <c r="AT7" s="424"/>
      <c r="AU7" s="424"/>
      <c r="AV7" s="425"/>
      <c r="AW7" s="422"/>
    </row>
    <row r="8" spans="1:56" s="387" customFormat="1" ht="9.1999999999999993" customHeight="1">
      <c r="A8" s="385"/>
      <c r="B8" s="385"/>
      <c r="C8" s="385"/>
      <c r="D8" s="1486" t="s">
        <v>43</v>
      </c>
      <c r="E8" s="1486"/>
      <c r="F8" s="1486"/>
      <c r="G8" s="442">
        <f>SUM(G9,G13,G17,G32)</f>
        <v>82826</v>
      </c>
      <c r="H8" s="438">
        <f>SUM(H9,H13,H17,H32)</f>
        <v>75317</v>
      </c>
      <c r="I8" s="438">
        <f>SUM(I9,I13,I17,I32)</f>
        <v>5621</v>
      </c>
      <c r="J8" s="438">
        <f>SUM(J9,J13,J17,J32)</f>
        <v>1888</v>
      </c>
      <c r="K8" s="439" t="s">
        <v>243</v>
      </c>
      <c r="L8" s="439" t="s">
        <v>243</v>
      </c>
      <c r="M8" s="439" t="s">
        <v>243</v>
      </c>
      <c r="N8" s="439" t="s">
        <v>243</v>
      </c>
      <c r="O8" s="385"/>
      <c r="P8" s="385"/>
      <c r="Q8" s="385"/>
      <c r="R8" s="1486" t="s">
        <v>43</v>
      </c>
      <c r="S8" s="1486"/>
      <c r="T8" s="1482"/>
      <c r="U8" s="442">
        <f>SUM(U9,U13,U17,U32)</f>
        <v>85719</v>
      </c>
      <c r="V8" s="438">
        <f>SUM(V9,V13,V17,V32)</f>
        <v>77654</v>
      </c>
      <c r="W8" s="438">
        <f>SUM(W9,W13,W17,W32)</f>
        <v>6034</v>
      </c>
      <c r="X8" s="438">
        <f>SUM(X9,X13,X17,X32)</f>
        <v>2031</v>
      </c>
      <c r="Y8" s="439" t="s">
        <v>243</v>
      </c>
      <c r="Z8" s="439" t="s">
        <v>243</v>
      </c>
      <c r="AA8" s="439" t="s">
        <v>243</v>
      </c>
      <c r="AB8" s="439" t="s">
        <v>243</v>
      </c>
      <c r="AC8" s="385"/>
      <c r="AD8" s="385"/>
      <c r="AE8" s="385"/>
      <c r="AF8" s="1486" t="s">
        <v>43</v>
      </c>
      <c r="AG8" s="1486"/>
      <c r="AH8" s="1482"/>
      <c r="AI8" s="442">
        <f>SUM(AI9,AI13,AI17,AI32)</f>
        <v>86330</v>
      </c>
      <c r="AJ8" s="438">
        <f>SUM(AJ9,AJ13,AJ17,AJ32)</f>
        <v>78025</v>
      </c>
      <c r="AK8" s="438">
        <f>SUM(AK9,AK13,AK17,AK32)</f>
        <v>6187</v>
      </c>
      <c r="AL8" s="438">
        <f>SUM(AL9,AL13,AL17,AL32)</f>
        <v>2118</v>
      </c>
      <c r="AM8" s="439" t="s">
        <v>243</v>
      </c>
      <c r="AN8" s="439" t="s">
        <v>243</v>
      </c>
      <c r="AO8" s="439" t="s">
        <v>243</v>
      </c>
      <c r="AP8" s="439" t="s">
        <v>243</v>
      </c>
      <c r="AQ8" s="407"/>
      <c r="AR8" s="407"/>
      <c r="AS8" s="407"/>
      <c r="AT8" s="1481" t="s">
        <v>43</v>
      </c>
      <c r="AU8" s="1481"/>
      <c r="AV8" s="1482"/>
      <c r="AW8" s="437">
        <f t="shared" ref="AW8:AW29" si="0">SUM(AX8:AZ8)</f>
        <v>92053</v>
      </c>
      <c r="AX8" s="438">
        <v>82965</v>
      </c>
      <c r="AY8" s="438">
        <v>6702</v>
      </c>
      <c r="AZ8" s="438">
        <v>2386</v>
      </c>
      <c r="BA8" s="439" t="s">
        <v>243</v>
      </c>
      <c r="BB8" s="439" t="s">
        <v>243</v>
      </c>
      <c r="BC8" s="439" t="s">
        <v>243</v>
      </c>
      <c r="BD8" s="439" t="s">
        <v>243</v>
      </c>
    </row>
    <row r="9" spans="1:56" s="387" customFormat="1" ht="9.1999999999999993" customHeight="1">
      <c r="A9" s="385"/>
      <c r="B9" s="1483" t="s">
        <v>323</v>
      </c>
      <c r="C9" s="385"/>
      <c r="D9" s="1479" t="s">
        <v>324</v>
      </c>
      <c r="E9" s="1479"/>
      <c r="F9" s="1479"/>
      <c r="G9" s="417">
        <f t="shared" ref="G9:G16" si="1">SUM(H9:J9)</f>
        <v>10917</v>
      </c>
      <c r="H9" s="390">
        <v>8544</v>
      </c>
      <c r="I9" s="390">
        <v>1551</v>
      </c>
      <c r="J9" s="390">
        <v>822</v>
      </c>
      <c r="K9" s="391">
        <f>ROUND(G9/(G$9+G$13+G$17)*100,1)</f>
        <v>13.8</v>
      </c>
      <c r="L9" s="391">
        <f>ROUND(H9/(H$9+H$13+H$17)*100,1)</f>
        <v>11.9</v>
      </c>
      <c r="M9" s="391">
        <f>ROUND(I9/(I$9+I$13+I$17)*100,1)</f>
        <v>29.9</v>
      </c>
      <c r="N9" s="391">
        <f>ROUND(J9/(J$9+J$13+J$17)*100,1)</f>
        <v>47</v>
      </c>
      <c r="O9" s="385"/>
      <c r="P9" s="1483" t="s">
        <v>323</v>
      </c>
      <c r="Q9" s="385"/>
      <c r="R9" s="1479" t="s">
        <v>324</v>
      </c>
      <c r="S9" s="1479"/>
      <c r="T9" s="1478"/>
      <c r="U9" s="417">
        <f>SUM(V9:X9)</f>
        <v>12316</v>
      </c>
      <c r="V9" s="390">
        <v>9492</v>
      </c>
      <c r="W9" s="390">
        <v>1868</v>
      </c>
      <c r="X9" s="390">
        <v>956</v>
      </c>
      <c r="Y9" s="391">
        <f>ROUND(U9/(U$9+U$13+U$17)*100,1)</f>
        <v>15.4</v>
      </c>
      <c r="Z9" s="391">
        <f>ROUND(V9/(V$9+V$13+V$17)*100,1)</f>
        <v>13.1</v>
      </c>
      <c r="AA9" s="391">
        <f>ROUND(W9/(W$9+W$13+W$17)*100,1)</f>
        <v>33.200000000000003</v>
      </c>
      <c r="AB9" s="391">
        <f t="shared" ref="AB9:AB30" si="2">ROUND(X9/(X$9+X$13+X$17)*100,1)</f>
        <v>50.1</v>
      </c>
      <c r="AC9" s="385"/>
      <c r="AD9" s="1483" t="s">
        <v>323</v>
      </c>
      <c r="AE9" s="385"/>
      <c r="AF9" s="1479" t="s">
        <v>324</v>
      </c>
      <c r="AG9" s="1479"/>
      <c r="AH9" s="1478"/>
      <c r="AI9" s="417">
        <f t="shared" ref="AI9:AI16" si="3">SUM(AJ9:AL9)</f>
        <v>12670</v>
      </c>
      <c r="AJ9" s="390">
        <v>9789</v>
      </c>
      <c r="AK9" s="390">
        <v>1904</v>
      </c>
      <c r="AL9" s="390">
        <v>977</v>
      </c>
      <c r="AM9" s="391">
        <f>ROUND(AI9/(AI$9+AI$13+AI$17)*100,1)</f>
        <v>15.5</v>
      </c>
      <c r="AN9" s="391">
        <f>ROUND(AJ9/(AJ$9+AJ$13+AJ$17)*100,1)</f>
        <v>13.2</v>
      </c>
      <c r="AO9" s="391">
        <f>ROUND(AK9/(AK$9+AK$13+AK$17)*100,1)</f>
        <v>33.6</v>
      </c>
      <c r="AP9" s="391">
        <f t="shared" ref="AP9:AP30" si="4">ROUND(AL9/(AL$9+AL$13+AL$17)*100,1)</f>
        <v>51.1</v>
      </c>
      <c r="AQ9" s="407"/>
      <c r="AR9" s="1480" t="s">
        <v>323</v>
      </c>
      <c r="AS9" s="407"/>
      <c r="AT9" s="1477" t="s">
        <v>324</v>
      </c>
      <c r="AU9" s="1477"/>
      <c r="AV9" s="1478"/>
      <c r="AW9" s="408">
        <f t="shared" si="0"/>
        <v>15853</v>
      </c>
      <c r="AX9" s="390">
        <v>11981</v>
      </c>
      <c r="AY9" s="390">
        <v>2559</v>
      </c>
      <c r="AZ9" s="390">
        <v>1313</v>
      </c>
      <c r="BA9" s="391">
        <f>ROUND(AW9/(AW$9+AW$13+AW$17)*100,1)</f>
        <v>17.600000000000001</v>
      </c>
      <c r="BB9" s="391">
        <f>ROUND(AX9/(AX$9+AX$13+AX$17)*100,1)</f>
        <v>14.8</v>
      </c>
      <c r="BC9" s="391">
        <f>ROUND(AY9/(AY$9+AY$13+AY$17)*100,1)</f>
        <v>38.200000000000003</v>
      </c>
      <c r="BD9" s="391">
        <f t="shared" ref="BD9:BD29" si="5">ROUND(AZ9/(AZ$9+AZ$13+AZ$17)*100,1)</f>
        <v>55.1</v>
      </c>
    </row>
    <row r="10" spans="1:56" s="387" customFormat="1" ht="9.1999999999999993" customHeight="1">
      <c r="A10" s="385"/>
      <c r="B10" s="1483"/>
      <c r="C10" s="385"/>
      <c r="D10" s="389"/>
      <c r="E10" s="393" t="s">
        <v>325</v>
      </c>
      <c r="F10" s="389" t="s">
        <v>326</v>
      </c>
      <c r="G10" s="417">
        <f t="shared" si="1"/>
        <v>10915</v>
      </c>
      <c r="H10" s="390">
        <v>8542</v>
      </c>
      <c r="I10" s="390">
        <v>1551</v>
      </c>
      <c r="J10" s="390">
        <v>822</v>
      </c>
      <c r="K10" s="391">
        <f t="shared" ref="K10:K30" si="6">ROUND(G10/(G$9+G$13+G$17)*100,1)</f>
        <v>13.8</v>
      </c>
      <c r="L10" s="391">
        <f t="shared" ref="L10:L30" si="7">ROUND(H10/(H$9+H$13+H$17)*100,1)</f>
        <v>11.9</v>
      </c>
      <c r="M10" s="391">
        <f t="shared" ref="M10:M31" si="8">ROUND(I10/(I$9+I$13+I$17)*100,1)</f>
        <v>29.9</v>
      </c>
      <c r="N10" s="391">
        <f t="shared" ref="N10:N31" si="9">ROUND(J10/(J$9+J$13+J$17)*100,1)</f>
        <v>47</v>
      </c>
      <c r="O10" s="385"/>
      <c r="P10" s="1483"/>
      <c r="Q10" s="385"/>
      <c r="R10" s="389"/>
      <c r="S10" s="393" t="s">
        <v>325</v>
      </c>
      <c r="T10" s="389" t="s">
        <v>326</v>
      </c>
      <c r="U10" s="417">
        <f t="shared" ref="U10:U16" si="10">SUM(V10:X10)</f>
        <v>12309</v>
      </c>
      <c r="V10" s="390">
        <v>9485</v>
      </c>
      <c r="W10" s="390">
        <v>1868</v>
      </c>
      <c r="X10" s="390">
        <v>956</v>
      </c>
      <c r="Y10" s="391">
        <f>ROUND(U10/(U$9+U$13+U$17)*100,1)</f>
        <v>15.4</v>
      </c>
      <c r="Z10" s="391">
        <f t="shared" ref="Z10:Z30" si="11">ROUND(V10/(V$9+V$13+V$17)*100,1)</f>
        <v>13.1</v>
      </c>
      <c r="AA10" s="391">
        <f t="shared" ref="AA10:AA31" si="12">ROUND(W10/(W$9+W$13+W$17)*100,1)</f>
        <v>33.200000000000003</v>
      </c>
      <c r="AB10" s="391">
        <f t="shared" si="2"/>
        <v>50.1</v>
      </c>
      <c r="AC10" s="385"/>
      <c r="AD10" s="1483"/>
      <c r="AE10" s="385"/>
      <c r="AF10" s="389"/>
      <c r="AG10" s="393" t="s">
        <v>325</v>
      </c>
      <c r="AH10" s="389" t="s">
        <v>326</v>
      </c>
      <c r="AI10" s="417">
        <f t="shared" si="3"/>
        <v>12667</v>
      </c>
      <c r="AJ10" s="390">
        <v>9786</v>
      </c>
      <c r="AK10" s="390">
        <v>1904</v>
      </c>
      <c r="AL10" s="390">
        <v>977</v>
      </c>
      <c r="AM10" s="391">
        <f>ROUND(AI10/(AI$9+AI$13+AI$17)*100,1)</f>
        <v>15.5</v>
      </c>
      <c r="AN10" s="391">
        <f t="shared" ref="AN10:AN30" si="13">ROUND(AJ10/(AJ$9+AJ$13+AJ$17)*100,1)</f>
        <v>13.2</v>
      </c>
      <c r="AO10" s="391">
        <f t="shared" ref="AO10:AO25" si="14">ROUND(AK10/(AK$9+AK$13+AK$17)*100,1)</f>
        <v>33.6</v>
      </c>
      <c r="AP10" s="391">
        <f t="shared" si="4"/>
        <v>51.1</v>
      </c>
      <c r="AQ10" s="407"/>
      <c r="AR10" s="1480"/>
      <c r="AS10" s="407"/>
      <c r="AT10" s="392"/>
      <c r="AU10" s="427" t="s">
        <v>325</v>
      </c>
      <c r="AV10" s="426" t="s">
        <v>327</v>
      </c>
      <c r="AW10" s="408">
        <f t="shared" si="0"/>
        <v>15784</v>
      </c>
      <c r="AX10" s="390">
        <v>11934</v>
      </c>
      <c r="AY10" s="390">
        <v>2543</v>
      </c>
      <c r="AZ10" s="390">
        <v>1307</v>
      </c>
      <c r="BA10" s="391">
        <f>ROUND(AW10/(AW$9+AW$13+AW$17)*100,1)</f>
        <v>17.600000000000001</v>
      </c>
      <c r="BB10" s="391">
        <f t="shared" ref="BB10:BB29" si="15">ROUND(AX10/(AX$9+AX$13+AX$17)*100,1)</f>
        <v>14.8</v>
      </c>
      <c r="BC10" s="391">
        <f t="shared" ref="BC10:BC25" si="16">ROUND(AY10/(AY$9+AY$13+AY$17)*100,1)</f>
        <v>38</v>
      </c>
      <c r="BD10" s="391">
        <f t="shared" si="5"/>
        <v>54.8</v>
      </c>
    </row>
    <row r="11" spans="1:56" s="387" customFormat="1" ht="9.1999999999999993" customHeight="1">
      <c r="A11" s="385"/>
      <c r="B11" s="1483"/>
      <c r="C11" s="385"/>
      <c r="D11" s="389"/>
      <c r="E11" s="393"/>
      <c r="F11" s="389" t="s">
        <v>328</v>
      </c>
      <c r="G11" s="417">
        <f t="shared" si="1"/>
        <v>10844</v>
      </c>
      <c r="H11" s="390">
        <v>8480</v>
      </c>
      <c r="I11" s="390">
        <v>1545</v>
      </c>
      <c r="J11" s="390">
        <v>819</v>
      </c>
      <c r="K11" s="391">
        <f t="shared" si="6"/>
        <v>13.8</v>
      </c>
      <c r="L11" s="391">
        <f t="shared" si="7"/>
        <v>11.8</v>
      </c>
      <c r="M11" s="391">
        <f t="shared" si="8"/>
        <v>29.8</v>
      </c>
      <c r="N11" s="391">
        <f t="shared" si="9"/>
        <v>46.9</v>
      </c>
      <c r="O11" s="385"/>
      <c r="P11" s="1483"/>
      <c r="Q11" s="385"/>
      <c r="R11" s="389"/>
      <c r="S11" s="393"/>
      <c r="T11" s="389" t="s">
        <v>328</v>
      </c>
      <c r="U11" s="417">
        <f t="shared" si="10"/>
        <v>12242</v>
      </c>
      <c r="V11" s="390">
        <v>9429</v>
      </c>
      <c r="W11" s="390">
        <v>1862</v>
      </c>
      <c r="X11" s="390">
        <v>951</v>
      </c>
      <c r="Y11" s="391">
        <f t="shared" ref="Y11:Y30" si="17">ROUND(U11/(U$9+U$13+U$17)*100,1)</f>
        <v>15.3</v>
      </c>
      <c r="Z11" s="391">
        <f t="shared" si="11"/>
        <v>13</v>
      </c>
      <c r="AA11" s="391">
        <f t="shared" si="12"/>
        <v>33.1</v>
      </c>
      <c r="AB11" s="391">
        <f t="shared" si="2"/>
        <v>49.9</v>
      </c>
      <c r="AC11" s="385"/>
      <c r="AD11" s="1483"/>
      <c r="AE11" s="385"/>
      <c r="AF11" s="389"/>
      <c r="AG11" s="393"/>
      <c r="AH11" s="389" t="s">
        <v>328</v>
      </c>
      <c r="AI11" s="417">
        <f t="shared" si="3"/>
        <v>12590</v>
      </c>
      <c r="AJ11" s="390">
        <v>9720</v>
      </c>
      <c r="AK11" s="390">
        <v>1898</v>
      </c>
      <c r="AL11" s="390">
        <v>972</v>
      </c>
      <c r="AM11" s="391">
        <f t="shared" ref="AM11:AM30" si="18">ROUND(AI11/(AI$9+AI$13+AI$17)*100,1)</f>
        <v>15.4</v>
      </c>
      <c r="AN11" s="391">
        <f t="shared" si="13"/>
        <v>13.1</v>
      </c>
      <c r="AO11" s="391">
        <f t="shared" si="14"/>
        <v>33.5</v>
      </c>
      <c r="AP11" s="391">
        <f t="shared" si="4"/>
        <v>50.8</v>
      </c>
      <c r="AQ11" s="407"/>
      <c r="AR11" s="1480"/>
      <c r="AS11" s="407"/>
      <c r="AT11" s="392"/>
      <c r="AU11" s="427" t="s">
        <v>329</v>
      </c>
      <c r="AV11" s="426" t="s">
        <v>330</v>
      </c>
      <c r="AW11" s="408">
        <f t="shared" si="0"/>
        <v>66</v>
      </c>
      <c r="AX11" s="390">
        <v>44</v>
      </c>
      <c r="AY11" s="390">
        <v>16</v>
      </c>
      <c r="AZ11" s="390">
        <v>6</v>
      </c>
      <c r="BA11" s="391">
        <f t="shared" ref="BA11:BA29" si="19">ROUND(AW11/(AW$9+AW$13+AW$17)*100,1)</f>
        <v>0.1</v>
      </c>
      <c r="BB11" s="391">
        <f t="shared" si="15"/>
        <v>0.1</v>
      </c>
      <c r="BC11" s="391">
        <f t="shared" si="16"/>
        <v>0.2</v>
      </c>
      <c r="BD11" s="391">
        <f t="shared" si="5"/>
        <v>0.3</v>
      </c>
    </row>
    <row r="12" spans="1:56" s="387" customFormat="1" ht="9.1999999999999993" customHeight="1">
      <c r="A12" s="385"/>
      <c r="B12" s="1483"/>
      <c r="C12" s="385"/>
      <c r="D12" s="389"/>
      <c r="E12" s="393" t="s">
        <v>329</v>
      </c>
      <c r="F12" s="389" t="s">
        <v>331</v>
      </c>
      <c r="G12" s="417">
        <f t="shared" si="1"/>
        <v>2</v>
      </c>
      <c r="H12" s="390">
        <v>2</v>
      </c>
      <c r="I12" s="390" t="s">
        <v>133</v>
      </c>
      <c r="J12" s="390" t="s">
        <v>133</v>
      </c>
      <c r="K12" s="391">
        <f t="shared" si="6"/>
        <v>0</v>
      </c>
      <c r="L12" s="391">
        <f t="shared" si="7"/>
        <v>0</v>
      </c>
      <c r="M12" s="390" t="s">
        <v>133</v>
      </c>
      <c r="N12" s="390" t="s">
        <v>133</v>
      </c>
      <c r="O12" s="385"/>
      <c r="P12" s="1483"/>
      <c r="Q12" s="385"/>
      <c r="R12" s="389"/>
      <c r="S12" s="393" t="s">
        <v>329</v>
      </c>
      <c r="T12" s="389" t="s">
        <v>331</v>
      </c>
      <c r="U12" s="417">
        <f t="shared" si="10"/>
        <v>7</v>
      </c>
      <c r="V12" s="390">
        <v>7</v>
      </c>
      <c r="W12" s="390" t="s">
        <v>243</v>
      </c>
      <c r="X12" s="390" t="s">
        <v>243</v>
      </c>
      <c r="Y12" s="391">
        <f t="shared" si="17"/>
        <v>0</v>
      </c>
      <c r="Z12" s="391">
        <f t="shared" si="11"/>
        <v>0</v>
      </c>
      <c r="AA12" s="391" t="s">
        <v>243</v>
      </c>
      <c r="AB12" s="391" t="s">
        <v>243</v>
      </c>
      <c r="AC12" s="385"/>
      <c r="AD12" s="1483"/>
      <c r="AE12" s="385"/>
      <c r="AF12" s="389"/>
      <c r="AG12" s="393" t="s">
        <v>329</v>
      </c>
      <c r="AH12" s="389" t="s">
        <v>331</v>
      </c>
      <c r="AI12" s="417">
        <f t="shared" si="3"/>
        <v>3</v>
      </c>
      <c r="AJ12" s="390">
        <v>3</v>
      </c>
      <c r="AK12" s="390" t="s">
        <v>133</v>
      </c>
      <c r="AL12" s="390" t="s">
        <v>133</v>
      </c>
      <c r="AM12" s="391">
        <f t="shared" si="18"/>
        <v>0</v>
      </c>
      <c r="AN12" s="391">
        <f t="shared" si="13"/>
        <v>0</v>
      </c>
      <c r="AO12" s="388" t="s">
        <v>243</v>
      </c>
      <c r="AP12" s="388" t="s">
        <v>243</v>
      </c>
      <c r="AQ12" s="407"/>
      <c r="AR12" s="1480"/>
      <c r="AS12" s="407"/>
      <c r="AT12" s="392"/>
      <c r="AU12" s="427" t="s">
        <v>332</v>
      </c>
      <c r="AV12" s="426" t="s">
        <v>331</v>
      </c>
      <c r="AW12" s="408">
        <f t="shared" si="0"/>
        <v>3</v>
      </c>
      <c r="AX12" s="390">
        <v>3</v>
      </c>
      <c r="AY12" s="390" t="s">
        <v>133</v>
      </c>
      <c r="AZ12" s="390" t="s">
        <v>133</v>
      </c>
      <c r="BA12" s="391">
        <f t="shared" si="19"/>
        <v>0</v>
      </c>
      <c r="BB12" s="391">
        <f t="shared" si="15"/>
        <v>0</v>
      </c>
      <c r="BC12" s="439" t="s">
        <v>243</v>
      </c>
      <c r="BD12" s="439" t="s">
        <v>243</v>
      </c>
    </row>
    <row r="13" spans="1:56" s="387" customFormat="1" ht="9.1999999999999993" customHeight="1">
      <c r="A13" s="385"/>
      <c r="B13" s="1483"/>
      <c r="C13" s="385"/>
      <c r="D13" s="1479" t="s">
        <v>333</v>
      </c>
      <c r="E13" s="1479"/>
      <c r="F13" s="1479"/>
      <c r="G13" s="417">
        <f t="shared" si="1"/>
        <v>12995</v>
      </c>
      <c r="H13" s="390">
        <v>11762</v>
      </c>
      <c r="I13" s="390">
        <v>983</v>
      </c>
      <c r="J13" s="390">
        <v>250</v>
      </c>
      <c r="K13" s="391">
        <f t="shared" si="6"/>
        <v>16.5</v>
      </c>
      <c r="L13" s="391">
        <f t="shared" si="7"/>
        <v>16.399999999999999</v>
      </c>
      <c r="M13" s="391">
        <f t="shared" si="8"/>
        <v>18.899999999999999</v>
      </c>
      <c r="N13" s="391">
        <f t="shared" si="9"/>
        <v>14.3</v>
      </c>
      <c r="O13" s="385"/>
      <c r="P13" s="1483"/>
      <c r="Q13" s="385"/>
      <c r="R13" s="1479" t="s">
        <v>333</v>
      </c>
      <c r="S13" s="1479"/>
      <c r="T13" s="1478"/>
      <c r="U13" s="417">
        <f t="shared" si="10"/>
        <v>13579</v>
      </c>
      <c r="V13" s="390">
        <v>12223</v>
      </c>
      <c r="W13" s="390">
        <v>1082</v>
      </c>
      <c r="X13" s="390">
        <v>274</v>
      </c>
      <c r="Y13" s="391">
        <f t="shared" si="17"/>
        <v>16.899999999999999</v>
      </c>
      <c r="Z13" s="391">
        <f t="shared" si="11"/>
        <v>16.8</v>
      </c>
      <c r="AA13" s="391">
        <f t="shared" si="12"/>
        <v>19.2</v>
      </c>
      <c r="AB13" s="391">
        <f t="shared" si="2"/>
        <v>14.4</v>
      </c>
      <c r="AC13" s="385"/>
      <c r="AD13" s="1483"/>
      <c r="AE13" s="385"/>
      <c r="AF13" s="1479" t="s">
        <v>333</v>
      </c>
      <c r="AG13" s="1479"/>
      <c r="AH13" s="1478"/>
      <c r="AI13" s="417">
        <f t="shared" si="3"/>
        <v>13609</v>
      </c>
      <c r="AJ13" s="390">
        <v>12299</v>
      </c>
      <c r="AK13" s="390">
        <v>1046</v>
      </c>
      <c r="AL13" s="390">
        <v>264</v>
      </c>
      <c r="AM13" s="391">
        <f t="shared" si="18"/>
        <v>16.7</v>
      </c>
      <c r="AN13" s="391">
        <f t="shared" si="13"/>
        <v>16.600000000000001</v>
      </c>
      <c r="AO13" s="391">
        <f t="shared" si="14"/>
        <v>18.5</v>
      </c>
      <c r="AP13" s="391">
        <f t="shared" si="4"/>
        <v>13.8</v>
      </c>
      <c r="AQ13" s="407"/>
      <c r="AR13" s="1480"/>
      <c r="AS13" s="407"/>
      <c r="AT13" s="1477" t="s">
        <v>333</v>
      </c>
      <c r="AU13" s="1477"/>
      <c r="AV13" s="1478"/>
      <c r="AW13" s="408">
        <f t="shared" si="0"/>
        <v>15330</v>
      </c>
      <c r="AX13" s="390">
        <v>13773</v>
      </c>
      <c r="AY13" s="390">
        <v>1232</v>
      </c>
      <c r="AZ13" s="390">
        <v>325</v>
      </c>
      <c r="BA13" s="391">
        <f t="shared" si="19"/>
        <v>17.100000000000001</v>
      </c>
      <c r="BB13" s="391">
        <f t="shared" si="15"/>
        <v>17.100000000000001</v>
      </c>
      <c r="BC13" s="391">
        <f t="shared" si="16"/>
        <v>18.399999999999999</v>
      </c>
      <c r="BD13" s="391">
        <f t="shared" si="5"/>
        <v>13.6</v>
      </c>
    </row>
    <row r="14" spans="1:56" s="387" customFormat="1" ht="9.1999999999999993" customHeight="1">
      <c r="A14" s="385"/>
      <c r="B14" s="1483"/>
      <c r="C14" s="385"/>
      <c r="D14" s="394"/>
      <c r="E14" s="393" t="s">
        <v>332</v>
      </c>
      <c r="F14" s="395" t="s">
        <v>334</v>
      </c>
      <c r="G14" s="417">
        <f t="shared" si="1"/>
        <v>14</v>
      </c>
      <c r="H14" s="390">
        <v>12</v>
      </c>
      <c r="I14" s="390">
        <v>2</v>
      </c>
      <c r="J14" s="390" t="s">
        <v>133</v>
      </c>
      <c r="K14" s="391">
        <f t="shared" si="6"/>
        <v>0</v>
      </c>
      <c r="L14" s="391">
        <f t="shared" si="7"/>
        <v>0</v>
      </c>
      <c r="M14" s="391">
        <f t="shared" si="8"/>
        <v>0</v>
      </c>
      <c r="N14" s="390" t="s">
        <v>133</v>
      </c>
      <c r="O14" s="385"/>
      <c r="P14" s="1483"/>
      <c r="Q14" s="385"/>
      <c r="R14" s="394"/>
      <c r="S14" s="393" t="s">
        <v>332</v>
      </c>
      <c r="T14" s="395" t="s">
        <v>334</v>
      </c>
      <c r="U14" s="417">
        <f t="shared" si="10"/>
        <v>14</v>
      </c>
      <c r="V14" s="390">
        <v>12</v>
      </c>
      <c r="W14" s="390">
        <v>1</v>
      </c>
      <c r="X14" s="390">
        <v>1</v>
      </c>
      <c r="Y14" s="391">
        <f t="shared" si="17"/>
        <v>0</v>
      </c>
      <c r="Z14" s="391">
        <f t="shared" si="11"/>
        <v>0</v>
      </c>
      <c r="AA14" s="391">
        <f t="shared" si="12"/>
        <v>0</v>
      </c>
      <c r="AB14" s="391">
        <f t="shared" si="2"/>
        <v>0.1</v>
      </c>
      <c r="AC14" s="385"/>
      <c r="AD14" s="1483"/>
      <c r="AE14" s="385"/>
      <c r="AF14" s="394"/>
      <c r="AG14" s="393" t="s">
        <v>332</v>
      </c>
      <c r="AH14" s="395" t="s">
        <v>334</v>
      </c>
      <c r="AI14" s="417">
        <f t="shared" si="3"/>
        <v>12</v>
      </c>
      <c r="AJ14" s="390">
        <v>8</v>
      </c>
      <c r="AK14" s="390">
        <v>3</v>
      </c>
      <c r="AL14" s="390">
        <v>1</v>
      </c>
      <c r="AM14" s="391">
        <f t="shared" si="18"/>
        <v>0</v>
      </c>
      <c r="AN14" s="391">
        <f t="shared" si="13"/>
        <v>0</v>
      </c>
      <c r="AO14" s="391">
        <f t="shared" si="14"/>
        <v>0.1</v>
      </c>
      <c r="AP14" s="391">
        <f t="shared" si="4"/>
        <v>0.1</v>
      </c>
      <c r="AQ14" s="407"/>
      <c r="AR14" s="1480"/>
      <c r="AS14" s="407"/>
      <c r="AT14" s="392"/>
      <c r="AU14" s="427" t="s">
        <v>335</v>
      </c>
      <c r="AV14" s="426" t="s">
        <v>336</v>
      </c>
      <c r="AW14" s="408">
        <f t="shared" si="0"/>
        <v>20</v>
      </c>
      <c r="AX14" s="390">
        <v>14</v>
      </c>
      <c r="AY14" s="390">
        <v>5</v>
      </c>
      <c r="AZ14" s="390">
        <v>1</v>
      </c>
      <c r="BA14" s="391">
        <f t="shared" si="19"/>
        <v>0</v>
      </c>
      <c r="BB14" s="391">
        <f t="shared" si="15"/>
        <v>0</v>
      </c>
      <c r="BC14" s="391">
        <f t="shared" si="16"/>
        <v>0.1</v>
      </c>
      <c r="BD14" s="391">
        <f t="shared" si="5"/>
        <v>0</v>
      </c>
    </row>
    <row r="15" spans="1:56" s="387" customFormat="1" ht="9.1999999999999993" customHeight="1">
      <c r="A15" s="385"/>
      <c r="B15" s="1483"/>
      <c r="C15" s="385"/>
      <c r="D15" s="394"/>
      <c r="E15" s="393" t="s">
        <v>335</v>
      </c>
      <c r="F15" s="389" t="s">
        <v>337</v>
      </c>
      <c r="G15" s="417">
        <f t="shared" si="1"/>
        <v>5068</v>
      </c>
      <c r="H15" s="390">
        <v>4528</v>
      </c>
      <c r="I15" s="390">
        <v>412</v>
      </c>
      <c r="J15" s="390">
        <v>128</v>
      </c>
      <c r="K15" s="391">
        <f t="shared" si="6"/>
        <v>6.4</v>
      </c>
      <c r="L15" s="391">
        <f t="shared" si="7"/>
        <v>6.3</v>
      </c>
      <c r="M15" s="391">
        <f t="shared" si="8"/>
        <v>7.9</v>
      </c>
      <c r="N15" s="391">
        <f t="shared" si="9"/>
        <v>7.3</v>
      </c>
      <c r="O15" s="385"/>
      <c r="P15" s="1483"/>
      <c r="Q15" s="385"/>
      <c r="R15" s="394"/>
      <c r="S15" s="393" t="s">
        <v>335</v>
      </c>
      <c r="T15" s="389" t="s">
        <v>337</v>
      </c>
      <c r="U15" s="417">
        <f t="shared" si="10"/>
        <v>5334</v>
      </c>
      <c r="V15" s="390">
        <v>4723</v>
      </c>
      <c r="W15" s="390">
        <v>468</v>
      </c>
      <c r="X15" s="390">
        <v>143</v>
      </c>
      <c r="Y15" s="391">
        <f t="shared" si="17"/>
        <v>6.7</v>
      </c>
      <c r="Z15" s="391">
        <f t="shared" si="11"/>
        <v>6.5</v>
      </c>
      <c r="AA15" s="391">
        <f t="shared" si="12"/>
        <v>8.3000000000000007</v>
      </c>
      <c r="AB15" s="391">
        <f t="shared" si="2"/>
        <v>7.5</v>
      </c>
      <c r="AC15" s="385"/>
      <c r="AD15" s="1483"/>
      <c r="AE15" s="385"/>
      <c r="AF15" s="394"/>
      <c r="AG15" s="393" t="s">
        <v>335</v>
      </c>
      <c r="AH15" s="389" t="s">
        <v>337</v>
      </c>
      <c r="AI15" s="417">
        <f t="shared" si="3"/>
        <v>5420</v>
      </c>
      <c r="AJ15" s="390">
        <v>4810</v>
      </c>
      <c r="AK15" s="390">
        <v>476</v>
      </c>
      <c r="AL15" s="390">
        <v>134</v>
      </c>
      <c r="AM15" s="391">
        <f t="shared" si="18"/>
        <v>6.6</v>
      </c>
      <c r="AN15" s="391">
        <f t="shared" si="13"/>
        <v>6.5</v>
      </c>
      <c r="AO15" s="391">
        <f t="shared" si="14"/>
        <v>8.4</v>
      </c>
      <c r="AP15" s="391">
        <f t="shared" si="4"/>
        <v>7</v>
      </c>
      <c r="AQ15" s="407"/>
      <c r="AR15" s="1480"/>
      <c r="AS15" s="407"/>
      <c r="AT15" s="392"/>
      <c r="AU15" s="427" t="s">
        <v>338</v>
      </c>
      <c r="AV15" s="426" t="s">
        <v>337</v>
      </c>
      <c r="AW15" s="408">
        <f t="shared" si="0"/>
        <v>7007</v>
      </c>
      <c r="AX15" s="390">
        <v>6201</v>
      </c>
      <c r="AY15" s="390">
        <v>617</v>
      </c>
      <c r="AZ15" s="390">
        <v>189</v>
      </c>
      <c r="BA15" s="391">
        <f t="shared" si="19"/>
        <v>7.8</v>
      </c>
      <c r="BB15" s="391">
        <f t="shared" si="15"/>
        <v>7.7</v>
      </c>
      <c r="BC15" s="391">
        <f t="shared" si="16"/>
        <v>9.1999999999999993</v>
      </c>
      <c r="BD15" s="391">
        <f t="shared" si="5"/>
        <v>7.9</v>
      </c>
    </row>
    <row r="16" spans="1:56" s="387" customFormat="1" ht="9.1999999999999993" customHeight="1">
      <c r="A16" s="385"/>
      <c r="B16" s="1483"/>
      <c r="C16" s="385"/>
      <c r="D16" s="394"/>
      <c r="E16" s="393" t="s">
        <v>338</v>
      </c>
      <c r="F16" s="389" t="s">
        <v>339</v>
      </c>
      <c r="G16" s="417">
        <f t="shared" si="1"/>
        <v>7913</v>
      </c>
      <c r="H16" s="390">
        <v>7222</v>
      </c>
      <c r="I16" s="390">
        <v>569</v>
      </c>
      <c r="J16" s="390">
        <v>122</v>
      </c>
      <c r="K16" s="391">
        <f t="shared" si="6"/>
        <v>10</v>
      </c>
      <c r="L16" s="391">
        <f t="shared" si="7"/>
        <v>10</v>
      </c>
      <c r="M16" s="391">
        <f t="shared" si="8"/>
        <v>11</v>
      </c>
      <c r="N16" s="391">
        <f t="shared" si="9"/>
        <v>7</v>
      </c>
      <c r="O16" s="385"/>
      <c r="P16" s="1483"/>
      <c r="Q16" s="385"/>
      <c r="R16" s="394"/>
      <c r="S16" s="393" t="s">
        <v>338</v>
      </c>
      <c r="T16" s="389" t="s">
        <v>339</v>
      </c>
      <c r="U16" s="417">
        <f t="shared" si="10"/>
        <v>8231</v>
      </c>
      <c r="V16" s="390">
        <v>7488</v>
      </c>
      <c r="W16" s="390">
        <v>613</v>
      </c>
      <c r="X16" s="390">
        <v>130</v>
      </c>
      <c r="Y16" s="391">
        <f t="shared" si="17"/>
        <v>10.3</v>
      </c>
      <c r="Z16" s="391">
        <f t="shared" si="11"/>
        <v>10.3</v>
      </c>
      <c r="AA16" s="391">
        <f t="shared" si="12"/>
        <v>10.9</v>
      </c>
      <c r="AB16" s="391">
        <f t="shared" si="2"/>
        <v>6.8</v>
      </c>
      <c r="AC16" s="385"/>
      <c r="AD16" s="1483"/>
      <c r="AE16" s="385"/>
      <c r="AF16" s="394"/>
      <c r="AG16" s="393" t="s">
        <v>338</v>
      </c>
      <c r="AH16" s="389" t="s">
        <v>339</v>
      </c>
      <c r="AI16" s="417">
        <f t="shared" si="3"/>
        <v>8177</v>
      </c>
      <c r="AJ16" s="390">
        <v>7481</v>
      </c>
      <c r="AK16" s="390">
        <v>567</v>
      </c>
      <c r="AL16" s="390">
        <v>129</v>
      </c>
      <c r="AM16" s="391">
        <f t="shared" si="18"/>
        <v>10</v>
      </c>
      <c r="AN16" s="391">
        <f t="shared" si="13"/>
        <v>10.1</v>
      </c>
      <c r="AO16" s="391">
        <f t="shared" si="14"/>
        <v>10</v>
      </c>
      <c r="AP16" s="391">
        <f t="shared" si="4"/>
        <v>6.7</v>
      </c>
      <c r="AQ16" s="407"/>
      <c r="AR16" s="1480"/>
      <c r="AS16" s="407"/>
      <c r="AT16" s="392"/>
      <c r="AU16" s="427" t="s">
        <v>340</v>
      </c>
      <c r="AV16" s="426" t="s">
        <v>339</v>
      </c>
      <c r="AW16" s="408">
        <f t="shared" si="0"/>
        <v>8303</v>
      </c>
      <c r="AX16" s="390">
        <v>7558</v>
      </c>
      <c r="AY16" s="390">
        <v>610</v>
      </c>
      <c r="AZ16" s="390">
        <v>135</v>
      </c>
      <c r="BA16" s="391">
        <f t="shared" si="19"/>
        <v>9.1999999999999993</v>
      </c>
      <c r="BB16" s="391">
        <f t="shared" si="15"/>
        <v>9.4</v>
      </c>
      <c r="BC16" s="391">
        <f t="shared" si="16"/>
        <v>9.1</v>
      </c>
      <c r="BD16" s="391">
        <f t="shared" si="5"/>
        <v>5.7</v>
      </c>
    </row>
    <row r="17" spans="1:56" s="387" customFormat="1" ht="9.1999999999999993" customHeight="1">
      <c r="A17" s="385"/>
      <c r="B17" s="1483"/>
      <c r="C17" s="385"/>
      <c r="D17" s="1479" t="s">
        <v>341</v>
      </c>
      <c r="E17" s="1479"/>
      <c r="F17" s="1479"/>
      <c r="G17" s="417">
        <f t="shared" ref="G17:G31" si="20">SUM(H17:J17)</f>
        <v>54926</v>
      </c>
      <c r="H17" s="390">
        <v>51596</v>
      </c>
      <c r="I17" s="390">
        <v>2654</v>
      </c>
      <c r="J17" s="390">
        <v>676</v>
      </c>
      <c r="K17" s="391">
        <f t="shared" si="6"/>
        <v>69.7</v>
      </c>
      <c r="L17" s="391">
        <f t="shared" si="7"/>
        <v>71.8</v>
      </c>
      <c r="M17" s="391">
        <f t="shared" si="8"/>
        <v>51.2</v>
      </c>
      <c r="N17" s="391">
        <f t="shared" si="9"/>
        <v>38.700000000000003</v>
      </c>
      <c r="O17" s="385"/>
      <c r="P17" s="1483"/>
      <c r="Q17" s="385"/>
      <c r="R17" s="1479" t="s">
        <v>341</v>
      </c>
      <c r="S17" s="1479"/>
      <c r="T17" s="1478"/>
      <c r="U17" s="417">
        <f t="shared" ref="U17:U24" si="21">SUM(V17:X17)</f>
        <v>54242</v>
      </c>
      <c r="V17" s="390">
        <v>50892</v>
      </c>
      <c r="W17" s="390">
        <v>2673</v>
      </c>
      <c r="X17" s="390">
        <v>677</v>
      </c>
      <c r="Y17" s="391">
        <f t="shared" si="17"/>
        <v>67.7</v>
      </c>
      <c r="Z17" s="391">
        <f t="shared" si="11"/>
        <v>70.099999999999994</v>
      </c>
      <c r="AA17" s="391">
        <f t="shared" si="12"/>
        <v>47.5</v>
      </c>
      <c r="AB17" s="391">
        <f t="shared" si="2"/>
        <v>35.5</v>
      </c>
      <c r="AC17" s="385"/>
      <c r="AD17" s="1483"/>
      <c r="AE17" s="385"/>
      <c r="AF17" s="1479" t="s">
        <v>341</v>
      </c>
      <c r="AG17" s="1479"/>
      <c r="AH17" s="1478"/>
      <c r="AI17" s="417">
        <f t="shared" ref="AI17:AI24" si="22">SUM(AJ17:AL17)</f>
        <v>55357</v>
      </c>
      <c r="AJ17" s="390">
        <v>51968</v>
      </c>
      <c r="AK17" s="390">
        <v>2717</v>
      </c>
      <c r="AL17" s="390">
        <v>672</v>
      </c>
      <c r="AM17" s="391">
        <f t="shared" si="18"/>
        <v>67.8</v>
      </c>
      <c r="AN17" s="391">
        <f t="shared" si="13"/>
        <v>70.2</v>
      </c>
      <c r="AO17" s="391">
        <f t="shared" si="14"/>
        <v>47.9</v>
      </c>
      <c r="AP17" s="391">
        <f t="shared" si="4"/>
        <v>35.1</v>
      </c>
      <c r="AQ17" s="407"/>
      <c r="AR17" s="1480"/>
      <c r="AS17" s="407"/>
      <c r="AT17" s="1477" t="s">
        <v>341</v>
      </c>
      <c r="AU17" s="1477"/>
      <c r="AV17" s="1478"/>
      <c r="AW17" s="408">
        <f t="shared" si="0"/>
        <v>58644</v>
      </c>
      <c r="AX17" s="390">
        <v>54992</v>
      </c>
      <c r="AY17" s="390">
        <v>2907</v>
      </c>
      <c r="AZ17" s="390">
        <v>745</v>
      </c>
      <c r="BA17" s="391">
        <f t="shared" si="19"/>
        <v>65.3</v>
      </c>
      <c r="BB17" s="391">
        <f t="shared" si="15"/>
        <v>68.099999999999994</v>
      </c>
      <c r="BC17" s="391">
        <f t="shared" si="16"/>
        <v>43.4</v>
      </c>
      <c r="BD17" s="391">
        <f t="shared" si="5"/>
        <v>31.3</v>
      </c>
    </row>
    <row r="18" spans="1:56" s="387" customFormat="1" ht="9.1999999999999993" customHeight="1">
      <c r="A18" s="385"/>
      <c r="B18" s="1483"/>
      <c r="C18" s="385"/>
      <c r="D18" s="394"/>
      <c r="E18" s="393" t="s">
        <v>340</v>
      </c>
      <c r="F18" s="396" t="s">
        <v>342</v>
      </c>
      <c r="G18" s="417">
        <f t="shared" si="20"/>
        <v>346</v>
      </c>
      <c r="H18" s="390">
        <v>302</v>
      </c>
      <c r="I18" s="390">
        <v>37</v>
      </c>
      <c r="J18" s="390">
        <v>7</v>
      </c>
      <c r="K18" s="391">
        <f t="shared" si="6"/>
        <v>0.4</v>
      </c>
      <c r="L18" s="391">
        <f t="shared" si="7"/>
        <v>0.4</v>
      </c>
      <c r="M18" s="391">
        <f t="shared" si="8"/>
        <v>0.7</v>
      </c>
      <c r="N18" s="391">
        <f t="shared" si="9"/>
        <v>0.4</v>
      </c>
      <c r="O18" s="385"/>
      <c r="P18" s="1483"/>
      <c r="Q18" s="385"/>
      <c r="R18" s="394"/>
      <c r="S18" s="393" t="s">
        <v>340</v>
      </c>
      <c r="T18" s="396" t="s">
        <v>342</v>
      </c>
      <c r="U18" s="417">
        <f t="shared" si="21"/>
        <v>365</v>
      </c>
      <c r="V18" s="390">
        <v>331</v>
      </c>
      <c r="W18" s="390">
        <v>31</v>
      </c>
      <c r="X18" s="390">
        <v>3</v>
      </c>
      <c r="Y18" s="391">
        <f t="shared" si="17"/>
        <v>0.5</v>
      </c>
      <c r="Z18" s="391">
        <f t="shared" si="11"/>
        <v>0.5</v>
      </c>
      <c r="AA18" s="391">
        <f t="shared" si="12"/>
        <v>0.6</v>
      </c>
      <c r="AB18" s="391">
        <f t="shared" si="2"/>
        <v>0.2</v>
      </c>
      <c r="AC18" s="385"/>
      <c r="AD18" s="1483"/>
      <c r="AE18" s="385"/>
      <c r="AF18" s="394"/>
      <c r="AG18" s="393" t="s">
        <v>340</v>
      </c>
      <c r="AH18" s="396" t="s">
        <v>342</v>
      </c>
      <c r="AI18" s="417">
        <f t="shared" si="22"/>
        <v>373</v>
      </c>
      <c r="AJ18" s="390">
        <v>334</v>
      </c>
      <c r="AK18" s="390">
        <v>37</v>
      </c>
      <c r="AL18" s="390">
        <v>2</v>
      </c>
      <c r="AM18" s="391">
        <f t="shared" si="18"/>
        <v>0.5</v>
      </c>
      <c r="AN18" s="391">
        <f t="shared" si="13"/>
        <v>0.5</v>
      </c>
      <c r="AO18" s="391">
        <f t="shared" si="14"/>
        <v>0.7</v>
      </c>
      <c r="AP18" s="391">
        <f t="shared" si="4"/>
        <v>0.1</v>
      </c>
      <c r="AQ18" s="407"/>
      <c r="AR18" s="1480"/>
      <c r="AS18" s="407"/>
      <c r="AT18" s="428"/>
      <c r="AU18" s="427" t="s">
        <v>343</v>
      </c>
      <c r="AV18" s="429" t="s">
        <v>342</v>
      </c>
      <c r="AW18" s="408">
        <f t="shared" si="0"/>
        <v>382</v>
      </c>
      <c r="AX18" s="390">
        <v>334</v>
      </c>
      <c r="AY18" s="390">
        <v>44</v>
      </c>
      <c r="AZ18" s="390">
        <v>4</v>
      </c>
      <c r="BA18" s="391">
        <f t="shared" si="19"/>
        <v>0.4</v>
      </c>
      <c r="BB18" s="391">
        <f t="shared" si="15"/>
        <v>0.4</v>
      </c>
      <c r="BC18" s="391">
        <f t="shared" si="16"/>
        <v>0.7</v>
      </c>
      <c r="BD18" s="391">
        <f t="shared" si="5"/>
        <v>0.2</v>
      </c>
    </row>
    <row r="19" spans="1:56" s="387" customFormat="1" ht="9.1999999999999993" customHeight="1">
      <c r="A19" s="385"/>
      <c r="B19" s="1483"/>
      <c r="C19" s="385"/>
      <c r="D19" s="394"/>
      <c r="E19" s="393" t="s">
        <v>343</v>
      </c>
      <c r="F19" s="389" t="s">
        <v>344</v>
      </c>
      <c r="G19" s="417">
        <f t="shared" si="20"/>
        <v>641</v>
      </c>
      <c r="H19" s="390">
        <v>605</v>
      </c>
      <c r="I19" s="390">
        <v>31</v>
      </c>
      <c r="J19" s="390">
        <v>5</v>
      </c>
      <c r="K19" s="391">
        <f t="shared" si="6"/>
        <v>0.8</v>
      </c>
      <c r="L19" s="391">
        <f t="shared" si="7"/>
        <v>0.8</v>
      </c>
      <c r="M19" s="391">
        <f t="shared" si="8"/>
        <v>0.6</v>
      </c>
      <c r="N19" s="391">
        <f t="shared" si="9"/>
        <v>0.3</v>
      </c>
      <c r="O19" s="385"/>
      <c r="P19" s="1483"/>
      <c r="Q19" s="385"/>
      <c r="R19" s="394"/>
      <c r="S19" s="393" t="s">
        <v>343</v>
      </c>
      <c r="T19" s="389" t="s">
        <v>344</v>
      </c>
      <c r="U19" s="417">
        <f t="shared" si="21"/>
        <v>583</v>
      </c>
      <c r="V19" s="390">
        <v>547</v>
      </c>
      <c r="W19" s="390">
        <v>32</v>
      </c>
      <c r="X19" s="390">
        <v>4</v>
      </c>
      <c r="Y19" s="391">
        <f t="shared" si="17"/>
        <v>0.7</v>
      </c>
      <c r="Z19" s="391">
        <f t="shared" si="11"/>
        <v>0.8</v>
      </c>
      <c r="AA19" s="391">
        <f t="shared" si="12"/>
        <v>0.6</v>
      </c>
      <c r="AB19" s="391">
        <f t="shared" si="2"/>
        <v>0.2</v>
      </c>
      <c r="AC19" s="385"/>
      <c r="AD19" s="1483"/>
      <c r="AE19" s="385"/>
      <c r="AF19" s="394"/>
      <c r="AG19" s="393" t="s">
        <v>343</v>
      </c>
      <c r="AH19" s="389" t="s">
        <v>344</v>
      </c>
      <c r="AI19" s="417">
        <f t="shared" si="22"/>
        <v>552</v>
      </c>
      <c r="AJ19" s="390">
        <v>523</v>
      </c>
      <c r="AK19" s="390">
        <v>26</v>
      </c>
      <c r="AL19" s="390">
        <v>3</v>
      </c>
      <c r="AM19" s="391">
        <f t="shared" si="18"/>
        <v>0.7</v>
      </c>
      <c r="AN19" s="391">
        <f t="shared" si="13"/>
        <v>0.7</v>
      </c>
      <c r="AO19" s="391">
        <f t="shared" si="14"/>
        <v>0.5</v>
      </c>
      <c r="AP19" s="391">
        <f t="shared" si="4"/>
        <v>0.2</v>
      </c>
      <c r="AQ19" s="407"/>
      <c r="AR19" s="1480"/>
      <c r="AS19" s="407"/>
      <c r="AT19" s="428"/>
      <c r="AU19" s="427" t="s">
        <v>345</v>
      </c>
      <c r="AV19" s="426" t="s">
        <v>344</v>
      </c>
      <c r="AW19" s="408">
        <f t="shared" si="0"/>
        <v>652</v>
      </c>
      <c r="AX19" s="390">
        <v>621</v>
      </c>
      <c r="AY19" s="390">
        <v>25</v>
      </c>
      <c r="AZ19" s="390">
        <v>6</v>
      </c>
      <c r="BA19" s="391">
        <f t="shared" si="19"/>
        <v>0.7</v>
      </c>
      <c r="BB19" s="391">
        <f t="shared" si="15"/>
        <v>0.8</v>
      </c>
      <c r="BC19" s="391">
        <f t="shared" si="16"/>
        <v>0.4</v>
      </c>
      <c r="BD19" s="391">
        <f t="shared" si="5"/>
        <v>0.3</v>
      </c>
    </row>
    <row r="20" spans="1:56" s="387" customFormat="1" ht="9.1999999999999993" customHeight="1">
      <c r="A20" s="385"/>
      <c r="B20" s="1483"/>
      <c r="C20" s="385"/>
      <c r="D20" s="394"/>
      <c r="E20" s="393" t="s">
        <v>345</v>
      </c>
      <c r="F20" s="389" t="s">
        <v>346</v>
      </c>
      <c r="G20" s="417">
        <f t="shared" si="20"/>
        <v>2791</v>
      </c>
      <c r="H20" s="390">
        <v>2563</v>
      </c>
      <c r="I20" s="390">
        <v>184</v>
      </c>
      <c r="J20" s="390">
        <v>44</v>
      </c>
      <c r="K20" s="391">
        <f t="shared" si="6"/>
        <v>3.5</v>
      </c>
      <c r="L20" s="391">
        <f t="shared" si="7"/>
        <v>3.6</v>
      </c>
      <c r="M20" s="391">
        <f t="shared" si="8"/>
        <v>3.5</v>
      </c>
      <c r="N20" s="391">
        <f t="shared" si="9"/>
        <v>2.5</v>
      </c>
      <c r="O20" s="385"/>
      <c r="P20" s="1483"/>
      <c r="Q20" s="385"/>
      <c r="R20" s="394"/>
      <c r="S20" s="393" t="s">
        <v>345</v>
      </c>
      <c r="T20" s="389" t="s">
        <v>346</v>
      </c>
      <c r="U20" s="417">
        <f t="shared" si="21"/>
        <v>2833</v>
      </c>
      <c r="V20" s="390">
        <v>2601</v>
      </c>
      <c r="W20" s="390">
        <v>195</v>
      </c>
      <c r="X20" s="390">
        <v>37</v>
      </c>
      <c r="Y20" s="391">
        <f t="shared" si="17"/>
        <v>3.5</v>
      </c>
      <c r="Z20" s="391">
        <f t="shared" si="11"/>
        <v>3.6</v>
      </c>
      <c r="AA20" s="391">
        <f t="shared" si="12"/>
        <v>3.5</v>
      </c>
      <c r="AB20" s="391">
        <f t="shared" si="2"/>
        <v>1.9</v>
      </c>
      <c r="AC20" s="385"/>
      <c r="AD20" s="1483"/>
      <c r="AE20" s="385"/>
      <c r="AF20" s="394"/>
      <c r="AG20" s="393" t="s">
        <v>345</v>
      </c>
      <c r="AH20" s="389" t="s">
        <v>346</v>
      </c>
      <c r="AI20" s="417">
        <f t="shared" si="22"/>
        <v>3283</v>
      </c>
      <c r="AJ20" s="390">
        <v>3054</v>
      </c>
      <c r="AK20" s="390">
        <v>190</v>
      </c>
      <c r="AL20" s="390">
        <v>39</v>
      </c>
      <c r="AM20" s="391">
        <f t="shared" si="18"/>
        <v>4</v>
      </c>
      <c r="AN20" s="391">
        <f t="shared" si="13"/>
        <v>4.0999999999999996</v>
      </c>
      <c r="AO20" s="391">
        <f t="shared" si="14"/>
        <v>3.4</v>
      </c>
      <c r="AP20" s="391">
        <f t="shared" si="4"/>
        <v>2</v>
      </c>
      <c r="AQ20" s="407"/>
      <c r="AR20" s="1480"/>
      <c r="AS20" s="407"/>
      <c r="AT20" s="428"/>
      <c r="AU20" s="427" t="s">
        <v>347</v>
      </c>
      <c r="AV20" s="426" t="s">
        <v>348</v>
      </c>
      <c r="AW20" s="408">
        <f t="shared" si="0"/>
        <v>3258</v>
      </c>
      <c r="AX20" s="390">
        <v>3033</v>
      </c>
      <c r="AY20" s="390">
        <v>183</v>
      </c>
      <c r="AZ20" s="390">
        <v>42</v>
      </c>
      <c r="BA20" s="391">
        <f t="shared" si="19"/>
        <v>3.6</v>
      </c>
      <c r="BB20" s="391">
        <f t="shared" si="15"/>
        <v>3.8</v>
      </c>
      <c r="BC20" s="391">
        <f t="shared" si="16"/>
        <v>2.7</v>
      </c>
      <c r="BD20" s="391">
        <f t="shared" si="5"/>
        <v>1.8</v>
      </c>
    </row>
    <row r="21" spans="1:56" s="387" customFormat="1" ht="9.1999999999999993" customHeight="1">
      <c r="A21" s="385"/>
      <c r="B21" s="1483"/>
      <c r="C21" s="385"/>
      <c r="D21" s="394"/>
      <c r="E21" s="393" t="s">
        <v>347</v>
      </c>
      <c r="F21" s="389" t="s">
        <v>349</v>
      </c>
      <c r="G21" s="417">
        <f t="shared" si="20"/>
        <v>12557</v>
      </c>
      <c r="H21" s="390">
        <v>11720</v>
      </c>
      <c r="I21" s="390">
        <v>659</v>
      </c>
      <c r="J21" s="390">
        <v>178</v>
      </c>
      <c r="K21" s="391">
        <f t="shared" si="6"/>
        <v>15.9</v>
      </c>
      <c r="L21" s="391">
        <f t="shared" si="7"/>
        <v>16.3</v>
      </c>
      <c r="M21" s="391">
        <f t="shared" si="8"/>
        <v>12.7</v>
      </c>
      <c r="N21" s="391">
        <f t="shared" si="9"/>
        <v>10.199999999999999</v>
      </c>
      <c r="O21" s="385"/>
      <c r="P21" s="1483"/>
      <c r="Q21" s="385"/>
      <c r="R21" s="394"/>
      <c r="S21" s="393" t="s">
        <v>347</v>
      </c>
      <c r="T21" s="389" t="s">
        <v>349</v>
      </c>
      <c r="U21" s="417">
        <f t="shared" si="21"/>
        <v>12843</v>
      </c>
      <c r="V21" s="390">
        <v>12026</v>
      </c>
      <c r="W21" s="390">
        <v>658</v>
      </c>
      <c r="X21" s="390">
        <v>159</v>
      </c>
      <c r="Y21" s="391">
        <f t="shared" si="17"/>
        <v>16</v>
      </c>
      <c r="Z21" s="391">
        <f t="shared" si="11"/>
        <v>16.600000000000001</v>
      </c>
      <c r="AA21" s="391">
        <f t="shared" si="12"/>
        <v>11.7</v>
      </c>
      <c r="AB21" s="391">
        <f t="shared" si="2"/>
        <v>8.3000000000000007</v>
      </c>
      <c r="AC21" s="385"/>
      <c r="AD21" s="1483"/>
      <c r="AE21" s="385"/>
      <c r="AF21" s="394"/>
      <c r="AG21" s="393" t="s">
        <v>347</v>
      </c>
      <c r="AH21" s="389" t="s">
        <v>349</v>
      </c>
      <c r="AI21" s="417">
        <f t="shared" si="22"/>
        <v>13914</v>
      </c>
      <c r="AJ21" s="390">
        <v>12995</v>
      </c>
      <c r="AK21" s="390">
        <v>744</v>
      </c>
      <c r="AL21" s="390">
        <v>175</v>
      </c>
      <c r="AM21" s="391">
        <f t="shared" si="18"/>
        <v>17</v>
      </c>
      <c r="AN21" s="391">
        <f t="shared" si="13"/>
        <v>17.5</v>
      </c>
      <c r="AO21" s="391">
        <f t="shared" si="14"/>
        <v>13.1</v>
      </c>
      <c r="AP21" s="391">
        <f t="shared" si="4"/>
        <v>9.1</v>
      </c>
      <c r="AQ21" s="407"/>
      <c r="AR21" s="1480"/>
      <c r="AS21" s="407"/>
      <c r="AT21" s="428"/>
      <c r="AU21" s="427" t="s">
        <v>350</v>
      </c>
      <c r="AV21" s="426" t="s">
        <v>351</v>
      </c>
      <c r="AW21" s="408">
        <f t="shared" si="0"/>
        <v>15731</v>
      </c>
      <c r="AX21" s="390">
        <v>14693</v>
      </c>
      <c r="AY21" s="390">
        <v>835</v>
      </c>
      <c r="AZ21" s="390">
        <v>203</v>
      </c>
      <c r="BA21" s="391">
        <f t="shared" si="19"/>
        <v>17.5</v>
      </c>
      <c r="BB21" s="391">
        <f t="shared" si="15"/>
        <v>18.2</v>
      </c>
      <c r="BC21" s="391">
        <f t="shared" si="16"/>
        <v>12.5</v>
      </c>
      <c r="BD21" s="391">
        <f t="shared" si="5"/>
        <v>8.5</v>
      </c>
    </row>
    <row r="22" spans="1:56" s="387" customFormat="1" ht="9.1999999999999993" customHeight="1">
      <c r="A22" s="385"/>
      <c r="B22" s="1483"/>
      <c r="C22" s="385"/>
      <c r="D22" s="394"/>
      <c r="E22" s="393" t="s">
        <v>350</v>
      </c>
      <c r="F22" s="389" t="s">
        <v>352</v>
      </c>
      <c r="G22" s="417">
        <f t="shared" si="20"/>
        <v>1519</v>
      </c>
      <c r="H22" s="390">
        <v>1450</v>
      </c>
      <c r="I22" s="390">
        <v>54</v>
      </c>
      <c r="J22" s="390">
        <v>15</v>
      </c>
      <c r="K22" s="391">
        <f t="shared" si="6"/>
        <v>1.9</v>
      </c>
      <c r="L22" s="391">
        <f t="shared" si="7"/>
        <v>2</v>
      </c>
      <c r="M22" s="391">
        <f t="shared" si="8"/>
        <v>1</v>
      </c>
      <c r="N22" s="391">
        <f t="shared" si="9"/>
        <v>0.9</v>
      </c>
      <c r="O22" s="385"/>
      <c r="P22" s="1483"/>
      <c r="Q22" s="385"/>
      <c r="R22" s="394"/>
      <c r="S22" s="393" t="s">
        <v>350</v>
      </c>
      <c r="T22" s="389" t="s">
        <v>352</v>
      </c>
      <c r="U22" s="417">
        <f t="shared" si="21"/>
        <v>1674</v>
      </c>
      <c r="V22" s="390">
        <v>1597</v>
      </c>
      <c r="W22" s="390">
        <v>62</v>
      </c>
      <c r="X22" s="390">
        <v>15</v>
      </c>
      <c r="Y22" s="391">
        <f t="shared" si="17"/>
        <v>2.1</v>
      </c>
      <c r="Z22" s="391">
        <f t="shared" si="11"/>
        <v>2.2000000000000002</v>
      </c>
      <c r="AA22" s="391">
        <f t="shared" si="12"/>
        <v>1.1000000000000001</v>
      </c>
      <c r="AB22" s="391">
        <f t="shared" si="2"/>
        <v>0.8</v>
      </c>
      <c r="AC22" s="385"/>
      <c r="AD22" s="1483"/>
      <c r="AE22" s="385"/>
      <c r="AF22" s="394"/>
      <c r="AG22" s="393" t="s">
        <v>350</v>
      </c>
      <c r="AH22" s="389" t="s">
        <v>352</v>
      </c>
      <c r="AI22" s="417">
        <f t="shared" si="22"/>
        <v>1747</v>
      </c>
      <c r="AJ22" s="390">
        <v>1670</v>
      </c>
      <c r="AK22" s="390">
        <v>61</v>
      </c>
      <c r="AL22" s="390">
        <v>16</v>
      </c>
      <c r="AM22" s="391">
        <f t="shared" si="18"/>
        <v>2.1</v>
      </c>
      <c r="AN22" s="391">
        <f t="shared" si="13"/>
        <v>2.2999999999999998</v>
      </c>
      <c r="AO22" s="391">
        <f t="shared" si="14"/>
        <v>1.1000000000000001</v>
      </c>
      <c r="AP22" s="391">
        <f t="shared" si="4"/>
        <v>0.8</v>
      </c>
      <c r="AQ22" s="407"/>
      <c r="AR22" s="1480"/>
      <c r="AS22" s="407"/>
      <c r="AT22" s="428"/>
      <c r="AU22" s="427" t="s">
        <v>353</v>
      </c>
      <c r="AV22" s="426" t="s">
        <v>354</v>
      </c>
      <c r="AW22" s="408">
        <f t="shared" si="0"/>
        <v>1897</v>
      </c>
      <c r="AX22" s="390">
        <v>1807</v>
      </c>
      <c r="AY22" s="390">
        <v>68</v>
      </c>
      <c r="AZ22" s="390">
        <v>22</v>
      </c>
      <c r="BA22" s="391">
        <f t="shared" si="19"/>
        <v>2.1</v>
      </c>
      <c r="BB22" s="391">
        <f t="shared" si="15"/>
        <v>2.2000000000000002</v>
      </c>
      <c r="BC22" s="391">
        <f t="shared" si="16"/>
        <v>1</v>
      </c>
      <c r="BD22" s="391">
        <f t="shared" si="5"/>
        <v>0.9</v>
      </c>
    </row>
    <row r="23" spans="1:56" s="387" customFormat="1" ht="9.1999999999999993" customHeight="1">
      <c r="A23" s="385"/>
      <c r="B23" s="1483"/>
      <c r="C23" s="385"/>
      <c r="D23" s="394"/>
      <c r="E23" s="393" t="s">
        <v>353</v>
      </c>
      <c r="F23" s="395" t="s">
        <v>355</v>
      </c>
      <c r="G23" s="417">
        <f t="shared" si="20"/>
        <v>975</v>
      </c>
      <c r="H23" s="390">
        <v>941</v>
      </c>
      <c r="I23" s="390">
        <v>27</v>
      </c>
      <c r="J23" s="390">
        <v>7</v>
      </c>
      <c r="K23" s="391">
        <f t="shared" si="6"/>
        <v>1.2</v>
      </c>
      <c r="L23" s="391">
        <f t="shared" si="7"/>
        <v>1.3</v>
      </c>
      <c r="M23" s="391">
        <f t="shared" si="8"/>
        <v>0.5</v>
      </c>
      <c r="N23" s="391">
        <f t="shared" si="9"/>
        <v>0.4</v>
      </c>
      <c r="O23" s="385"/>
      <c r="P23" s="1483"/>
      <c r="Q23" s="385"/>
      <c r="R23" s="394"/>
      <c r="S23" s="393" t="s">
        <v>353</v>
      </c>
      <c r="T23" s="395" t="s">
        <v>355</v>
      </c>
      <c r="U23" s="417">
        <f t="shared" si="21"/>
        <v>893</v>
      </c>
      <c r="V23" s="390">
        <v>868</v>
      </c>
      <c r="W23" s="390">
        <v>21</v>
      </c>
      <c r="X23" s="390">
        <v>4</v>
      </c>
      <c r="Y23" s="391">
        <f t="shared" si="17"/>
        <v>1.1000000000000001</v>
      </c>
      <c r="Z23" s="391">
        <f t="shared" si="11"/>
        <v>1.2</v>
      </c>
      <c r="AA23" s="391">
        <f t="shared" si="12"/>
        <v>0.4</v>
      </c>
      <c r="AB23" s="391">
        <f t="shared" si="2"/>
        <v>0.2</v>
      </c>
      <c r="AC23" s="385"/>
      <c r="AD23" s="1483"/>
      <c r="AE23" s="385"/>
      <c r="AF23" s="394"/>
      <c r="AG23" s="393" t="s">
        <v>353</v>
      </c>
      <c r="AH23" s="395" t="s">
        <v>355</v>
      </c>
      <c r="AI23" s="417">
        <f t="shared" si="22"/>
        <v>914</v>
      </c>
      <c r="AJ23" s="390">
        <v>882</v>
      </c>
      <c r="AK23" s="390">
        <v>26</v>
      </c>
      <c r="AL23" s="390">
        <v>6</v>
      </c>
      <c r="AM23" s="391">
        <f t="shared" si="18"/>
        <v>1.1000000000000001</v>
      </c>
      <c r="AN23" s="391">
        <f t="shared" si="13"/>
        <v>1.2</v>
      </c>
      <c r="AO23" s="391">
        <f t="shared" si="14"/>
        <v>0.5</v>
      </c>
      <c r="AP23" s="391">
        <f t="shared" si="4"/>
        <v>0.3</v>
      </c>
      <c r="AQ23" s="407"/>
      <c r="AR23" s="1480"/>
      <c r="AS23" s="407"/>
      <c r="AT23" s="428"/>
      <c r="AU23" s="427" t="s">
        <v>356</v>
      </c>
      <c r="AV23" s="426" t="s">
        <v>357</v>
      </c>
      <c r="AW23" s="408">
        <f t="shared" si="0"/>
        <v>706</v>
      </c>
      <c r="AX23" s="390">
        <v>699</v>
      </c>
      <c r="AY23" s="390">
        <v>7</v>
      </c>
      <c r="AZ23" s="390" t="s">
        <v>133</v>
      </c>
      <c r="BA23" s="391">
        <f t="shared" si="19"/>
        <v>0.8</v>
      </c>
      <c r="BB23" s="391">
        <f t="shared" si="15"/>
        <v>0.9</v>
      </c>
      <c r="BC23" s="391">
        <f t="shared" si="16"/>
        <v>0.1</v>
      </c>
      <c r="BD23" s="439" t="s">
        <v>243</v>
      </c>
    </row>
    <row r="24" spans="1:56" s="387" customFormat="1" ht="9.1999999999999993" customHeight="1">
      <c r="A24" s="385"/>
      <c r="B24" s="1483"/>
      <c r="C24" s="385"/>
      <c r="D24" s="394"/>
      <c r="E24" s="393" t="s">
        <v>356</v>
      </c>
      <c r="F24" s="396" t="s">
        <v>358</v>
      </c>
      <c r="G24" s="417">
        <f t="shared" si="20"/>
        <v>1460</v>
      </c>
      <c r="H24" s="390">
        <v>1385</v>
      </c>
      <c r="I24" s="390">
        <v>57</v>
      </c>
      <c r="J24" s="390">
        <v>18</v>
      </c>
      <c r="K24" s="391">
        <f t="shared" si="6"/>
        <v>1.9</v>
      </c>
      <c r="L24" s="391">
        <f t="shared" si="7"/>
        <v>1.9</v>
      </c>
      <c r="M24" s="391">
        <f t="shared" si="8"/>
        <v>1.1000000000000001</v>
      </c>
      <c r="N24" s="391">
        <f t="shared" si="9"/>
        <v>1</v>
      </c>
      <c r="O24" s="385"/>
      <c r="P24" s="1483"/>
      <c r="Q24" s="385"/>
      <c r="R24" s="394"/>
      <c r="S24" s="393" t="s">
        <v>356</v>
      </c>
      <c r="T24" s="396" t="s">
        <v>358</v>
      </c>
      <c r="U24" s="417">
        <f t="shared" si="21"/>
        <v>1529</v>
      </c>
      <c r="V24" s="390">
        <v>1461</v>
      </c>
      <c r="W24" s="390">
        <v>50</v>
      </c>
      <c r="X24" s="390">
        <v>18</v>
      </c>
      <c r="Y24" s="391">
        <f t="shared" si="17"/>
        <v>1.9</v>
      </c>
      <c r="Z24" s="391">
        <f t="shared" si="11"/>
        <v>2</v>
      </c>
      <c r="AA24" s="391">
        <f t="shared" si="12"/>
        <v>0.9</v>
      </c>
      <c r="AB24" s="391">
        <f t="shared" si="2"/>
        <v>0.9</v>
      </c>
      <c r="AC24" s="385"/>
      <c r="AD24" s="1483"/>
      <c r="AE24" s="385"/>
      <c r="AF24" s="394"/>
      <c r="AG24" s="393" t="s">
        <v>356</v>
      </c>
      <c r="AH24" s="396" t="s">
        <v>358</v>
      </c>
      <c r="AI24" s="417">
        <f t="shared" si="22"/>
        <v>1498</v>
      </c>
      <c r="AJ24" s="390">
        <v>1431</v>
      </c>
      <c r="AK24" s="390">
        <v>44</v>
      </c>
      <c r="AL24" s="390">
        <v>23</v>
      </c>
      <c r="AM24" s="391">
        <f t="shared" si="18"/>
        <v>1.8</v>
      </c>
      <c r="AN24" s="391">
        <f t="shared" si="13"/>
        <v>1.9</v>
      </c>
      <c r="AO24" s="391">
        <f t="shared" si="14"/>
        <v>0.8</v>
      </c>
      <c r="AP24" s="391">
        <f t="shared" si="4"/>
        <v>1.2</v>
      </c>
      <c r="AQ24" s="407"/>
      <c r="AR24" s="1480"/>
      <c r="AS24" s="407"/>
      <c r="AT24" s="428"/>
      <c r="AU24" s="427" t="s">
        <v>359</v>
      </c>
      <c r="AV24" s="426" t="s">
        <v>360</v>
      </c>
      <c r="AW24" s="408">
        <f t="shared" si="0"/>
        <v>4526</v>
      </c>
      <c r="AX24" s="390">
        <v>4215</v>
      </c>
      <c r="AY24" s="390">
        <v>264</v>
      </c>
      <c r="AZ24" s="390">
        <v>47</v>
      </c>
      <c r="BA24" s="391">
        <f t="shared" si="19"/>
        <v>5</v>
      </c>
      <c r="BB24" s="391">
        <f t="shared" si="15"/>
        <v>5.2</v>
      </c>
      <c r="BC24" s="391">
        <f t="shared" si="16"/>
        <v>3.9</v>
      </c>
      <c r="BD24" s="391">
        <f t="shared" si="5"/>
        <v>2</v>
      </c>
    </row>
    <row r="25" spans="1:56" s="387" customFormat="1" ht="9.1999999999999993" customHeight="1">
      <c r="A25" s="385"/>
      <c r="B25" s="1483"/>
      <c r="C25" s="385"/>
      <c r="D25" s="394"/>
      <c r="E25" s="393" t="s">
        <v>359</v>
      </c>
      <c r="F25" s="395" t="s">
        <v>362</v>
      </c>
      <c r="G25" s="417">
        <f>SUM(H25:J25)</f>
        <v>4282</v>
      </c>
      <c r="H25" s="390">
        <v>4032</v>
      </c>
      <c r="I25" s="390">
        <v>208</v>
      </c>
      <c r="J25" s="390">
        <v>42</v>
      </c>
      <c r="K25" s="391">
        <f t="shared" si="6"/>
        <v>5.4</v>
      </c>
      <c r="L25" s="391">
        <f t="shared" si="7"/>
        <v>5.6</v>
      </c>
      <c r="M25" s="391">
        <f t="shared" si="8"/>
        <v>4</v>
      </c>
      <c r="N25" s="391">
        <f t="shared" si="9"/>
        <v>2.4</v>
      </c>
      <c r="O25" s="385"/>
      <c r="P25" s="1483"/>
      <c r="Q25" s="385"/>
      <c r="R25" s="394"/>
      <c r="S25" s="393" t="s">
        <v>359</v>
      </c>
      <c r="T25" s="395" t="s">
        <v>362</v>
      </c>
      <c r="U25" s="417">
        <f t="shared" ref="U25:U32" si="23">SUM(V25:X25)</f>
        <v>4461</v>
      </c>
      <c r="V25" s="390">
        <v>4180</v>
      </c>
      <c r="W25" s="390">
        <v>231</v>
      </c>
      <c r="X25" s="390">
        <v>50</v>
      </c>
      <c r="Y25" s="391">
        <f t="shared" si="17"/>
        <v>5.6</v>
      </c>
      <c r="Z25" s="391">
        <f t="shared" si="11"/>
        <v>5.8</v>
      </c>
      <c r="AA25" s="391">
        <f t="shared" si="12"/>
        <v>4.0999999999999996</v>
      </c>
      <c r="AB25" s="391">
        <f t="shared" si="2"/>
        <v>2.6</v>
      </c>
      <c r="AC25" s="385"/>
      <c r="AD25" s="1483"/>
      <c r="AE25" s="385"/>
      <c r="AF25" s="394"/>
      <c r="AG25" s="393" t="s">
        <v>359</v>
      </c>
      <c r="AH25" s="395" t="s">
        <v>362</v>
      </c>
      <c r="AI25" s="417">
        <f t="shared" ref="AI25:AI32" si="24">SUM(AJ25:AL25)</f>
        <v>4757</v>
      </c>
      <c r="AJ25" s="390">
        <v>4457</v>
      </c>
      <c r="AK25" s="390">
        <v>246</v>
      </c>
      <c r="AL25" s="390">
        <v>54</v>
      </c>
      <c r="AM25" s="391">
        <f t="shared" si="18"/>
        <v>5.8</v>
      </c>
      <c r="AN25" s="391">
        <f t="shared" si="13"/>
        <v>6</v>
      </c>
      <c r="AO25" s="391">
        <f t="shared" si="14"/>
        <v>4.3</v>
      </c>
      <c r="AP25" s="391">
        <f t="shared" si="4"/>
        <v>2.8</v>
      </c>
      <c r="AQ25" s="407"/>
      <c r="AR25" s="1480"/>
      <c r="AS25" s="407"/>
      <c r="AT25" s="428"/>
      <c r="AU25" s="427" t="s">
        <v>363</v>
      </c>
      <c r="AV25" s="426" t="s">
        <v>364</v>
      </c>
      <c r="AW25" s="408">
        <f t="shared" si="0"/>
        <v>10759</v>
      </c>
      <c r="AX25" s="390">
        <v>10052</v>
      </c>
      <c r="AY25" s="390">
        <v>573</v>
      </c>
      <c r="AZ25" s="390">
        <v>134</v>
      </c>
      <c r="BA25" s="391">
        <f t="shared" si="19"/>
        <v>12</v>
      </c>
      <c r="BB25" s="391">
        <f t="shared" si="15"/>
        <v>12.4</v>
      </c>
      <c r="BC25" s="391">
        <f t="shared" si="16"/>
        <v>8.6</v>
      </c>
      <c r="BD25" s="391">
        <f t="shared" si="5"/>
        <v>5.6</v>
      </c>
    </row>
    <row r="26" spans="1:56" s="387" customFormat="1" ht="9.1999999999999993" customHeight="1">
      <c r="A26" s="385"/>
      <c r="B26" s="1483"/>
      <c r="C26" s="385"/>
      <c r="D26" s="394"/>
      <c r="E26" s="393" t="s">
        <v>363</v>
      </c>
      <c r="F26" s="396" t="s">
        <v>365</v>
      </c>
      <c r="G26" s="417">
        <f>SUM(H26:J26)</f>
        <v>2921</v>
      </c>
      <c r="H26" s="390">
        <v>2730</v>
      </c>
      <c r="I26" s="390">
        <v>156</v>
      </c>
      <c r="J26" s="390">
        <v>35</v>
      </c>
      <c r="K26" s="391">
        <f t="shared" si="6"/>
        <v>3.7</v>
      </c>
      <c r="L26" s="391">
        <f t="shared" si="7"/>
        <v>3.8</v>
      </c>
      <c r="M26" s="391">
        <f t="shared" si="8"/>
        <v>3</v>
      </c>
      <c r="N26" s="391">
        <f t="shared" si="9"/>
        <v>2</v>
      </c>
      <c r="O26" s="385"/>
      <c r="P26" s="1483"/>
      <c r="Q26" s="385"/>
      <c r="R26" s="394"/>
      <c r="S26" s="393" t="s">
        <v>363</v>
      </c>
      <c r="T26" s="396" t="s">
        <v>365</v>
      </c>
      <c r="U26" s="417">
        <f t="shared" si="23"/>
        <v>2960</v>
      </c>
      <c r="V26" s="390">
        <v>2748</v>
      </c>
      <c r="W26" s="390">
        <v>171</v>
      </c>
      <c r="X26" s="390">
        <v>41</v>
      </c>
      <c r="Y26" s="391">
        <f t="shared" si="17"/>
        <v>3.7</v>
      </c>
      <c r="Z26" s="391">
        <f t="shared" si="11"/>
        <v>3.8</v>
      </c>
      <c r="AA26" s="391">
        <f>ROUND(W26/(W$9+W$13+W$17)*100,1)</f>
        <v>3</v>
      </c>
      <c r="AB26" s="391">
        <f t="shared" si="2"/>
        <v>2.1</v>
      </c>
      <c r="AC26" s="385"/>
      <c r="AD26" s="1483"/>
      <c r="AE26" s="385"/>
      <c r="AF26" s="394"/>
      <c r="AG26" s="393" t="s">
        <v>363</v>
      </c>
      <c r="AH26" s="396" t="s">
        <v>365</v>
      </c>
      <c r="AI26" s="417">
        <f t="shared" si="24"/>
        <v>3282</v>
      </c>
      <c r="AJ26" s="390">
        <v>3048</v>
      </c>
      <c r="AK26" s="390">
        <v>197</v>
      </c>
      <c r="AL26" s="390">
        <v>37</v>
      </c>
      <c r="AM26" s="391">
        <f t="shared" si="18"/>
        <v>4</v>
      </c>
      <c r="AN26" s="391">
        <f t="shared" si="13"/>
        <v>4.0999999999999996</v>
      </c>
      <c r="AO26" s="391">
        <f t="shared" ref="AO26:AO31" si="25">ROUND(AK26/(AK$9+AK$13+AK$17)*100,1)</f>
        <v>3.5</v>
      </c>
      <c r="AP26" s="391">
        <f t="shared" si="4"/>
        <v>1.9</v>
      </c>
      <c r="AQ26" s="407"/>
      <c r="AR26" s="1480"/>
      <c r="AS26" s="407"/>
      <c r="AT26" s="428"/>
      <c r="AU26" s="427" t="s">
        <v>366</v>
      </c>
      <c r="AV26" s="426" t="s">
        <v>367</v>
      </c>
      <c r="AW26" s="408">
        <f t="shared" si="0"/>
        <v>5284</v>
      </c>
      <c r="AX26" s="390">
        <v>5137</v>
      </c>
      <c r="AY26" s="390">
        <v>116</v>
      </c>
      <c r="AZ26" s="390">
        <v>31</v>
      </c>
      <c r="BA26" s="391">
        <f t="shared" si="19"/>
        <v>5.9</v>
      </c>
      <c r="BB26" s="391">
        <f t="shared" si="15"/>
        <v>6.4</v>
      </c>
      <c r="BC26" s="391">
        <f>ROUND(AY26/(AY$9+AY$13+AY$17)*100,1)</f>
        <v>1.7</v>
      </c>
      <c r="BD26" s="391">
        <f t="shared" si="5"/>
        <v>1.3</v>
      </c>
    </row>
    <row r="27" spans="1:56" s="387" customFormat="1" ht="9.1999999999999993" customHeight="1">
      <c r="A27" s="385"/>
      <c r="B27" s="1483"/>
      <c r="C27" s="385"/>
      <c r="D27" s="394"/>
      <c r="E27" s="393" t="s">
        <v>366</v>
      </c>
      <c r="F27" s="389" t="s">
        <v>368</v>
      </c>
      <c r="G27" s="417">
        <f t="shared" si="20"/>
        <v>5140</v>
      </c>
      <c r="H27" s="390">
        <v>4972</v>
      </c>
      <c r="I27" s="390">
        <v>139</v>
      </c>
      <c r="J27" s="390">
        <v>29</v>
      </c>
      <c r="K27" s="391">
        <f t="shared" si="6"/>
        <v>6.5</v>
      </c>
      <c r="L27" s="391">
        <f t="shared" si="7"/>
        <v>6.9</v>
      </c>
      <c r="M27" s="391">
        <f t="shared" si="8"/>
        <v>2.7</v>
      </c>
      <c r="N27" s="391">
        <f t="shared" si="9"/>
        <v>1.7</v>
      </c>
      <c r="O27" s="385"/>
      <c r="P27" s="1483"/>
      <c r="Q27" s="385"/>
      <c r="R27" s="394"/>
      <c r="S27" s="393" t="s">
        <v>366</v>
      </c>
      <c r="T27" s="389" t="s">
        <v>368</v>
      </c>
      <c r="U27" s="417">
        <f t="shared" si="23"/>
        <v>4948</v>
      </c>
      <c r="V27" s="390">
        <v>4783</v>
      </c>
      <c r="W27" s="390">
        <v>133</v>
      </c>
      <c r="X27" s="390">
        <v>32</v>
      </c>
      <c r="Y27" s="391">
        <f t="shared" si="17"/>
        <v>6.2</v>
      </c>
      <c r="Z27" s="391">
        <f t="shared" si="11"/>
        <v>6.6</v>
      </c>
      <c r="AA27" s="391">
        <f t="shared" si="12"/>
        <v>2.4</v>
      </c>
      <c r="AB27" s="391">
        <f t="shared" si="2"/>
        <v>1.7</v>
      </c>
      <c r="AC27" s="385"/>
      <c r="AD27" s="1483"/>
      <c r="AE27" s="385"/>
      <c r="AF27" s="394"/>
      <c r="AG27" s="393" t="s">
        <v>366</v>
      </c>
      <c r="AH27" s="389" t="s">
        <v>368</v>
      </c>
      <c r="AI27" s="417">
        <f t="shared" si="24"/>
        <v>5088</v>
      </c>
      <c r="AJ27" s="390">
        <v>4950</v>
      </c>
      <c r="AK27" s="390">
        <v>107</v>
      </c>
      <c r="AL27" s="390">
        <v>31</v>
      </c>
      <c r="AM27" s="391">
        <f t="shared" si="18"/>
        <v>6.2</v>
      </c>
      <c r="AN27" s="391">
        <f t="shared" si="13"/>
        <v>6.7</v>
      </c>
      <c r="AO27" s="391">
        <f t="shared" si="25"/>
        <v>1.9</v>
      </c>
      <c r="AP27" s="391">
        <f t="shared" si="4"/>
        <v>1.6</v>
      </c>
      <c r="AQ27" s="407"/>
      <c r="AR27" s="1480"/>
      <c r="AS27" s="407"/>
      <c r="AT27" s="428"/>
      <c r="AU27" s="427" t="s">
        <v>369</v>
      </c>
      <c r="AV27" s="426" t="s">
        <v>370</v>
      </c>
      <c r="AW27" s="408">
        <f t="shared" si="0"/>
        <v>1148</v>
      </c>
      <c r="AX27" s="390">
        <v>1003</v>
      </c>
      <c r="AY27" s="390">
        <v>86</v>
      </c>
      <c r="AZ27" s="390">
        <v>59</v>
      </c>
      <c r="BA27" s="391">
        <f t="shared" si="19"/>
        <v>1.3</v>
      </c>
      <c r="BB27" s="391">
        <f t="shared" si="15"/>
        <v>1.2</v>
      </c>
      <c r="BC27" s="391">
        <f>ROUND(AY27/(AY$9+AY$13+AY$17)*100,1)</f>
        <v>1.3</v>
      </c>
      <c r="BD27" s="391">
        <f t="shared" si="5"/>
        <v>2.5</v>
      </c>
    </row>
    <row r="28" spans="1:56" s="387" customFormat="1" ht="9.1999999999999993" customHeight="1">
      <c r="A28" s="385"/>
      <c r="B28" s="1483"/>
      <c r="C28" s="385"/>
      <c r="D28" s="394"/>
      <c r="E28" s="393" t="s">
        <v>369</v>
      </c>
      <c r="F28" s="389" t="s">
        <v>371</v>
      </c>
      <c r="G28" s="417">
        <f t="shared" si="20"/>
        <v>13297</v>
      </c>
      <c r="H28" s="390">
        <v>12501</v>
      </c>
      <c r="I28" s="390">
        <v>644</v>
      </c>
      <c r="J28" s="390">
        <v>152</v>
      </c>
      <c r="K28" s="391">
        <f t="shared" si="6"/>
        <v>16.899999999999999</v>
      </c>
      <c r="L28" s="391">
        <f t="shared" si="7"/>
        <v>17.399999999999999</v>
      </c>
      <c r="M28" s="391">
        <f t="shared" si="8"/>
        <v>12.4</v>
      </c>
      <c r="N28" s="391">
        <f t="shared" si="9"/>
        <v>8.6999999999999993</v>
      </c>
      <c r="O28" s="385"/>
      <c r="P28" s="1483"/>
      <c r="Q28" s="385"/>
      <c r="R28" s="394"/>
      <c r="S28" s="393" t="s">
        <v>369</v>
      </c>
      <c r="T28" s="389" t="s">
        <v>371</v>
      </c>
      <c r="U28" s="417">
        <f t="shared" si="23"/>
        <v>12569</v>
      </c>
      <c r="V28" s="390">
        <v>11796</v>
      </c>
      <c r="W28" s="390">
        <v>625</v>
      </c>
      <c r="X28" s="390">
        <v>148</v>
      </c>
      <c r="Y28" s="391">
        <f t="shared" si="17"/>
        <v>15.7</v>
      </c>
      <c r="Z28" s="391">
        <f t="shared" si="11"/>
        <v>16.2</v>
      </c>
      <c r="AA28" s="391">
        <f t="shared" si="12"/>
        <v>11.1</v>
      </c>
      <c r="AB28" s="391">
        <f t="shared" si="2"/>
        <v>7.8</v>
      </c>
      <c r="AC28" s="385"/>
      <c r="AD28" s="1483"/>
      <c r="AE28" s="385"/>
      <c r="AF28" s="394"/>
      <c r="AG28" s="393" t="s">
        <v>369</v>
      </c>
      <c r="AH28" s="389" t="s">
        <v>371</v>
      </c>
      <c r="AI28" s="417">
        <f t="shared" si="24"/>
        <v>11717</v>
      </c>
      <c r="AJ28" s="390">
        <v>10963</v>
      </c>
      <c r="AK28" s="390">
        <v>607</v>
      </c>
      <c r="AL28" s="390">
        <v>147</v>
      </c>
      <c r="AM28" s="391">
        <f t="shared" si="18"/>
        <v>14.4</v>
      </c>
      <c r="AN28" s="391">
        <f t="shared" si="13"/>
        <v>14.8</v>
      </c>
      <c r="AO28" s="391">
        <f t="shared" si="25"/>
        <v>10.7</v>
      </c>
      <c r="AP28" s="391">
        <f t="shared" si="4"/>
        <v>7.7</v>
      </c>
      <c r="AQ28" s="407"/>
      <c r="AR28" s="1480"/>
      <c r="AS28" s="407"/>
      <c r="AT28" s="428"/>
      <c r="AU28" s="427" t="s">
        <v>372</v>
      </c>
      <c r="AV28" s="431" t="s">
        <v>373</v>
      </c>
      <c r="AW28" s="408">
        <f t="shared" si="0"/>
        <v>10728</v>
      </c>
      <c r="AX28" s="390">
        <v>10072</v>
      </c>
      <c r="AY28" s="390">
        <v>542</v>
      </c>
      <c r="AZ28" s="390">
        <v>114</v>
      </c>
      <c r="BA28" s="391">
        <f t="shared" si="19"/>
        <v>11.9</v>
      </c>
      <c r="BB28" s="391">
        <f t="shared" si="15"/>
        <v>12.5</v>
      </c>
      <c r="BC28" s="391">
        <f>ROUND(AY28/(AY$9+AY$13+AY$17)*100,1)</f>
        <v>8.1</v>
      </c>
      <c r="BD28" s="391">
        <f t="shared" si="5"/>
        <v>4.8</v>
      </c>
    </row>
    <row r="29" spans="1:56" s="387" customFormat="1" ht="9.1999999999999993" customHeight="1">
      <c r="A29" s="385"/>
      <c r="B29" s="1483"/>
      <c r="C29" s="385"/>
      <c r="D29" s="394"/>
      <c r="E29" s="393" t="s">
        <v>372</v>
      </c>
      <c r="F29" s="389" t="s">
        <v>370</v>
      </c>
      <c r="G29" s="417">
        <f t="shared" si="20"/>
        <v>804</v>
      </c>
      <c r="H29" s="390">
        <v>699</v>
      </c>
      <c r="I29" s="390">
        <v>69</v>
      </c>
      <c r="J29" s="390">
        <v>36</v>
      </c>
      <c r="K29" s="391">
        <f t="shared" si="6"/>
        <v>1</v>
      </c>
      <c r="L29" s="391">
        <f t="shared" si="7"/>
        <v>1</v>
      </c>
      <c r="M29" s="391">
        <f t="shared" si="8"/>
        <v>1.3</v>
      </c>
      <c r="N29" s="391">
        <f t="shared" si="9"/>
        <v>2.1</v>
      </c>
      <c r="O29" s="385"/>
      <c r="P29" s="1483"/>
      <c r="Q29" s="385"/>
      <c r="R29" s="394"/>
      <c r="S29" s="393" t="s">
        <v>372</v>
      </c>
      <c r="T29" s="389" t="s">
        <v>370</v>
      </c>
      <c r="U29" s="417">
        <f t="shared" si="23"/>
        <v>848</v>
      </c>
      <c r="V29" s="390">
        <v>714</v>
      </c>
      <c r="W29" s="390">
        <v>77</v>
      </c>
      <c r="X29" s="390">
        <v>57</v>
      </c>
      <c r="Y29" s="391">
        <f t="shared" si="17"/>
        <v>1.1000000000000001</v>
      </c>
      <c r="Z29" s="391">
        <f t="shared" si="11"/>
        <v>1</v>
      </c>
      <c r="AA29" s="391">
        <f t="shared" si="12"/>
        <v>1.4</v>
      </c>
      <c r="AB29" s="391">
        <f t="shared" si="2"/>
        <v>3</v>
      </c>
      <c r="AC29" s="385"/>
      <c r="AD29" s="1483"/>
      <c r="AE29" s="385"/>
      <c r="AF29" s="394"/>
      <c r="AG29" s="393" t="s">
        <v>372</v>
      </c>
      <c r="AH29" s="389" t="s">
        <v>370</v>
      </c>
      <c r="AI29" s="417">
        <f t="shared" si="24"/>
        <v>662</v>
      </c>
      <c r="AJ29" s="390">
        <v>556</v>
      </c>
      <c r="AK29" s="390">
        <v>58</v>
      </c>
      <c r="AL29" s="390">
        <v>48</v>
      </c>
      <c r="AM29" s="391">
        <f t="shared" si="18"/>
        <v>0.8</v>
      </c>
      <c r="AN29" s="391">
        <f t="shared" si="13"/>
        <v>0.8</v>
      </c>
      <c r="AO29" s="391">
        <f t="shared" si="25"/>
        <v>1</v>
      </c>
      <c r="AP29" s="391">
        <f t="shared" si="4"/>
        <v>2.5</v>
      </c>
      <c r="AQ29" s="407"/>
      <c r="AR29" s="1480"/>
      <c r="AS29" s="407"/>
      <c r="AT29" s="428"/>
      <c r="AU29" s="427" t="s">
        <v>374</v>
      </c>
      <c r="AV29" s="430" t="s">
        <v>361</v>
      </c>
      <c r="AW29" s="408">
        <f t="shared" si="0"/>
        <v>3573</v>
      </c>
      <c r="AX29" s="390">
        <v>3326</v>
      </c>
      <c r="AY29" s="390">
        <v>164</v>
      </c>
      <c r="AZ29" s="390">
        <v>83</v>
      </c>
      <c r="BA29" s="391">
        <f t="shared" si="19"/>
        <v>4</v>
      </c>
      <c r="BB29" s="391">
        <f t="shared" si="15"/>
        <v>4.0999999999999996</v>
      </c>
      <c r="BC29" s="391">
        <f>ROUND(AY29/(AY$9+AY$13+AY$17)*100,1)</f>
        <v>2.4</v>
      </c>
      <c r="BD29" s="391">
        <f t="shared" si="5"/>
        <v>3.5</v>
      </c>
    </row>
    <row r="30" spans="1:56" s="387" customFormat="1" ht="9.1999999999999993" customHeight="1">
      <c r="A30" s="385"/>
      <c r="B30" s="1483"/>
      <c r="C30" s="385"/>
      <c r="D30" s="394"/>
      <c r="E30" s="393" t="s">
        <v>374</v>
      </c>
      <c r="F30" s="397" t="s">
        <v>373</v>
      </c>
      <c r="G30" s="417">
        <f t="shared" si="20"/>
        <v>4416</v>
      </c>
      <c r="H30" s="390">
        <v>4109</v>
      </c>
      <c r="I30" s="390">
        <v>245</v>
      </c>
      <c r="J30" s="390">
        <v>62</v>
      </c>
      <c r="K30" s="391">
        <f t="shared" si="6"/>
        <v>5.6</v>
      </c>
      <c r="L30" s="391">
        <f t="shared" si="7"/>
        <v>5.7</v>
      </c>
      <c r="M30" s="391">
        <f t="shared" si="8"/>
        <v>4.7</v>
      </c>
      <c r="N30" s="391">
        <f t="shared" si="9"/>
        <v>3.5</v>
      </c>
      <c r="O30" s="385"/>
      <c r="P30" s="1483"/>
      <c r="Q30" s="385"/>
      <c r="R30" s="394"/>
      <c r="S30" s="393" t="s">
        <v>374</v>
      </c>
      <c r="T30" s="397" t="s">
        <v>373</v>
      </c>
      <c r="U30" s="417">
        <f t="shared" si="23"/>
        <v>4152</v>
      </c>
      <c r="V30" s="390">
        <v>3861</v>
      </c>
      <c r="W30" s="390">
        <v>234</v>
      </c>
      <c r="X30" s="390">
        <v>57</v>
      </c>
      <c r="Y30" s="391">
        <f t="shared" si="17"/>
        <v>5.2</v>
      </c>
      <c r="Z30" s="391">
        <f t="shared" si="11"/>
        <v>5.3</v>
      </c>
      <c r="AA30" s="391">
        <f t="shared" si="12"/>
        <v>4.2</v>
      </c>
      <c r="AB30" s="391">
        <f t="shared" si="2"/>
        <v>3</v>
      </c>
      <c r="AC30" s="385"/>
      <c r="AD30" s="1483"/>
      <c r="AE30" s="385"/>
      <c r="AF30" s="394"/>
      <c r="AG30" s="393" t="s">
        <v>374</v>
      </c>
      <c r="AH30" s="397" t="s">
        <v>373</v>
      </c>
      <c r="AI30" s="417">
        <f t="shared" si="24"/>
        <v>4052</v>
      </c>
      <c r="AJ30" s="390">
        <v>3794</v>
      </c>
      <c r="AK30" s="390">
        <v>218</v>
      </c>
      <c r="AL30" s="390">
        <v>40</v>
      </c>
      <c r="AM30" s="391">
        <f t="shared" si="18"/>
        <v>5</v>
      </c>
      <c r="AN30" s="391">
        <f t="shared" si="13"/>
        <v>5.0999999999999996</v>
      </c>
      <c r="AO30" s="391">
        <f t="shared" si="25"/>
        <v>3.8</v>
      </c>
      <c r="AP30" s="391">
        <f t="shared" si="4"/>
        <v>2.1</v>
      </c>
      <c r="AQ30" s="407"/>
      <c r="AR30" s="1480"/>
      <c r="AS30" s="407"/>
      <c r="AT30" s="428"/>
      <c r="AU30" s="428"/>
      <c r="AV30" s="436"/>
      <c r="AW30" s="408"/>
      <c r="AX30" s="390"/>
      <c r="AY30" s="390"/>
      <c r="AZ30" s="390"/>
      <c r="BA30" s="398"/>
      <c r="BB30" s="398"/>
      <c r="BC30" s="398"/>
      <c r="BD30" s="398"/>
    </row>
    <row r="31" spans="1:56" s="387" customFormat="1" ht="9.1999999999999993" customHeight="1">
      <c r="A31" s="385"/>
      <c r="B31" s="1483"/>
      <c r="C31" s="385"/>
      <c r="D31" s="394"/>
      <c r="E31" s="393" t="s">
        <v>375</v>
      </c>
      <c r="F31" s="396" t="s">
        <v>376</v>
      </c>
      <c r="G31" s="417">
        <f t="shared" si="20"/>
        <v>3777</v>
      </c>
      <c r="H31" s="390">
        <v>3587</v>
      </c>
      <c r="I31" s="390">
        <v>144</v>
      </c>
      <c r="J31" s="390">
        <v>46</v>
      </c>
      <c r="K31" s="391">
        <f>ROUND(G31/(G$9+G$13+G$17)*100,1)</f>
        <v>4.8</v>
      </c>
      <c r="L31" s="391">
        <f>ROUND(H31/(H$9+H$13+H$17)*100,1)</f>
        <v>5</v>
      </c>
      <c r="M31" s="391">
        <f t="shared" si="8"/>
        <v>2.8</v>
      </c>
      <c r="N31" s="391">
        <f t="shared" si="9"/>
        <v>2.6</v>
      </c>
      <c r="O31" s="385"/>
      <c r="P31" s="1483"/>
      <c r="Q31" s="385"/>
      <c r="R31" s="394"/>
      <c r="S31" s="393" t="s">
        <v>375</v>
      </c>
      <c r="T31" s="396" t="s">
        <v>376</v>
      </c>
      <c r="U31" s="417">
        <f t="shared" si="23"/>
        <v>3584</v>
      </c>
      <c r="V31" s="390">
        <v>3379</v>
      </c>
      <c r="W31" s="390">
        <v>153</v>
      </c>
      <c r="X31" s="390">
        <v>52</v>
      </c>
      <c r="Y31" s="391">
        <f>ROUND(U31/(U$9+U$13+U$17)*100,1)</f>
        <v>4.5</v>
      </c>
      <c r="Z31" s="391">
        <f>ROUND(V31/(V$9+V$13+V$17)*100,1)</f>
        <v>4.7</v>
      </c>
      <c r="AA31" s="391">
        <f t="shared" si="12"/>
        <v>2.7</v>
      </c>
      <c r="AB31" s="391">
        <f>ROUND(X31/(X$9+X$13+X$17)*100,1)</f>
        <v>2.7</v>
      </c>
      <c r="AC31" s="385"/>
      <c r="AD31" s="1483"/>
      <c r="AE31" s="385"/>
      <c r="AF31" s="394"/>
      <c r="AG31" s="393" t="s">
        <v>375</v>
      </c>
      <c r="AH31" s="396" t="s">
        <v>376</v>
      </c>
      <c r="AI31" s="417">
        <f t="shared" si="24"/>
        <v>3518</v>
      </c>
      <c r="AJ31" s="390">
        <v>3311</v>
      </c>
      <c r="AK31" s="390">
        <v>156</v>
      </c>
      <c r="AL31" s="390">
        <v>51</v>
      </c>
      <c r="AM31" s="391">
        <f>ROUND(AI31/(AI$9+AI$13+AI$17)*100,1)</f>
        <v>4.3</v>
      </c>
      <c r="AN31" s="391">
        <f>ROUND(AJ31/(AJ$9+AJ$13+AJ$17)*100,1)</f>
        <v>4.5</v>
      </c>
      <c r="AO31" s="391">
        <f t="shared" si="25"/>
        <v>2.8</v>
      </c>
      <c r="AP31" s="391">
        <f>ROUND(AL31/(AL$9+AL$13+AL$17)*100,1)</f>
        <v>2.7</v>
      </c>
      <c r="AQ31" s="407"/>
      <c r="AR31" s="1480"/>
      <c r="AS31" s="407"/>
      <c r="AT31" s="428"/>
      <c r="AU31" s="428"/>
      <c r="AV31" s="436"/>
      <c r="AW31" s="408"/>
      <c r="AX31" s="390"/>
      <c r="AY31" s="390"/>
      <c r="AZ31" s="390"/>
      <c r="BA31" s="398"/>
      <c r="BB31" s="398"/>
      <c r="BC31" s="398"/>
      <c r="BD31" s="398"/>
    </row>
    <row r="32" spans="1:56" s="387" customFormat="1" ht="9.1999999999999993" customHeight="1">
      <c r="A32" s="385"/>
      <c r="B32" s="1483"/>
      <c r="C32" s="385"/>
      <c r="D32" s="1479" t="s">
        <v>377</v>
      </c>
      <c r="E32" s="1479"/>
      <c r="F32" s="1479"/>
      <c r="G32" s="417">
        <f>SUM(H32:J32)</f>
        <v>3988</v>
      </c>
      <c r="H32" s="390">
        <v>3415</v>
      </c>
      <c r="I32" s="390">
        <v>433</v>
      </c>
      <c r="J32" s="390">
        <v>140</v>
      </c>
      <c r="K32" s="388" t="s">
        <v>243</v>
      </c>
      <c r="L32" s="388" t="s">
        <v>243</v>
      </c>
      <c r="M32" s="388" t="s">
        <v>243</v>
      </c>
      <c r="N32" s="388" t="s">
        <v>243</v>
      </c>
      <c r="O32" s="385"/>
      <c r="P32" s="1483"/>
      <c r="Q32" s="385"/>
      <c r="R32" s="1479" t="s">
        <v>377</v>
      </c>
      <c r="S32" s="1479"/>
      <c r="T32" s="1478"/>
      <c r="U32" s="417">
        <f t="shared" si="23"/>
        <v>5582</v>
      </c>
      <c r="V32" s="390">
        <v>5047</v>
      </c>
      <c r="W32" s="390">
        <v>411</v>
      </c>
      <c r="X32" s="390">
        <v>124</v>
      </c>
      <c r="Y32" s="388" t="s">
        <v>243</v>
      </c>
      <c r="Z32" s="388" t="s">
        <v>243</v>
      </c>
      <c r="AA32" s="388" t="s">
        <v>243</v>
      </c>
      <c r="AB32" s="388" t="s">
        <v>243</v>
      </c>
      <c r="AC32" s="385"/>
      <c r="AD32" s="1483"/>
      <c r="AE32" s="385"/>
      <c r="AF32" s="1479" t="s">
        <v>377</v>
      </c>
      <c r="AG32" s="1479"/>
      <c r="AH32" s="1478"/>
      <c r="AI32" s="417">
        <f t="shared" si="24"/>
        <v>4694</v>
      </c>
      <c r="AJ32" s="390">
        <v>3969</v>
      </c>
      <c r="AK32" s="390">
        <v>520</v>
      </c>
      <c r="AL32" s="390">
        <v>205</v>
      </c>
      <c r="AM32" s="388" t="s">
        <v>133</v>
      </c>
      <c r="AN32" s="388" t="s">
        <v>133</v>
      </c>
      <c r="AO32" s="391" t="s">
        <v>133</v>
      </c>
      <c r="AP32" s="388" t="s">
        <v>133</v>
      </c>
      <c r="AQ32" s="407"/>
      <c r="AR32" s="1480"/>
      <c r="AS32" s="407"/>
      <c r="AT32" s="1477" t="s">
        <v>378</v>
      </c>
      <c r="AU32" s="1477"/>
      <c r="AV32" s="1478"/>
      <c r="AW32" s="408">
        <f>SUM(AX32:AZ32)</f>
        <v>2226</v>
      </c>
      <c r="AX32" s="390">
        <v>2219</v>
      </c>
      <c r="AY32" s="390">
        <v>4</v>
      </c>
      <c r="AZ32" s="390">
        <v>3</v>
      </c>
      <c r="BA32" s="388" t="s">
        <v>133</v>
      </c>
      <c r="BB32" s="388" t="s">
        <v>133</v>
      </c>
      <c r="BC32" s="388" t="s">
        <v>133</v>
      </c>
      <c r="BD32" s="388" t="s">
        <v>133</v>
      </c>
    </row>
    <row r="33" spans="1:56" s="403" customFormat="1" ht="11.25" customHeight="1">
      <c r="A33" s="399"/>
      <c r="B33" s="399"/>
      <c r="C33" s="399"/>
      <c r="D33" s="400"/>
      <c r="E33" s="400"/>
      <c r="F33" s="400"/>
      <c r="G33" s="418"/>
      <c r="H33" s="401"/>
      <c r="I33" s="401"/>
      <c r="J33" s="401"/>
      <c r="K33" s="402"/>
      <c r="L33" s="402"/>
      <c r="M33" s="402"/>
      <c r="N33" s="402"/>
      <c r="O33" s="399"/>
      <c r="P33" s="399"/>
      <c r="Q33" s="399"/>
      <c r="R33" s="400"/>
      <c r="S33" s="400"/>
      <c r="T33" s="400"/>
      <c r="U33" s="418"/>
      <c r="V33" s="401"/>
      <c r="W33" s="401"/>
      <c r="X33" s="401"/>
      <c r="Y33" s="402"/>
      <c r="Z33" s="402"/>
      <c r="AA33" s="402"/>
      <c r="AB33" s="402"/>
      <c r="AC33" s="399"/>
      <c r="AD33" s="399"/>
      <c r="AE33" s="399"/>
      <c r="AF33" s="400"/>
      <c r="AG33" s="400"/>
      <c r="AH33" s="400"/>
      <c r="AI33" s="418"/>
      <c r="AJ33" s="401"/>
      <c r="AK33" s="401"/>
      <c r="AL33" s="401"/>
      <c r="AM33" s="402"/>
      <c r="AN33" s="402"/>
      <c r="AO33" s="402"/>
      <c r="AP33" s="402"/>
      <c r="AQ33" s="432"/>
      <c r="AR33" s="432"/>
      <c r="AS33" s="432"/>
      <c r="AT33" s="433"/>
      <c r="AU33" s="433"/>
      <c r="AV33" s="434"/>
      <c r="AW33" s="423"/>
      <c r="AX33" s="401"/>
      <c r="AY33" s="401"/>
      <c r="AZ33" s="401"/>
      <c r="BA33" s="402"/>
      <c r="BB33" s="402"/>
      <c r="BC33" s="402"/>
      <c r="BD33" s="402"/>
    </row>
    <row r="34" spans="1:56" s="387" customFormat="1" ht="9.1999999999999993" customHeight="1">
      <c r="A34" s="385"/>
      <c r="B34" s="385"/>
      <c r="C34" s="385"/>
      <c r="D34" s="1481" t="s">
        <v>43</v>
      </c>
      <c r="E34" s="1481"/>
      <c r="F34" s="1481"/>
      <c r="G34" s="442">
        <f>SUM(G35,G39,G43,G58)</f>
        <v>42308</v>
      </c>
      <c r="H34" s="438">
        <f>SUM(H35,H39,H43,H58)</f>
        <v>38464</v>
      </c>
      <c r="I34" s="438">
        <f>SUM(I35,I39,I43,I58)</f>
        <v>2873</v>
      </c>
      <c r="J34" s="438">
        <f>SUM(J35,J39,J43,J58)</f>
        <v>971</v>
      </c>
      <c r="K34" s="439" t="s">
        <v>243</v>
      </c>
      <c r="L34" s="439" t="s">
        <v>243</v>
      </c>
      <c r="M34" s="439" t="s">
        <v>243</v>
      </c>
      <c r="N34" s="439" t="s">
        <v>243</v>
      </c>
      <c r="O34" s="385"/>
      <c r="P34" s="385"/>
      <c r="Q34" s="385"/>
      <c r="R34" s="1481" t="s">
        <v>43</v>
      </c>
      <c r="S34" s="1481"/>
      <c r="T34" s="1482"/>
      <c r="U34" s="442">
        <f>SUM(U35,U39,U43,U58)</f>
        <v>44465</v>
      </c>
      <c r="V34" s="438">
        <f>SUM(V35,V39,V43,V58)</f>
        <v>40300</v>
      </c>
      <c r="W34" s="438">
        <f>SUM(W35,W39,W43,W58)</f>
        <v>3128</v>
      </c>
      <c r="X34" s="438">
        <f>SUM(X35,X39,X43,X58)</f>
        <v>1037</v>
      </c>
      <c r="Y34" s="439" t="s">
        <v>243</v>
      </c>
      <c r="Z34" s="439" t="s">
        <v>243</v>
      </c>
      <c r="AA34" s="439" t="s">
        <v>243</v>
      </c>
      <c r="AB34" s="439" t="s">
        <v>243</v>
      </c>
      <c r="AC34" s="385"/>
      <c r="AD34" s="385"/>
      <c r="AE34" s="385"/>
      <c r="AF34" s="1481" t="s">
        <v>43</v>
      </c>
      <c r="AG34" s="1481"/>
      <c r="AH34" s="1482"/>
      <c r="AI34" s="442">
        <f>SUM(AI35,AI39,AI43,AI58)</f>
        <v>45120</v>
      </c>
      <c r="AJ34" s="438">
        <f>SUM(AJ35,AJ39,AJ43,AJ58)</f>
        <v>40824</v>
      </c>
      <c r="AK34" s="438">
        <f>SUM(AK35,AK39,AK43,AK58)</f>
        <v>3212</v>
      </c>
      <c r="AL34" s="438">
        <f>SUM(AL35,AL39,AL43,AL58)</f>
        <v>1084</v>
      </c>
      <c r="AM34" s="439" t="s">
        <v>133</v>
      </c>
      <c r="AN34" s="439" t="s">
        <v>133</v>
      </c>
      <c r="AO34" s="439" t="s">
        <v>133</v>
      </c>
      <c r="AP34" s="439" t="s">
        <v>133</v>
      </c>
      <c r="AQ34" s="407"/>
      <c r="AR34" s="407"/>
      <c r="AS34" s="407"/>
      <c r="AT34" s="1481" t="s">
        <v>43</v>
      </c>
      <c r="AU34" s="1481"/>
      <c r="AV34" s="1482"/>
      <c r="AW34" s="440">
        <f t="shared" ref="AW34:AW55" si="26">SUM(AX34:AZ34)</f>
        <v>48979</v>
      </c>
      <c r="AX34" s="441">
        <v>44251</v>
      </c>
      <c r="AY34" s="438">
        <v>3488</v>
      </c>
      <c r="AZ34" s="438">
        <v>1240</v>
      </c>
      <c r="BA34" s="439" t="s">
        <v>133</v>
      </c>
      <c r="BB34" s="439" t="s">
        <v>133</v>
      </c>
      <c r="BC34" s="439" t="s">
        <v>133</v>
      </c>
      <c r="BD34" s="439" t="s">
        <v>133</v>
      </c>
    </row>
    <row r="35" spans="1:56" s="387" customFormat="1" ht="9.1999999999999993" customHeight="1">
      <c r="A35" s="385"/>
      <c r="B35" s="1483" t="s">
        <v>0</v>
      </c>
      <c r="C35" s="385"/>
      <c r="D35" s="1477" t="s">
        <v>324</v>
      </c>
      <c r="E35" s="1477"/>
      <c r="F35" s="1477"/>
      <c r="G35" s="419">
        <f t="shared" ref="G35:G57" si="27">SUM(H35:J35)</f>
        <v>5787</v>
      </c>
      <c r="H35" s="405">
        <v>4559</v>
      </c>
      <c r="I35" s="390">
        <v>810</v>
      </c>
      <c r="J35" s="390">
        <v>418</v>
      </c>
      <c r="K35" s="391">
        <f>ROUND(G35/(G$35+G$39+G$43)*100,1)</f>
        <v>14.4</v>
      </c>
      <c r="L35" s="391">
        <f>ROUND(H35/(H$35+H$39+H$43)*100,1)</f>
        <v>12.4</v>
      </c>
      <c r="M35" s="391">
        <f>ROUND(I35/(I$35+I$39+I$43)*100,1)</f>
        <v>30.4</v>
      </c>
      <c r="N35" s="391">
        <f>ROUND(J35/(J$35+J$39+J$43)*100,1)</f>
        <v>46.6</v>
      </c>
      <c r="O35" s="385"/>
      <c r="P35" s="1483" t="s">
        <v>0</v>
      </c>
      <c r="Q35" s="385"/>
      <c r="R35" s="1477" t="s">
        <v>324</v>
      </c>
      <c r="S35" s="1477"/>
      <c r="T35" s="1478"/>
      <c r="U35" s="419">
        <f t="shared" ref="U35:U57" si="28">SUM(V35:X35)</f>
        <v>6405</v>
      </c>
      <c r="V35" s="405">
        <v>4978</v>
      </c>
      <c r="W35" s="390">
        <v>950</v>
      </c>
      <c r="X35" s="390">
        <v>477</v>
      </c>
      <c r="Y35" s="391">
        <f>ROUND(U35/(U$35+U$39+U$43)*100,1)</f>
        <v>15.4</v>
      </c>
      <c r="Z35" s="391">
        <f t="shared" ref="Z35:Z41" si="29">ROUND(V35/(V$35+V$39+V$43)*100,1)</f>
        <v>13.2</v>
      </c>
      <c r="AA35" s="391">
        <f>ROUND(W35/(W$35+W$39+W$43)*100,1)</f>
        <v>32.6</v>
      </c>
      <c r="AB35" s="391">
        <f t="shared" ref="AB35:AB57" si="30">ROUND(X35/(X$35+X$39+X$43)*100,1)</f>
        <v>48.9</v>
      </c>
      <c r="AC35" s="385"/>
      <c r="AD35" s="1483" t="s">
        <v>0</v>
      </c>
      <c r="AE35" s="385"/>
      <c r="AF35" s="1477" t="s">
        <v>324</v>
      </c>
      <c r="AG35" s="1477"/>
      <c r="AH35" s="1478"/>
      <c r="AI35" s="419">
        <f t="shared" ref="AI35:AI57" si="31">SUM(AJ35:AL35)</f>
        <v>6584</v>
      </c>
      <c r="AJ35" s="405">
        <v>5122</v>
      </c>
      <c r="AK35" s="390">
        <v>979</v>
      </c>
      <c r="AL35" s="390">
        <v>483</v>
      </c>
      <c r="AM35" s="391">
        <f>ROUND(AI35/(AI$35+AI$39+AI$43)*100,1)</f>
        <v>15.4</v>
      </c>
      <c r="AN35" s="391">
        <f t="shared" ref="AN35:AN41" si="32">ROUND(AJ35/(AJ$35+AJ$39+AJ$43)*100,1)</f>
        <v>13.2</v>
      </c>
      <c r="AO35" s="391">
        <f t="shared" ref="AO35:AO57" si="33">ROUND(AK35/(AK$35+AK$39+AK$43)*100,1)</f>
        <v>33.200000000000003</v>
      </c>
      <c r="AP35" s="391">
        <f t="shared" ref="AP35:AP57" si="34">ROUND(AL35/(AL$35+AL$39+AL$43)*100,1)</f>
        <v>49.7</v>
      </c>
      <c r="AQ35" s="407"/>
      <c r="AR35" s="1480" t="s">
        <v>0</v>
      </c>
      <c r="AS35" s="407"/>
      <c r="AT35" s="1477" t="s">
        <v>324</v>
      </c>
      <c r="AU35" s="1477"/>
      <c r="AV35" s="1478"/>
      <c r="AW35" s="404">
        <f t="shared" si="26"/>
        <v>7945</v>
      </c>
      <c r="AX35" s="405">
        <v>6011</v>
      </c>
      <c r="AY35" s="390">
        <v>1279</v>
      </c>
      <c r="AZ35" s="390">
        <v>655</v>
      </c>
      <c r="BA35" s="391">
        <f>ROUND(AW35/(AW$35+AW$39+AW$43)*100,1)</f>
        <v>16.600000000000001</v>
      </c>
      <c r="BB35" s="391">
        <f t="shared" ref="BB35:BB41" si="35">ROUND(AX35/(AX$35+AX$39+AX$43)*100,1)</f>
        <v>14</v>
      </c>
      <c r="BC35" s="391">
        <f t="shared" ref="BC35:BC55" si="36">ROUND(AY35/(AY$35+AY$39+AY$43)*100,1)</f>
        <v>36.700000000000003</v>
      </c>
      <c r="BD35" s="391">
        <f t="shared" ref="BD35:BD55" si="37">ROUND(AZ35/(AZ$35+AZ$39+AZ$43)*100,1)</f>
        <v>52.9</v>
      </c>
    </row>
    <row r="36" spans="1:56" s="387" customFormat="1" ht="9.1999999999999993" customHeight="1">
      <c r="A36" s="385"/>
      <c r="B36" s="1483"/>
      <c r="C36" s="385"/>
      <c r="D36" s="389"/>
      <c r="E36" s="393" t="s">
        <v>325</v>
      </c>
      <c r="F36" s="389" t="s">
        <v>326</v>
      </c>
      <c r="G36" s="419">
        <f t="shared" si="27"/>
        <v>5786</v>
      </c>
      <c r="H36" s="405">
        <v>4558</v>
      </c>
      <c r="I36" s="390">
        <v>810</v>
      </c>
      <c r="J36" s="390">
        <v>418</v>
      </c>
      <c r="K36" s="391">
        <f t="shared" ref="K36:K57" si="38">ROUND(G36/(G$35+G$39+G$43)*100,1)</f>
        <v>14.4</v>
      </c>
      <c r="L36" s="391">
        <f t="shared" ref="L36:L57" si="39">ROUND(H36/(H$35+H$39+H$43)*100,1)</f>
        <v>12.4</v>
      </c>
      <c r="M36" s="391">
        <f t="shared" ref="M36:M57" si="40">ROUND(I36/(I$35+I$39+I$43)*100,1)</f>
        <v>30.4</v>
      </c>
      <c r="N36" s="391">
        <f t="shared" ref="N36:N57" si="41">ROUND(J36/(J$35+J$39+J$43)*100,1)</f>
        <v>46.6</v>
      </c>
      <c r="O36" s="385"/>
      <c r="P36" s="1483"/>
      <c r="Q36" s="385"/>
      <c r="R36" s="389"/>
      <c r="S36" s="393" t="s">
        <v>325</v>
      </c>
      <c r="T36" s="389" t="s">
        <v>326</v>
      </c>
      <c r="U36" s="419">
        <f t="shared" si="28"/>
        <v>6399</v>
      </c>
      <c r="V36" s="405">
        <v>4972</v>
      </c>
      <c r="W36" s="390">
        <v>950</v>
      </c>
      <c r="X36" s="390">
        <v>477</v>
      </c>
      <c r="Y36" s="391">
        <f>ROUND(U36/(U$35+U$39+U$43)*100,1)</f>
        <v>15.4</v>
      </c>
      <c r="Z36" s="391">
        <f t="shared" si="29"/>
        <v>13.2</v>
      </c>
      <c r="AA36" s="391">
        <f>ROUND(W36/(W$35+W$39+W$43)*100,1)</f>
        <v>32.6</v>
      </c>
      <c r="AB36" s="391">
        <f t="shared" si="30"/>
        <v>48.9</v>
      </c>
      <c r="AC36" s="385"/>
      <c r="AD36" s="1483"/>
      <c r="AE36" s="385"/>
      <c r="AF36" s="389"/>
      <c r="AG36" s="393" t="s">
        <v>325</v>
      </c>
      <c r="AH36" s="389" t="s">
        <v>326</v>
      </c>
      <c r="AI36" s="419">
        <f t="shared" si="31"/>
        <v>6581</v>
      </c>
      <c r="AJ36" s="405">
        <v>5119</v>
      </c>
      <c r="AK36" s="390">
        <v>979</v>
      </c>
      <c r="AL36" s="390">
        <v>483</v>
      </c>
      <c r="AM36" s="391">
        <f>ROUND(AI36/(AI$35+AI$39+AI$43)*100,1)</f>
        <v>15.4</v>
      </c>
      <c r="AN36" s="391">
        <f t="shared" si="32"/>
        <v>13.2</v>
      </c>
      <c r="AO36" s="391">
        <f t="shared" si="33"/>
        <v>33.200000000000003</v>
      </c>
      <c r="AP36" s="391">
        <f t="shared" si="34"/>
        <v>49.7</v>
      </c>
      <c r="AQ36" s="407"/>
      <c r="AR36" s="1480"/>
      <c r="AS36" s="407"/>
      <c r="AT36" s="392"/>
      <c r="AU36" s="427" t="s">
        <v>325</v>
      </c>
      <c r="AV36" s="426" t="s">
        <v>327</v>
      </c>
      <c r="AW36" s="404">
        <f t="shared" si="26"/>
        <v>7886</v>
      </c>
      <c r="AX36" s="405">
        <v>5968</v>
      </c>
      <c r="AY36" s="390">
        <v>1268</v>
      </c>
      <c r="AZ36" s="390">
        <v>650</v>
      </c>
      <c r="BA36" s="391">
        <f>ROUND(AW36/(AW$35+AW$39+AW$43)*100,1)</f>
        <v>16.5</v>
      </c>
      <c r="BB36" s="391">
        <f t="shared" si="35"/>
        <v>13.9</v>
      </c>
      <c r="BC36" s="391">
        <f t="shared" si="36"/>
        <v>36.4</v>
      </c>
      <c r="BD36" s="391">
        <f t="shared" si="37"/>
        <v>52.5</v>
      </c>
    </row>
    <row r="37" spans="1:56" s="387" customFormat="1" ht="9.1999999999999993" customHeight="1">
      <c r="A37" s="385"/>
      <c r="B37" s="1483"/>
      <c r="C37" s="385"/>
      <c r="D37" s="389"/>
      <c r="E37" s="393"/>
      <c r="F37" s="389" t="s">
        <v>328</v>
      </c>
      <c r="G37" s="419">
        <f t="shared" si="27"/>
        <v>5725</v>
      </c>
      <c r="H37" s="405">
        <v>4505</v>
      </c>
      <c r="I37" s="390">
        <v>804</v>
      </c>
      <c r="J37" s="390">
        <v>416</v>
      </c>
      <c r="K37" s="391">
        <f t="shared" si="38"/>
        <v>14.2</v>
      </c>
      <c r="L37" s="391">
        <f t="shared" si="39"/>
        <v>12.3</v>
      </c>
      <c r="M37" s="391">
        <f t="shared" si="40"/>
        <v>30.2</v>
      </c>
      <c r="N37" s="391">
        <f t="shared" si="41"/>
        <v>46.4</v>
      </c>
      <c r="O37" s="385"/>
      <c r="P37" s="1483"/>
      <c r="Q37" s="385"/>
      <c r="R37" s="389"/>
      <c r="S37" s="393"/>
      <c r="T37" s="389" t="s">
        <v>328</v>
      </c>
      <c r="U37" s="419">
        <f t="shared" si="28"/>
        <v>6342</v>
      </c>
      <c r="V37" s="405">
        <v>4926</v>
      </c>
      <c r="W37" s="390">
        <v>944</v>
      </c>
      <c r="X37" s="390">
        <v>472</v>
      </c>
      <c r="Y37" s="391">
        <f>ROUND(U37/(U$35+U$39+U$43)*100,1)</f>
        <v>15.3</v>
      </c>
      <c r="Z37" s="391">
        <f t="shared" si="29"/>
        <v>13.1</v>
      </c>
      <c r="AA37" s="391">
        <f>ROUND(W37/(W$35+W$39+W$43)*100,1)</f>
        <v>32.4</v>
      </c>
      <c r="AB37" s="391">
        <f t="shared" si="30"/>
        <v>48.4</v>
      </c>
      <c r="AC37" s="385"/>
      <c r="AD37" s="1483"/>
      <c r="AE37" s="385"/>
      <c r="AF37" s="389"/>
      <c r="AG37" s="393"/>
      <c r="AH37" s="389" t="s">
        <v>328</v>
      </c>
      <c r="AI37" s="419">
        <f t="shared" si="31"/>
        <v>6517</v>
      </c>
      <c r="AJ37" s="405">
        <v>5064</v>
      </c>
      <c r="AK37" s="390">
        <v>973</v>
      </c>
      <c r="AL37" s="390">
        <v>480</v>
      </c>
      <c r="AM37" s="391">
        <f>ROUND(AI37/(AI$35+AI$39+AI$43)*100,1)</f>
        <v>15.3</v>
      </c>
      <c r="AN37" s="391">
        <f t="shared" si="32"/>
        <v>13.1</v>
      </c>
      <c r="AO37" s="391">
        <f t="shared" si="33"/>
        <v>33</v>
      </c>
      <c r="AP37" s="391">
        <f t="shared" si="34"/>
        <v>49.4</v>
      </c>
      <c r="AQ37" s="407"/>
      <c r="AR37" s="1480"/>
      <c r="AS37" s="407"/>
      <c r="AT37" s="392"/>
      <c r="AU37" s="427" t="s">
        <v>329</v>
      </c>
      <c r="AV37" s="426" t="s">
        <v>330</v>
      </c>
      <c r="AW37" s="404">
        <f t="shared" si="26"/>
        <v>56</v>
      </c>
      <c r="AX37" s="405">
        <v>40</v>
      </c>
      <c r="AY37" s="390">
        <v>11</v>
      </c>
      <c r="AZ37" s="390">
        <v>5</v>
      </c>
      <c r="BA37" s="391">
        <f>ROUND(AW37/(AW$35+AW$39+AW$43)*100,1)</f>
        <v>0.1</v>
      </c>
      <c r="BB37" s="391">
        <f t="shared" si="35"/>
        <v>0.1</v>
      </c>
      <c r="BC37" s="391">
        <f t="shared" si="36"/>
        <v>0.3</v>
      </c>
      <c r="BD37" s="391">
        <f t="shared" si="37"/>
        <v>0.4</v>
      </c>
    </row>
    <row r="38" spans="1:56" s="387" customFormat="1" ht="9.1999999999999993" customHeight="1">
      <c r="A38" s="385"/>
      <c r="B38" s="1483"/>
      <c r="C38" s="385"/>
      <c r="D38" s="389"/>
      <c r="E38" s="393" t="s">
        <v>329</v>
      </c>
      <c r="F38" s="389" t="s">
        <v>331</v>
      </c>
      <c r="G38" s="419">
        <f t="shared" si="27"/>
        <v>1</v>
      </c>
      <c r="H38" s="405">
        <v>1</v>
      </c>
      <c r="I38" s="390" t="s">
        <v>133</v>
      </c>
      <c r="J38" s="390" t="s">
        <v>133</v>
      </c>
      <c r="K38" s="391">
        <f t="shared" si="38"/>
        <v>0</v>
      </c>
      <c r="L38" s="391">
        <f t="shared" si="39"/>
        <v>0</v>
      </c>
      <c r="M38" s="390" t="s">
        <v>133</v>
      </c>
      <c r="N38" s="390" t="s">
        <v>133</v>
      </c>
      <c r="O38" s="385"/>
      <c r="P38" s="1483"/>
      <c r="Q38" s="385"/>
      <c r="R38" s="389"/>
      <c r="S38" s="393" t="s">
        <v>329</v>
      </c>
      <c r="T38" s="389" t="s">
        <v>331</v>
      </c>
      <c r="U38" s="419">
        <f t="shared" si="28"/>
        <v>6</v>
      </c>
      <c r="V38" s="405">
        <v>6</v>
      </c>
      <c r="W38" s="390" t="s">
        <v>243</v>
      </c>
      <c r="X38" s="390" t="s">
        <v>243</v>
      </c>
      <c r="Y38" s="391">
        <f>ROUND(U38/(U$35+U$39+U$43)*100,1)</f>
        <v>0</v>
      </c>
      <c r="Z38" s="391">
        <f t="shared" si="29"/>
        <v>0</v>
      </c>
      <c r="AA38" s="391" t="s">
        <v>243</v>
      </c>
      <c r="AB38" s="391" t="s">
        <v>243</v>
      </c>
      <c r="AC38" s="385"/>
      <c r="AD38" s="1483"/>
      <c r="AE38" s="385"/>
      <c r="AF38" s="389"/>
      <c r="AG38" s="393" t="s">
        <v>329</v>
      </c>
      <c r="AH38" s="389" t="s">
        <v>331</v>
      </c>
      <c r="AI38" s="419">
        <f t="shared" si="31"/>
        <v>3</v>
      </c>
      <c r="AJ38" s="405">
        <v>3</v>
      </c>
      <c r="AK38" s="390" t="s">
        <v>133</v>
      </c>
      <c r="AL38" s="390" t="s">
        <v>133</v>
      </c>
      <c r="AM38" s="391">
        <f>ROUND(AI38/(AI$35+AI$39+AI$43)*100,1)</f>
        <v>0</v>
      </c>
      <c r="AN38" s="391">
        <f t="shared" si="32"/>
        <v>0</v>
      </c>
      <c r="AO38" s="388" t="s">
        <v>243</v>
      </c>
      <c r="AP38" s="388" t="s">
        <v>243</v>
      </c>
      <c r="AQ38" s="407"/>
      <c r="AR38" s="1480"/>
      <c r="AS38" s="407"/>
      <c r="AT38" s="392"/>
      <c r="AU38" s="427" t="s">
        <v>332</v>
      </c>
      <c r="AV38" s="426" t="s">
        <v>331</v>
      </c>
      <c r="AW38" s="404">
        <f t="shared" si="26"/>
        <v>3</v>
      </c>
      <c r="AX38" s="405">
        <v>3</v>
      </c>
      <c r="AY38" s="390" t="s">
        <v>133</v>
      </c>
      <c r="AZ38" s="390" t="s">
        <v>133</v>
      </c>
      <c r="BA38" s="391">
        <f>ROUND(AW38/(AW$35+AW$39+AW$43)*100,1)</f>
        <v>0</v>
      </c>
      <c r="BB38" s="391">
        <f t="shared" si="35"/>
        <v>0</v>
      </c>
      <c r="BC38" s="439" t="s">
        <v>133</v>
      </c>
      <c r="BD38" s="439" t="s">
        <v>133</v>
      </c>
    </row>
    <row r="39" spans="1:56" s="387" customFormat="1" ht="9.1999999999999993" customHeight="1">
      <c r="A39" s="385"/>
      <c r="B39" s="1483"/>
      <c r="C39" s="385"/>
      <c r="D39" s="1479" t="s">
        <v>333</v>
      </c>
      <c r="E39" s="1479"/>
      <c r="F39" s="1479"/>
      <c r="G39" s="419">
        <f t="shared" si="27"/>
        <v>8926</v>
      </c>
      <c r="H39" s="405">
        <v>8074</v>
      </c>
      <c r="I39" s="390">
        <v>663</v>
      </c>
      <c r="J39" s="390">
        <v>189</v>
      </c>
      <c r="K39" s="391">
        <f>ROUND(G39/(G$35+G$39+G$43)*100,1)</f>
        <v>22.1</v>
      </c>
      <c r="L39" s="391">
        <f t="shared" si="39"/>
        <v>22</v>
      </c>
      <c r="M39" s="391">
        <f t="shared" si="40"/>
        <v>24.9</v>
      </c>
      <c r="N39" s="391">
        <f t="shared" si="41"/>
        <v>21.1</v>
      </c>
      <c r="O39" s="385"/>
      <c r="P39" s="1483"/>
      <c r="Q39" s="385"/>
      <c r="R39" s="1479" t="s">
        <v>333</v>
      </c>
      <c r="S39" s="1479"/>
      <c r="T39" s="1478"/>
      <c r="U39" s="419">
        <f t="shared" si="28"/>
        <v>9388</v>
      </c>
      <c r="V39" s="405">
        <v>8449</v>
      </c>
      <c r="W39" s="390">
        <v>736</v>
      </c>
      <c r="X39" s="390">
        <v>203</v>
      </c>
      <c r="Y39" s="391">
        <f>ROUND(U39/(U$35+U$39+U$43)*100,1)</f>
        <v>22.6</v>
      </c>
      <c r="Z39" s="391">
        <f t="shared" si="29"/>
        <v>22.4</v>
      </c>
      <c r="AA39" s="391">
        <f t="shared" ref="AA39:AA57" si="42">ROUND(W39/(W$35+W$39+W$43)*100,1)</f>
        <v>25.3</v>
      </c>
      <c r="AB39" s="391">
        <f t="shared" si="30"/>
        <v>20.8</v>
      </c>
      <c r="AC39" s="385"/>
      <c r="AD39" s="1483"/>
      <c r="AE39" s="385"/>
      <c r="AF39" s="1479" t="s">
        <v>333</v>
      </c>
      <c r="AG39" s="1479"/>
      <c r="AH39" s="1478"/>
      <c r="AI39" s="419">
        <f t="shared" si="31"/>
        <v>9356</v>
      </c>
      <c r="AJ39" s="405">
        <v>8437</v>
      </c>
      <c r="AK39" s="390">
        <v>725</v>
      </c>
      <c r="AL39" s="390">
        <v>194</v>
      </c>
      <c r="AM39" s="391">
        <f>ROUND(AI39/(AI$35+AI$39+AI$43)*100,1)</f>
        <v>21.9</v>
      </c>
      <c r="AN39" s="391">
        <f t="shared" si="32"/>
        <v>21.8</v>
      </c>
      <c r="AO39" s="391">
        <f t="shared" si="33"/>
        <v>24.6</v>
      </c>
      <c r="AP39" s="391">
        <f t="shared" si="34"/>
        <v>20</v>
      </c>
      <c r="AQ39" s="407"/>
      <c r="AR39" s="1480"/>
      <c r="AS39" s="407"/>
      <c r="AT39" s="1477" t="s">
        <v>333</v>
      </c>
      <c r="AU39" s="1477"/>
      <c r="AV39" s="1478"/>
      <c r="AW39" s="404">
        <f t="shared" si="26"/>
        <v>10542</v>
      </c>
      <c r="AX39" s="405">
        <v>9463</v>
      </c>
      <c r="AY39" s="390">
        <v>839</v>
      </c>
      <c r="AZ39" s="390">
        <v>240</v>
      </c>
      <c r="BA39" s="391">
        <f>ROUND(AW39/(AW$35+AW$39+AW$43)*100,1)</f>
        <v>22</v>
      </c>
      <c r="BB39" s="391">
        <f t="shared" si="35"/>
        <v>22</v>
      </c>
      <c r="BC39" s="391">
        <f t="shared" si="36"/>
        <v>24.1</v>
      </c>
      <c r="BD39" s="391">
        <f t="shared" si="37"/>
        <v>19.399999999999999</v>
      </c>
    </row>
    <row r="40" spans="1:56" s="387" customFormat="1" ht="9.1999999999999993" customHeight="1">
      <c r="A40" s="385"/>
      <c r="B40" s="1483"/>
      <c r="C40" s="385"/>
      <c r="D40" s="394"/>
      <c r="E40" s="393" t="s">
        <v>332</v>
      </c>
      <c r="F40" s="395" t="s">
        <v>334</v>
      </c>
      <c r="G40" s="419">
        <f t="shared" si="27"/>
        <v>12</v>
      </c>
      <c r="H40" s="405">
        <v>10</v>
      </c>
      <c r="I40" s="390">
        <v>2</v>
      </c>
      <c r="J40" s="390" t="s">
        <v>133</v>
      </c>
      <c r="K40" s="391">
        <f t="shared" si="38"/>
        <v>0</v>
      </c>
      <c r="L40" s="391">
        <f t="shared" si="39"/>
        <v>0</v>
      </c>
      <c r="M40" s="391">
        <f t="shared" si="40"/>
        <v>0.1</v>
      </c>
      <c r="N40" s="390" t="s">
        <v>133</v>
      </c>
      <c r="O40" s="385"/>
      <c r="P40" s="1483"/>
      <c r="Q40" s="385"/>
      <c r="R40" s="394"/>
      <c r="S40" s="393" t="s">
        <v>332</v>
      </c>
      <c r="T40" s="395" t="s">
        <v>334</v>
      </c>
      <c r="U40" s="419">
        <f t="shared" si="28"/>
        <v>14</v>
      </c>
      <c r="V40" s="405">
        <v>12</v>
      </c>
      <c r="W40" s="390">
        <v>1</v>
      </c>
      <c r="X40" s="390">
        <v>1</v>
      </c>
      <c r="Y40" s="391">
        <f t="shared" ref="Y40:Y57" si="43">ROUND(U40/(U$35+U$39+U$43)*100,1)</f>
        <v>0</v>
      </c>
      <c r="Z40" s="391">
        <f t="shared" si="29"/>
        <v>0</v>
      </c>
      <c r="AA40" s="391">
        <f t="shared" si="42"/>
        <v>0</v>
      </c>
      <c r="AB40" s="391">
        <f t="shared" si="30"/>
        <v>0.1</v>
      </c>
      <c r="AC40" s="385"/>
      <c r="AD40" s="1483"/>
      <c r="AE40" s="385"/>
      <c r="AF40" s="394"/>
      <c r="AG40" s="393" t="s">
        <v>332</v>
      </c>
      <c r="AH40" s="395" t="s">
        <v>334</v>
      </c>
      <c r="AI40" s="419">
        <f t="shared" si="31"/>
        <v>11</v>
      </c>
      <c r="AJ40" s="405">
        <v>7</v>
      </c>
      <c r="AK40" s="390">
        <v>3</v>
      </c>
      <c r="AL40" s="390">
        <v>1</v>
      </c>
      <c r="AM40" s="391">
        <f t="shared" ref="AM40:AM57" si="44">ROUND(AI40/(AI$35+AI$39+AI$43)*100,1)</f>
        <v>0</v>
      </c>
      <c r="AN40" s="391">
        <f t="shared" si="32"/>
        <v>0</v>
      </c>
      <c r="AO40" s="391">
        <f t="shared" si="33"/>
        <v>0.1</v>
      </c>
      <c r="AP40" s="391">
        <f t="shared" si="34"/>
        <v>0.1</v>
      </c>
      <c r="AQ40" s="407"/>
      <c r="AR40" s="1480"/>
      <c r="AS40" s="407"/>
      <c r="AT40" s="392"/>
      <c r="AU40" s="427" t="s">
        <v>335</v>
      </c>
      <c r="AV40" s="426" t="s">
        <v>336</v>
      </c>
      <c r="AW40" s="404">
        <f t="shared" si="26"/>
        <v>18</v>
      </c>
      <c r="AX40" s="405">
        <v>12</v>
      </c>
      <c r="AY40" s="390">
        <v>5</v>
      </c>
      <c r="AZ40" s="390">
        <v>1</v>
      </c>
      <c r="BA40" s="391">
        <f t="shared" ref="BA40:BA55" si="45">ROUND(AW40/(AW$35+AW$39+AW$43)*100,1)</f>
        <v>0</v>
      </c>
      <c r="BB40" s="391">
        <f t="shared" si="35"/>
        <v>0</v>
      </c>
      <c r="BC40" s="391">
        <f t="shared" si="36"/>
        <v>0.1</v>
      </c>
      <c r="BD40" s="391">
        <f t="shared" si="37"/>
        <v>0.1</v>
      </c>
    </row>
    <row r="41" spans="1:56" s="387" customFormat="1" ht="9.1999999999999993" customHeight="1">
      <c r="A41" s="385"/>
      <c r="B41" s="1483"/>
      <c r="C41" s="385"/>
      <c r="D41" s="394"/>
      <c r="E41" s="393" t="s">
        <v>335</v>
      </c>
      <c r="F41" s="389" t="s">
        <v>337</v>
      </c>
      <c r="G41" s="419">
        <f t="shared" si="27"/>
        <v>4337</v>
      </c>
      <c r="H41" s="405">
        <v>3863</v>
      </c>
      <c r="I41" s="390">
        <v>354</v>
      </c>
      <c r="J41" s="390">
        <v>120</v>
      </c>
      <c r="K41" s="391">
        <f t="shared" si="38"/>
        <v>10.8</v>
      </c>
      <c r="L41" s="391">
        <f t="shared" si="39"/>
        <v>10.5</v>
      </c>
      <c r="M41" s="391">
        <f t="shared" si="40"/>
        <v>13.3</v>
      </c>
      <c r="N41" s="391">
        <f t="shared" si="41"/>
        <v>13.4</v>
      </c>
      <c r="O41" s="385"/>
      <c r="P41" s="1483"/>
      <c r="Q41" s="385"/>
      <c r="R41" s="394"/>
      <c r="S41" s="393" t="s">
        <v>335</v>
      </c>
      <c r="T41" s="389" t="s">
        <v>337</v>
      </c>
      <c r="U41" s="419">
        <f t="shared" si="28"/>
        <v>4676</v>
      </c>
      <c r="V41" s="405">
        <v>4131</v>
      </c>
      <c r="W41" s="390">
        <v>416</v>
      </c>
      <c r="X41" s="390">
        <v>129</v>
      </c>
      <c r="Y41" s="391">
        <f t="shared" si="43"/>
        <v>11.3</v>
      </c>
      <c r="Z41" s="391">
        <f t="shared" si="29"/>
        <v>11</v>
      </c>
      <c r="AA41" s="391">
        <f t="shared" si="42"/>
        <v>14.3</v>
      </c>
      <c r="AB41" s="391">
        <f t="shared" si="30"/>
        <v>13.2</v>
      </c>
      <c r="AC41" s="385"/>
      <c r="AD41" s="1483"/>
      <c r="AE41" s="385"/>
      <c r="AF41" s="394"/>
      <c r="AG41" s="393" t="s">
        <v>335</v>
      </c>
      <c r="AH41" s="389" t="s">
        <v>337</v>
      </c>
      <c r="AI41" s="419">
        <f t="shared" si="31"/>
        <v>4788</v>
      </c>
      <c r="AJ41" s="405">
        <v>4231</v>
      </c>
      <c r="AK41" s="390">
        <v>431</v>
      </c>
      <c r="AL41" s="390">
        <v>126</v>
      </c>
      <c r="AM41" s="391">
        <f t="shared" si="44"/>
        <v>11.2</v>
      </c>
      <c r="AN41" s="391">
        <f t="shared" si="32"/>
        <v>10.9</v>
      </c>
      <c r="AO41" s="391">
        <f t="shared" si="33"/>
        <v>14.6</v>
      </c>
      <c r="AP41" s="391">
        <f t="shared" si="34"/>
        <v>13</v>
      </c>
      <c r="AQ41" s="407"/>
      <c r="AR41" s="1480"/>
      <c r="AS41" s="407"/>
      <c r="AT41" s="392"/>
      <c r="AU41" s="427" t="s">
        <v>338</v>
      </c>
      <c r="AV41" s="426" t="s">
        <v>337</v>
      </c>
      <c r="AW41" s="404">
        <f t="shared" si="26"/>
        <v>6182</v>
      </c>
      <c r="AX41" s="405">
        <v>5465</v>
      </c>
      <c r="AY41" s="390">
        <v>540</v>
      </c>
      <c r="AZ41" s="390">
        <v>177</v>
      </c>
      <c r="BA41" s="391">
        <f t="shared" si="45"/>
        <v>12.9</v>
      </c>
      <c r="BB41" s="391">
        <f t="shared" si="35"/>
        <v>12.7</v>
      </c>
      <c r="BC41" s="391">
        <f t="shared" si="36"/>
        <v>15.5</v>
      </c>
      <c r="BD41" s="391">
        <f t="shared" si="37"/>
        <v>14.3</v>
      </c>
    </row>
    <row r="42" spans="1:56" s="387" customFormat="1" ht="9.1999999999999993" customHeight="1">
      <c r="A42" s="385"/>
      <c r="B42" s="1483"/>
      <c r="C42" s="385"/>
      <c r="D42" s="394"/>
      <c r="E42" s="393" t="s">
        <v>338</v>
      </c>
      <c r="F42" s="389" t="s">
        <v>339</v>
      </c>
      <c r="G42" s="419">
        <f t="shared" si="27"/>
        <v>4577</v>
      </c>
      <c r="H42" s="405">
        <v>4201</v>
      </c>
      <c r="I42" s="390">
        <v>307</v>
      </c>
      <c r="J42" s="390">
        <v>69</v>
      </c>
      <c r="K42" s="391">
        <f t="shared" si="38"/>
        <v>11.4</v>
      </c>
      <c r="L42" s="391">
        <f>ROUND(H42/(H$35+H$39+H$43)*100,1)</f>
        <v>11.4</v>
      </c>
      <c r="M42" s="391">
        <f t="shared" si="40"/>
        <v>11.5</v>
      </c>
      <c r="N42" s="391">
        <f t="shared" si="41"/>
        <v>7.7</v>
      </c>
      <c r="O42" s="385"/>
      <c r="P42" s="1483"/>
      <c r="Q42" s="385"/>
      <c r="R42" s="394"/>
      <c r="S42" s="393" t="s">
        <v>338</v>
      </c>
      <c r="T42" s="389" t="s">
        <v>339</v>
      </c>
      <c r="U42" s="419">
        <f t="shared" si="28"/>
        <v>4698</v>
      </c>
      <c r="V42" s="405">
        <v>4306</v>
      </c>
      <c r="W42" s="390">
        <v>319</v>
      </c>
      <c r="X42" s="390">
        <v>73</v>
      </c>
      <c r="Y42" s="391">
        <f t="shared" si="43"/>
        <v>11.3</v>
      </c>
      <c r="Z42" s="391">
        <f>ROUND(V42/(V$35+V$39+V$43)*100,1)</f>
        <v>11.4</v>
      </c>
      <c r="AA42" s="391">
        <f t="shared" si="42"/>
        <v>10.9</v>
      </c>
      <c r="AB42" s="391">
        <f t="shared" si="30"/>
        <v>7.5</v>
      </c>
      <c r="AC42" s="385"/>
      <c r="AD42" s="1483"/>
      <c r="AE42" s="385"/>
      <c r="AF42" s="394"/>
      <c r="AG42" s="393" t="s">
        <v>338</v>
      </c>
      <c r="AH42" s="389" t="s">
        <v>339</v>
      </c>
      <c r="AI42" s="419">
        <f t="shared" si="31"/>
        <v>4557</v>
      </c>
      <c r="AJ42" s="405">
        <v>4199</v>
      </c>
      <c r="AK42" s="390">
        <v>291</v>
      </c>
      <c r="AL42" s="390">
        <v>67</v>
      </c>
      <c r="AM42" s="391">
        <f t="shared" si="44"/>
        <v>10.7</v>
      </c>
      <c r="AN42" s="391">
        <f>ROUND(AJ42/(AJ$35+AJ$39+AJ$43)*100,1)</f>
        <v>10.8</v>
      </c>
      <c r="AO42" s="391">
        <f t="shared" si="33"/>
        <v>9.9</v>
      </c>
      <c r="AP42" s="391">
        <f t="shared" si="34"/>
        <v>6.9</v>
      </c>
      <c r="AQ42" s="407"/>
      <c r="AR42" s="1480"/>
      <c r="AS42" s="407"/>
      <c r="AT42" s="392"/>
      <c r="AU42" s="427" t="s">
        <v>340</v>
      </c>
      <c r="AV42" s="426" t="s">
        <v>339</v>
      </c>
      <c r="AW42" s="404">
        <f t="shared" si="26"/>
        <v>4342</v>
      </c>
      <c r="AX42" s="405">
        <v>3986</v>
      </c>
      <c r="AY42" s="390">
        <v>294</v>
      </c>
      <c r="AZ42" s="390">
        <v>62</v>
      </c>
      <c r="BA42" s="391">
        <f t="shared" si="45"/>
        <v>9.1</v>
      </c>
      <c r="BB42" s="391">
        <f>ROUND(AX42/(AX$35+AX$39+AX$43)*100,1)</f>
        <v>9.3000000000000007</v>
      </c>
      <c r="BC42" s="391">
        <f t="shared" si="36"/>
        <v>8.4</v>
      </c>
      <c r="BD42" s="391">
        <f t="shared" si="37"/>
        <v>5</v>
      </c>
    </row>
    <row r="43" spans="1:56" s="387" customFormat="1" ht="9.1999999999999993" customHeight="1">
      <c r="A43" s="385"/>
      <c r="B43" s="1483"/>
      <c r="C43" s="385"/>
      <c r="D43" s="1479" t="s">
        <v>341</v>
      </c>
      <c r="E43" s="1479"/>
      <c r="F43" s="1479"/>
      <c r="G43" s="419">
        <f t="shared" si="27"/>
        <v>25603</v>
      </c>
      <c r="H43" s="405">
        <v>24120</v>
      </c>
      <c r="I43" s="390">
        <v>1193</v>
      </c>
      <c r="J43" s="390">
        <v>290</v>
      </c>
      <c r="K43" s="391">
        <f t="shared" si="38"/>
        <v>63.5</v>
      </c>
      <c r="L43" s="391">
        <f t="shared" si="39"/>
        <v>65.599999999999994</v>
      </c>
      <c r="M43" s="391">
        <f t="shared" si="40"/>
        <v>44.7</v>
      </c>
      <c r="N43" s="391">
        <f t="shared" si="41"/>
        <v>32.299999999999997</v>
      </c>
      <c r="O43" s="385"/>
      <c r="P43" s="1483"/>
      <c r="Q43" s="385"/>
      <c r="R43" s="1479" t="s">
        <v>341</v>
      </c>
      <c r="S43" s="1479"/>
      <c r="T43" s="1478"/>
      <c r="U43" s="419">
        <f t="shared" si="28"/>
        <v>25763</v>
      </c>
      <c r="V43" s="405">
        <v>24239</v>
      </c>
      <c r="W43" s="390">
        <v>1228</v>
      </c>
      <c r="X43" s="390">
        <v>296</v>
      </c>
      <c r="Y43" s="391">
        <f t="shared" si="43"/>
        <v>62</v>
      </c>
      <c r="Z43" s="391">
        <f t="shared" ref="Z43:Z49" si="46">ROUND(V43/(V$35+V$39+V$43)*100,1)</f>
        <v>64.400000000000006</v>
      </c>
      <c r="AA43" s="391">
        <f t="shared" si="42"/>
        <v>42.1</v>
      </c>
      <c r="AB43" s="391">
        <f t="shared" si="30"/>
        <v>30.3</v>
      </c>
      <c r="AC43" s="385"/>
      <c r="AD43" s="1483"/>
      <c r="AE43" s="385"/>
      <c r="AF43" s="1479" t="s">
        <v>341</v>
      </c>
      <c r="AG43" s="1479"/>
      <c r="AH43" s="1478"/>
      <c r="AI43" s="419">
        <f t="shared" si="31"/>
        <v>26740</v>
      </c>
      <c r="AJ43" s="405">
        <v>25204</v>
      </c>
      <c r="AK43" s="390">
        <v>1241</v>
      </c>
      <c r="AL43" s="390">
        <v>295</v>
      </c>
      <c r="AM43" s="391">
        <f t="shared" si="44"/>
        <v>62.7</v>
      </c>
      <c r="AN43" s="391">
        <f t="shared" ref="AN43:AN49" si="47">ROUND(AJ43/(AJ$35+AJ$39+AJ$43)*100,1)</f>
        <v>65</v>
      </c>
      <c r="AO43" s="391">
        <f t="shared" si="33"/>
        <v>42.1</v>
      </c>
      <c r="AP43" s="391">
        <f t="shared" si="34"/>
        <v>30.3</v>
      </c>
      <c r="AQ43" s="407"/>
      <c r="AR43" s="1480"/>
      <c r="AS43" s="407"/>
      <c r="AT43" s="1477" t="s">
        <v>341</v>
      </c>
      <c r="AU43" s="1477"/>
      <c r="AV43" s="1478"/>
      <c r="AW43" s="404">
        <f t="shared" si="26"/>
        <v>29323</v>
      </c>
      <c r="AX43" s="405">
        <v>27612</v>
      </c>
      <c r="AY43" s="390">
        <v>1367</v>
      </c>
      <c r="AZ43" s="390">
        <v>344</v>
      </c>
      <c r="BA43" s="391">
        <f t="shared" si="45"/>
        <v>61.3</v>
      </c>
      <c r="BB43" s="391">
        <f t="shared" ref="BB43:BB49" si="48">ROUND(AX43/(AX$35+AX$39+AX$43)*100,1)</f>
        <v>64.099999999999994</v>
      </c>
      <c r="BC43" s="391">
        <f t="shared" si="36"/>
        <v>39.200000000000003</v>
      </c>
      <c r="BD43" s="391">
        <f t="shared" si="37"/>
        <v>27.8</v>
      </c>
    </row>
    <row r="44" spans="1:56" s="387" customFormat="1" ht="9.1999999999999993" customHeight="1">
      <c r="A44" s="385"/>
      <c r="B44" s="1483"/>
      <c r="C44" s="385"/>
      <c r="D44" s="394"/>
      <c r="E44" s="393" t="s">
        <v>340</v>
      </c>
      <c r="F44" s="396" t="s">
        <v>342</v>
      </c>
      <c r="G44" s="419">
        <f t="shared" si="27"/>
        <v>287</v>
      </c>
      <c r="H44" s="405">
        <v>248</v>
      </c>
      <c r="I44" s="390">
        <v>33</v>
      </c>
      <c r="J44" s="390">
        <v>6</v>
      </c>
      <c r="K44" s="391">
        <f t="shared" si="38"/>
        <v>0.7</v>
      </c>
      <c r="L44" s="391">
        <f t="shared" si="39"/>
        <v>0.7</v>
      </c>
      <c r="M44" s="391">
        <f t="shared" si="40"/>
        <v>1.2</v>
      </c>
      <c r="N44" s="391">
        <f t="shared" si="41"/>
        <v>0.7</v>
      </c>
      <c r="O44" s="385"/>
      <c r="P44" s="1483"/>
      <c r="Q44" s="385"/>
      <c r="R44" s="394"/>
      <c r="S44" s="393" t="s">
        <v>340</v>
      </c>
      <c r="T44" s="396" t="s">
        <v>342</v>
      </c>
      <c r="U44" s="419">
        <f t="shared" si="28"/>
        <v>308</v>
      </c>
      <c r="V44" s="405">
        <v>278</v>
      </c>
      <c r="W44" s="390">
        <v>28</v>
      </c>
      <c r="X44" s="390">
        <v>2</v>
      </c>
      <c r="Y44" s="391">
        <f t="shared" si="43"/>
        <v>0.7</v>
      </c>
      <c r="Z44" s="391">
        <f t="shared" si="46"/>
        <v>0.7</v>
      </c>
      <c r="AA44" s="391">
        <f t="shared" si="42"/>
        <v>1</v>
      </c>
      <c r="AB44" s="391">
        <f t="shared" si="30"/>
        <v>0.2</v>
      </c>
      <c r="AC44" s="385"/>
      <c r="AD44" s="1483"/>
      <c r="AE44" s="385"/>
      <c r="AF44" s="394"/>
      <c r="AG44" s="393" t="s">
        <v>340</v>
      </c>
      <c r="AH44" s="396" t="s">
        <v>342</v>
      </c>
      <c r="AI44" s="419">
        <f t="shared" si="31"/>
        <v>330</v>
      </c>
      <c r="AJ44" s="405">
        <v>296</v>
      </c>
      <c r="AK44" s="390">
        <v>32</v>
      </c>
      <c r="AL44" s="390">
        <v>2</v>
      </c>
      <c r="AM44" s="391">
        <f t="shared" si="44"/>
        <v>0.8</v>
      </c>
      <c r="AN44" s="391">
        <f t="shared" si="47"/>
        <v>0.8</v>
      </c>
      <c r="AO44" s="391">
        <f t="shared" si="33"/>
        <v>1.1000000000000001</v>
      </c>
      <c r="AP44" s="391">
        <f t="shared" si="34"/>
        <v>0.2</v>
      </c>
      <c r="AQ44" s="407"/>
      <c r="AR44" s="1480"/>
      <c r="AS44" s="407"/>
      <c r="AT44" s="428"/>
      <c r="AU44" s="427" t="s">
        <v>343</v>
      </c>
      <c r="AV44" s="429" t="s">
        <v>342</v>
      </c>
      <c r="AW44" s="404">
        <f t="shared" si="26"/>
        <v>331</v>
      </c>
      <c r="AX44" s="405">
        <v>294</v>
      </c>
      <c r="AY44" s="390">
        <v>34</v>
      </c>
      <c r="AZ44" s="390">
        <v>3</v>
      </c>
      <c r="BA44" s="391">
        <f t="shared" si="45"/>
        <v>0.7</v>
      </c>
      <c r="BB44" s="391">
        <f t="shared" si="48"/>
        <v>0.7</v>
      </c>
      <c r="BC44" s="391">
        <f t="shared" si="36"/>
        <v>1</v>
      </c>
      <c r="BD44" s="391">
        <f t="shared" si="37"/>
        <v>0.2</v>
      </c>
    </row>
    <row r="45" spans="1:56" s="387" customFormat="1" ht="9.1999999999999993" customHeight="1">
      <c r="A45" s="385"/>
      <c r="B45" s="1483"/>
      <c r="C45" s="385"/>
      <c r="D45" s="394"/>
      <c r="E45" s="393" t="s">
        <v>343</v>
      </c>
      <c r="F45" s="389" t="s">
        <v>344</v>
      </c>
      <c r="G45" s="419">
        <f t="shared" si="27"/>
        <v>414</v>
      </c>
      <c r="H45" s="405">
        <v>392</v>
      </c>
      <c r="I45" s="390">
        <v>18</v>
      </c>
      <c r="J45" s="390">
        <v>4</v>
      </c>
      <c r="K45" s="391">
        <f t="shared" si="38"/>
        <v>1</v>
      </c>
      <c r="L45" s="391">
        <f t="shared" si="39"/>
        <v>1.1000000000000001</v>
      </c>
      <c r="M45" s="391">
        <f t="shared" si="40"/>
        <v>0.7</v>
      </c>
      <c r="N45" s="391">
        <f t="shared" si="41"/>
        <v>0.4</v>
      </c>
      <c r="O45" s="385"/>
      <c r="P45" s="1483"/>
      <c r="Q45" s="385"/>
      <c r="R45" s="394"/>
      <c r="S45" s="393" t="s">
        <v>343</v>
      </c>
      <c r="T45" s="389" t="s">
        <v>344</v>
      </c>
      <c r="U45" s="419">
        <f t="shared" si="28"/>
        <v>379</v>
      </c>
      <c r="V45" s="405">
        <v>360</v>
      </c>
      <c r="W45" s="390">
        <v>16</v>
      </c>
      <c r="X45" s="390">
        <v>3</v>
      </c>
      <c r="Y45" s="391">
        <f t="shared" si="43"/>
        <v>0.9</v>
      </c>
      <c r="Z45" s="391">
        <f t="shared" si="46"/>
        <v>1</v>
      </c>
      <c r="AA45" s="391">
        <f t="shared" si="42"/>
        <v>0.5</v>
      </c>
      <c r="AB45" s="391">
        <f t="shared" si="30"/>
        <v>0.3</v>
      </c>
      <c r="AC45" s="385"/>
      <c r="AD45" s="1483"/>
      <c r="AE45" s="385"/>
      <c r="AF45" s="394"/>
      <c r="AG45" s="393" t="s">
        <v>343</v>
      </c>
      <c r="AH45" s="389" t="s">
        <v>344</v>
      </c>
      <c r="AI45" s="419">
        <f t="shared" si="31"/>
        <v>375</v>
      </c>
      <c r="AJ45" s="405">
        <v>358</v>
      </c>
      <c r="AK45" s="390">
        <v>15</v>
      </c>
      <c r="AL45" s="390">
        <v>2</v>
      </c>
      <c r="AM45" s="391">
        <f t="shared" si="44"/>
        <v>0.9</v>
      </c>
      <c r="AN45" s="391">
        <f t="shared" si="47"/>
        <v>0.9</v>
      </c>
      <c r="AO45" s="391">
        <f t="shared" si="33"/>
        <v>0.5</v>
      </c>
      <c r="AP45" s="391">
        <f t="shared" si="34"/>
        <v>0.2</v>
      </c>
      <c r="AQ45" s="407"/>
      <c r="AR45" s="1480"/>
      <c r="AS45" s="407"/>
      <c r="AT45" s="428"/>
      <c r="AU45" s="427" t="s">
        <v>345</v>
      </c>
      <c r="AV45" s="426" t="s">
        <v>344</v>
      </c>
      <c r="AW45" s="404">
        <f t="shared" si="26"/>
        <v>482</v>
      </c>
      <c r="AX45" s="405">
        <v>458</v>
      </c>
      <c r="AY45" s="390">
        <v>19</v>
      </c>
      <c r="AZ45" s="390">
        <v>5</v>
      </c>
      <c r="BA45" s="391">
        <f t="shared" si="45"/>
        <v>1</v>
      </c>
      <c r="BB45" s="391">
        <f t="shared" si="48"/>
        <v>1.1000000000000001</v>
      </c>
      <c r="BC45" s="391">
        <f t="shared" si="36"/>
        <v>0.5</v>
      </c>
      <c r="BD45" s="391">
        <f t="shared" si="37"/>
        <v>0.4</v>
      </c>
    </row>
    <row r="46" spans="1:56" s="387" customFormat="1" ht="9.1999999999999993" customHeight="1">
      <c r="A46" s="385"/>
      <c r="B46" s="1483"/>
      <c r="C46" s="385"/>
      <c r="D46" s="394"/>
      <c r="E46" s="393" t="s">
        <v>345</v>
      </c>
      <c r="F46" s="389" t="s">
        <v>346</v>
      </c>
      <c r="G46" s="419">
        <f t="shared" si="27"/>
        <v>2397</v>
      </c>
      <c r="H46" s="405">
        <v>2205</v>
      </c>
      <c r="I46" s="390">
        <v>154</v>
      </c>
      <c r="J46" s="390">
        <v>38</v>
      </c>
      <c r="K46" s="391">
        <f t="shared" si="38"/>
        <v>5.9</v>
      </c>
      <c r="L46" s="391">
        <f t="shared" si="39"/>
        <v>6</v>
      </c>
      <c r="M46" s="391">
        <f t="shared" si="40"/>
        <v>5.8</v>
      </c>
      <c r="N46" s="391">
        <f t="shared" si="41"/>
        <v>4.2</v>
      </c>
      <c r="O46" s="385"/>
      <c r="P46" s="1483"/>
      <c r="Q46" s="385"/>
      <c r="R46" s="394"/>
      <c r="S46" s="393" t="s">
        <v>345</v>
      </c>
      <c r="T46" s="389" t="s">
        <v>346</v>
      </c>
      <c r="U46" s="419">
        <f t="shared" si="28"/>
        <v>2472</v>
      </c>
      <c r="V46" s="405">
        <v>2270</v>
      </c>
      <c r="W46" s="390">
        <v>168</v>
      </c>
      <c r="X46" s="390">
        <v>34</v>
      </c>
      <c r="Y46" s="391">
        <f t="shared" si="43"/>
        <v>5.9</v>
      </c>
      <c r="Z46" s="391">
        <f t="shared" si="46"/>
        <v>6</v>
      </c>
      <c r="AA46" s="391">
        <f t="shared" si="42"/>
        <v>5.8</v>
      </c>
      <c r="AB46" s="391">
        <f t="shared" si="30"/>
        <v>3.5</v>
      </c>
      <c r="AC46" s="385"/>
      <c r="AD46" s="1483"/>
      <c r="AE46" s="385"/>
      <c r="AF46" s="394"/>
      <c r="AG46" s="393" t="s">
        <v>345</v>
      </c>
      <c r="AH46" s="389" t="s">
        <v>346</v>
      </c>
      <c r="AI46" s="419">
        <f t="shared" si="31"/>
        <v>2874</v>
      </c>
      <c r="AJ46" s="405">
        <v>2674</v>
      </c>
      <c r="AK46" s="390">
        <v>168</v>
      </c>
      <c r="AL46" s="390">
        <v>32</v>
      </c>
      <c r="AM46" s="391">
        <f t="shared" si="44"/>
        <v>6.7</v>
      </c>
      <c r="AN46" s="391">
        <f t="shared" si="47"/>
        <v>6.9</v>
      </c>
      <c r="AO46" s="391">
        <f t="shared" si="33"/>
        <v>5.7</v>
      </c>
      <c r="AP46" s="391">
        <f t="shared" si="34"/>
        <v>3.3</v>
      </c>
      <c r="AQ46" s="407"/>
      <c r="AR46" s="1480"/>
      <c r="AS46" s="407"/>
      <c r="AT46" s="428"/>
      <c r="AU46" s="427" t="s">
        <v>347</v>
      </c>
      <c r="AV46" s="426" t="s">
        <v>348</v>
      </c>
      <c r="AW46" s="404">
        <f t="shared" si="26"/>
        <v>2874</v>
      </c>
      <c r="AX46" s="405">
        <v>2679</v>
      </c>
      <c r="AY46" s="390">
        <v>158</v>
      </c>
      <c r="AZ46" s="390">
        <v>37</v>
      </c>
      <c r="BA46" s="391">
        <f t="shared" si="45"/>
        <v>6</v>
      </c>
      <c r="BB46" s="391">
        <f t="shared" si="48"/>
        <v>6.2</v>
      </c>
      <c r="BC46" s="391">
        <f t="shared" si="36"/>
        <v>4.5</v>
      </c>
      <c r="BD46" s="391">
        <f t="shared" si="37"/>
        <v>3</v>
      </c>
    </row>
    <row r="47" spans="1:56" s="387" customFormat="1" ht="9.1999999999999993" customHeight="1">
      <c r="A47" s="385"/>
      <c r="B47" s="1483"/>
      <c r="C47" s="385"/>
      <c r="D47" s="394"/>
      <c r="E47" s="393" t="s">
        <v>347</v>
      </c>
      <c r="F47" s="389" t="s">
        <v>349</v>
      </c>
      <c r="G47" s="419">
        <f t="shared" si="27"/>
        <v>5880</v>
      </c>
      <c r="H47" s="405">
        <v>5497</v>
      </c>
      <c r="I47" s="390">
        <v>312</v>
      </c>
      <c r="J47" s="390">
        <v>71</v>
      </c>
      <c r="K47" s="391">
        <f t="shared" si="38"/>
        <v>14.6</v>
      </c>
      <c r="L47" s="391">
        <f t="shared" si="39"/>
        <v>15</v>
      </c>
      <c r="M47" s="391">
        <f t="shared" si="40"/>
        <v>11.7</v>
      </c>
      <c r="N47" s="391">
        <f t="shared" si="41"/>
        <v>7.9</v>
      </c>
      <c r="O47" s="385"/>
      <c r="P47" s="1483"/>
      <c r="Q47" s="385"/>
      <c r="R47" s="394"/>
      <c r="S47" s="393" t="s">
        <v>347</v>
      </c>
      <c r="T47" s="389" t="s">
        <v>349</v>
      </c>
      <c r="U47" s="419">
        <f t="shared" si="28"/>
        <v>6109</v>
      </c>
      <c r="V47" s="405">
        <v>5714</v>
      </c>
      <c r="W47" s="390">
        <v>318</v>
      </c>
      <c r="X47" s="390">
        <v>77</v>
      </c>
      <c r="Y47" s="391">
        <f t="shared" si="43"/>
        <v>14.7</v>
      </c>
      <c r="Z47" s="391">
        <f t="shared" si="46"/>
        <v>15.2</v>
      </c>
      <c r="AA47" s="391">
        <f t="shared" si="42"/>
        <v>10.9</v>
      </c>
      <c r="AB47" s="391">
        <f t="shared" si="30"/>
        <v>7.9</v>
      </c>
      <c r="AC47" s="385"/>
      <c r="AD47" s="1483"/>
      <c r="AE47" s="385"/>
      <c r="AF47" s="394"/>
      <c r="AG47" s="393" t="s">
        <v>347</v>
      </c>
      <c r="AH47" s="389" t="s">
        <v>349</v>
      </c>
      <c r="AI47" s="419">
        <f t="shared" si="31"/>
        <v>6768</v>
      </c>
      <c r="AJ47" s="405">
        <v>6341</v>
      </c>
      <c r="AK47" s="390">
        <v>342</v>
      </c>
      <c r="AL47" s="390">
        <v>85</v>
      </c>
      <c r="AM47" s="391">
        <f t="shared" si="44"/>
        <v>15.9</v>
      </c>
      <c r="AN47" s="391">
        <f t="shared" si="47"/>
        <v>16.399999999999999</v>
      </c>
      <c r="AO47" s="391">
        <f t="shared" si="33"/>
        <v>11.6</v>
      </c>
      <c r="AP47" s="391">
        <f t="shared" si="34"/>
        <v>8.6999999999999993</v>
      </c>
      <c r="AQ47" s="407"/>
      <c r="AR47" s="1480"/>
      <c r="AS47" s="407"/>
      <c r="AT47" s="428"/>
      <c r="AU47" s="427" t="s">
        <v>350</v>
      </c>
      <c r="AV47" s="426" t="s">
        <v>351</v>
      </c>
      <c r="AW47" s="404">
        <f t="shared" si="26"/>
        <v>7619</v>
      </c>
      <c r="AX47" s="405">
        <v>7118</v>
      </c>
      <c r="AY47" s="390">
        <v>410</v>
      </c>
      <c r="AZ47" s="390">
        <v>91</v>
      </c>
      <c r="BA47" s="391">
        <f t="shared" si="45"/>
        <v>15.9</v>
      </c>
      <c r="BB47" s="391">
        <f t="shared" si="48"/>
        <v>16.5</v>
      </c>
      <c r="BC47" s="391">
        <f t="shared" si="36"/>
        <v>11.8</v>
      </c>
      <c r="BD47" s="391">
        <f t="shared" si="37"/>
        <v>7.3</v>
      </c>
    </row>
    <row r="48" spans="1:56" s="387" customFormat="1" ht="9.1999999999999993" customHeight="1">
      <c r="A48" s="385"/>
      <c r="B48" s="1483"/>
      <c r="C48" s="385"/>
      <c r="D48" s="394"/>
      <c r="E48" s="393" t="s">
        <v>350</v>
      </c>
      <c r="F48" s="389" t="s">
        <v>352</v>
      </c>
      <c r="G48" s="419">
        <f t="shared" si="27"/>
        <v>602</v>
      </c>
      <c r="H48" s="405">
        <v>586</v>
      </c>
      <c r="I48" s="390">
        <v>13</v>
      </c>
      <c r="J48" s="390">
        <v>3</v>
      </c>
      <c r="K48" s="391">
        <f t="shared" si="38"/>
        <v>1.5</v>
      </c>
      <c r="L48" s="391">
        <f t="shared" si="39"/>
        <v>1.6</v>
      </c>
      <c r="M48" s="391">
        <f t="shared" si="40"/>
        <v>0.5</v>
      </c>
      <c r="N48" s="391">
        <f t="shared" si="41"/>
        <v>0.3</v>
      </c>
      <c r="O48" s="385"/>
      <c r="P48" s="1483"/>
      <c r="Q48" s="385"/>
      <c r="R48" s="394"/>
      <c r="S48" s="393" t="s">
        <v>350</v>
      </c>
      <c r="T48" s="389" t="s">
        <v>352</v>
      </c>
      <c r="U48" s="419">
        <f t="shared" si="28"/>
        <v>722</v>
      </c>
      <c r="V48" s="405">
        <v>705</v>
      </c>
      <c r="W48" s="390">
        <v>16</v>
      </c>
      <c r="X48" s="390">
        <v>1</v>
      </c>
      <c r="Y48" s="391">
        <f t="shared" si="43"/>
        <v>1.7</v>
      </c>
      <c r="Z48" s="391">
        <f t="shared" si="46"/>
        <v>1.9</v>
      </c>
      <c r="AA48" s="391">
        <f t="shared" si="42"/>
        <v>0.5</v>
      </c>
      <c r="AB48" s="391">
        <f t="shared" si="30"/>
        <v>0.1</v>
      </c>
      <c r="AC48" s="385"/>
      <c r="AD48" s="1483"/>
      <c r="AE48" s="385"/>
      <c r="AF48" s="394"/>
      <c r="AG48" s="393" t="s">
        <v>350</v>
      </c>
      <c r="AH48" s="389" t="s">
        <v>352</v>
      </c>
      <c r="AI48" s="419">
        <f t="shared" si="31"/>
        <v>769</v>
      </c>
      <c r="AJ48" s="405">
        <v>747</v>
      </c>
      <c r="AK48" s="390">
        <v>18</v>
      </c>
      <c r="AL48" s="390">
        <v>4</v>
      </c>
      <c r="AM48" s="391">
        <f t="shared" si="44"/>
        <v>1.8</v>
      </c>
      <c r="AN48" s="391">
        <f t="shared" si="47"/>
        <v>1.9</v>
      </c>
      <c r="AO48" s="391">
        <f t="shared" si="33"/>
        <v>0.6</v>
      </c>
      <c r="AP48" s="391">
        <f t="shared" si="34"/>
        <v>0.4</v>
      </c>
      <c r="AQ48" s="407"/>
      <c r="AR48" s="1480"/>
      <c r="AS48" s="407"/>
      <c r="AT48" s="428"/>
      <c r="AU48" s="427" t="s">
        <v>353</v>
      </c>
      <c r="AV48" s="426" t="s">
        <v>354</v>
      </c>
      <c r="AW48" s="404">
        <f t="shared" si="26"/>
        <v>893</v>
      </c>
      <c r="AX48" s="405">
        <v>870</v>
      </c>
      <c r="AY48" s="390">
        <v>17</v>
      </c>
      <c r="AZ48" s="390">
        <v>6</v>
      </c>
      <c r="BA48" s="391">
        <f t="shared" si="45"/>
        <v>1.9</v>
      </c>
      <c r="BB48" s="391">
        <f t="shared" si="48"/>
        <v>2</v>
      </c>
      <c r="BC48" s="391">
        <f t="shared" si="36"/>
        <v>0.5</v>
      </c>
      <c r="BD48" s="391">
        <f t="shared" si="37"/>
        <v>0.5</v>
      </c>
    </row>
    <row r="49" spans="1:56" s="387" customFormat="1" ht="9.1999999999999993" customHeight="1">
      <c r="A49" s="385"/>
      <c r="B49" s="1483"/>
      <c r="C49" s="385"/>
      <c r="D49" s="394"/>
      <c r="E49" s="393" t="s">
        <v>353</v>
      </c>
      <c r="F49" s="395" t="s">
        <v>355</v>
      </c>
      <c r="G49" s="419">
        <f t="shared" si="27"/>
        <v>513</v>
      </c>
      <c r="H49" s="405">
        <v>492</v>
      </c>
      <c r="I49" s="390">
        <v>17</v>
      </c>
      <c r="J49" s="390">
        <v>4</v>
      </c>
      <c r="K49" s="391">
        <f t="shared" si="38"/>
        <v>1.3</v>
      </c>
      <c r="L49" s="391">
        <f t="shared" si="39"/>
        <v>1.3</v>
      </c>
      <c r="M49" s="391">
        <f t="shared" si="40"/>
        <v>0.6</v>
      </c>
      <c r="N49" s="391">
        <f t="shared" si="41"/>
        <v>0.4</v>
      </c>
      <c r="O49" s="385"/>
      <c r="P49" s="1483"/>
      <c r="Q49" s="385"/>
      <c r="R49" s="394"/>
      <c r="S49" s="393" t="s">
        <v>353</v>
      </c>
      <c r="T49" s="395" t="s">
        <v>355</v>
      </c>
      <c r="U49" s="419">
        <f t="shared" si="28"/>
        <v>488</v>
      </c>
      <c r="V49" s="405">
        <v>473</v>
      </c>
      <c r="W49" s="390">
        <v>12</v>
      </c>
      <c r="X49" s="390">
        <v>3</v>
      </c>
      <c r="Y49" s="391">
        <f t="shared" si="43"/>
        <v>1.2</v>
      </c>
      <c r="Z49" s="391">
        <f t="shared" si="46"/>
        <v>1.3</v>
      </c>
      <c r="AA49" s="391">
        <f t="shared" si="42"/>
        <v>0.4</v>
      </c>
      <c r="AB49" s="391">
        <f t="shared" si="30"/>
        <v>0.3</v>
      </c>
      <c r="AC49" s="385"/>
      <c r="AD49" s="1483"/>
      <c r="AE49" s="385"/>
      <c r="AF49" s="394"/>
      <c r="AG49" s="393" t="s">
        <v>353</v>
      </c>
      <c r="AH49" s="395" t="s">
        <v>355</v>
      </c>
      <c r="AI49" s="419">
        <f t="shared" si="31"/>
        <v>500</v>
      </c>
      <c r="AJ49" s="405">
        <v>481</v>
      </c>
      <c r="AK49" s="390">
        <v>15</v>
      </c>
      <c r="AL49" s="390">
        <v>4</v>
      </c>
      <c r="AM49" s="391">
        <f t="shared" si="44"/>
        <v>1.2</v>
      </c>
      <c r="AN49" s="391">
        <f t="shared" si="47"/>
        <v>1.2</v>
      </c>
      <c r="AO49" s="391">
        <f t="shared" si="33"/>
        <v>0.5</v>
      </c>
      <c r="AP49" s="391">
        <f t="shared" si="34"/>
        <v>0.4</v>
      </c>
      <c r="AQ49" s="407"/>
      <c r="AR49" s="1480"/>
      <c r="AS49" s="407"/>
      <c r="AT49" s="428"/>
      <c r="AU49" s="427" t="s">
        <v>356</v>
      </c>
      <c r="AV49" s="426" t="s">
        <v>357</v>
      </c>
      <c r="AW49" s="404">
        <f t="shared" si="26"/>
        <v>410</v>
      </c>
      <c r="AX49" s="405">
        <v>409</v>
      </c>
      <c r="AY49" s="390">
        <v>1</v>
      </c>
      <c r="AZ49" s="390" t="s">
        <v>133</v>
      </c>
      <c r="BA49" s="391">
        <f t="shared" si="45"/>
        <v>0.9</v>
      </c>
      <c r="BB49" s="391">
        <f t="shared" si="48"/>
        <v>0.9</v>
      </c>
      <c r="BC49" s="391">
        <f t="shared" si="36"/>
        <v>0</v>
      </c>
      <c r="BD49" s="439" t="s">
        <v>133</v>
      </c>
    </row>
    <row r="50" spans="1:56" s="387" customFormat="1" ht="9.1999999999999993" customHeight="1">
      <c r="A50" s="385"/>
      <c r="B50" s="1483"/>
      <c r="C50" s="385"/>
      <c r="D50" s="394"/>
      <c r="E50" s="393" t="s">
        <v>356</v>
      </c>
      <c r="F50" s="396" t="s">
        <v>358</v>
      </c>
      <c r="G50" s="419">
        <f t="shared" si="27"/>
        <v>927</v>
      </c>
      <c r="H50" s="405">
        <v>878</v>
      </c>
      <c r="I50" s="390">
        <v>37</v>
      </c>
      <c r="J50" s="390">
        <v>12</v>
      </c>
      <c r="K50" s="391">
        <f t="shared" si="38"/>
        <v>2.2999999999999998</v>
      </c>
      <c r="L50" s="391">
        <f>ROUND(H50/(H$35+H$39+H$43)*100,1)</f>
        <v>2.4</v>
      </c>
      <c r="M50" s="391">
        <f t="shared" si="40"/>
        <v>1.4</v>
      </c>
      <c r="N50" s="391">
        <f t="shared" si="41"/>
        <v>1.3</v>
      </c>
      <c r="O50" s="385"/>
      <c r="P50" s="1483"/>
      <c r="Q50" s="385"/>
      <c r="R50" s="394"/>
      <c r="S50" s="393" t="s">
        <v>356</v>
      </c>
      <c r="T50" s="396" t="s">
        <v>358</v>
      </c>
      <c r="U50" s="419">
        <f t="shared" si="28"/>
        <v>1011</v>
      </c>
      <c r="V50" s="405">
        <v>968</v>
      </c>
      <c r="W50" s="390">
        <v>30</v>
      </c>
      <c r="X50" s="390">
        <v>13</v>
      </c>
      <c r="Y50" s="391">
        <f t="shared" si="43"/>
        <v>2.4</v>
      </c>
      <c r="Z50" s="391">
        <f>ROUND(V50/(V$35+V$39+V$43)*100,1)</f>
        <v>2.6</v>
      </c>
      <c r="AA50" s="391">
        <f t="shared" si="42"/>
        <v>1</v>
      </c>
      <c r="AB50" s="391">
        <f t="shared" si="30"/>
        <v>1.3</v>
      </c>
      <c r="AC50" s="385"/>
      <c r="AD50" s="1483"/>
      <c r="AE50" s="385"/>
      <c r="AF50" s="394"/>
      <c r="AG50" s="393" t="s">
        <v>356</v>
      </c>
      <c r="AH50" s="396" t="s">
        <v>358</v>
      </c>
      <c r="AI50" s="419">
        <f t="shared" si="31"/>
        <v>980</v>
      </c>
      <c r="AJ50" s="405">
        <v>937</v>
      </c>
      <c r="AK50" s="390">
        <v>27</v>
      </c>
      <c r="AL50" s="390">
        <v>16</v>
      </c>
      <c r="AM50" s="391">
        <f t="shared" si="44"/>
        <v>2.2999999999999998</v>
      </c>
      <c r="AN50" s="391">
        <f>ROUND(AJ50/(AJ$35+AJ$39+AJ$43)*100,1)</f>
        <v>2.4</v>
      </c>
      <c r="AO50" s="391">
        <f t="shared" si="33"/>
        <v>0.9</v>
      </c>
      <c r="AP50" s="391">
        <f t="shared" si="34"/>
        <v>1.6</v>
      </c>
      <c r="AQ50" s="407"/>
      <c r="AR50" s="1480"/>
      <c r="AS50" s="407"/>
      <c r="AT50" s="428"/>
      <c r="AU50" s="427" t="s">
        <v>359</v>
      </c>
      <c r="AV50" s="426" t="s">
        <v>360</v>
      </c>
      <c r="AW50" s="404">
        <f t="shared" si="26"/>
        <v>1655</v>
      </c>
      <c r="AX50" s="405">
        <v>1541</v>
      </c>
      <c r="AY50" s="390">
        <v>104</v>
      </c>
      <c r="AZ50" s="390">
        <v>10</v>
      </c>
      <c r="BA50" s="391">
        <f t="shared" si="45"/>
        <v>3.5</v>
      </c>
      <c r="BB50" s="391">
        <f t="shared" ref="BB50:BB55" si="49">ROUND(AX50/(AX$35+AX$39+AX$43)*100,1)</f>
        <v>3.6</v>
      </c>
      <c r="BC50" s="391">
        <f t="shared" si="36"/>
        <v>3</v>
      </c>
      <c r="BD50" s="391">
        <f t="shared" si="37"/>
        <v>0.8</v>
      </c>
    </row>
    <row r="51" spans="1:56" s="387" customFormat="1" ht="9.1999999999999993" customHeight="1">
      <c r="A51" s="385"/>
      <c r="B51" s="1483"/>
      <c r="C51" s="385"/>
      <c r="D51" s="394"/>
      <c r="E51" s="393" t="s">
        <v>359</v>
      </c>
      <c r="F51" s="395" t="s">
        <v>362</v>
      </c>
      <c r="G51" s="419">
        <f t="shared" si="27"/>
        <v>1597</v>
      </c>
      <c r="H51" s="405">
        <v>1511</v>
      </c>
      <c r="I51" s="390">
        <v>73</v>
      </c>
      <c r="J51" s="390">
        <v>13</v>
      </c>
      <c r="K51" s="391">
        <f t="shared" si="38"/>
        <v>4</v>
      </c>
      <c r="L51" s="391">
        <f t="shared" si="39"/>
        <v>4.0999999999999996</v>
      </c>
      <c r="M51" s="391">
        <f t="shared" si="40"/>
        <v>2.7</v>
      </c>
      <c r="N51" s="391">
        <f t="shared" si="41"/>
        <v>1.4</v>
      </c>
      <c r="O51" s="385"/>
      <c r="P51" s="1483"/>
      <c r="Q51" s="385"/>
      <c r="R51" s="394"/>
      <c r="S51" s="393" t="s">
        <v>359</v>
      </c>
      <c r="T51" s="395" t="s">
        <v>362</v>
      </c>
      <c r="U51" s="419">
        <f t="shared" si="28"/>
        <v>1582</v>
      </c>
      <c r="V51" s="405">
        <v>1477</v>
      </c>
      <c r="W51" s="390">
        <v>90</v>
      </c>
      <c r="X51" s="390">
        <v>15</v>
      </c>
      <c r="Y51" s="391">
        <f t="shared" si="43"/>
        <v>3.8</v>
      </c>
      <c r="Z51" s="391">
        <f t="shared" ref="Z51:Z57" si="50">ROUND(V51/(V$35+V$39+V$43)*100,1)</f>
        <v>3.9</v>
      </c>
      <c r="AA51" s="391">
        <f t="shared" si="42"/>
        <v>3.1</v>
      </c>
      <c r="AB51" s="391">
        <f t="shared" si="30"/>
        <v>1.5</v>
      </c>
      <c r="AC51" s="385"/>
      <c r="AD51" s="1483"/>
      <c r="AE51" s="385"/>
      <c r="AF51" s="394"/>
      <c r="AG51" s="393" t="s">
        <v>359</v>
      </c>
      <c r="AH51" s="395" t="s">
        <v>362</v>
      </c>
      <c r="AI51" s="419">
        <f t="shared" si="31"/>
        <v>1689</v>
      </c>
      <c r="AJ51" s="405">
        <v>1588</v>
      </c>
      <c r="AK51" s="390">
        <v>87</v>
      </c>
      <c r="AL51" s="390">
        <v>14</v>
      </c>
      <c r="AM51" s="391">
        <f t="shared" si="44"/>
        <v>4</v>
      </c>
      <c r="AN51" s="391">
        <f t="shared" ref="AN51:AN57" si="51">ROUND(AJ51/(AJ$35+AJ$39+AJ$43)*100,1)</f>
        <v>4.0999999999999996</v>
      </c>
      <c r="AO51" s="391">
        <f t="shared" si="33"/>
        <v>3</v>
      </c>
      <c r="AP51" s="391">
        <f t="shared" si="34"/>
        <v>1.4</v>
      </c>
      <c r="AQ51" s="407"/>
      <c r="AR51" s="1480"/>
      <c r="AS51" s="407"/>
      <c r="AT51" s="428"/>
      <c r="AU51" s="427" t="s">
        <v>363</v>
      </c>
      <c r="AV51" s="426" t="s">
        <v>364</v>
      </c>
      <c r="AW51" s="404">
        <f t="shared" si="26"/>
        <v>2813</v>
      </c>
      <c r="AX51" s="405">
        <v>2694</v>
      </c>
      <c r="AY51" s="390">
        <v>98</v>
      </c>
      <c r="AZ51" s="390">
        <v>21</v>
      </c>
      <c r="BA51" s="391">
        <f t="shared" si="45"/>
        <v>5.9</v>
      </c>
      <c r="BB51" s="391">
        <f t="shared" si="49"/>
        <v>6.3</v>
      </c>
      <c r="BC51" s="391">
        <f t="shared" si="36"/>
        <v>2.8</v>
      </c>
      <c r="BD51" s="391">
        <f t="shared" si="37"/>
        <v>1.7</v>
      </c>
    </row>
    <row r="52" spans="1:56" s="387" customFormat="1" ht="9.1999999999999993" customHeight="1">
      <c r="A52" s="385"/>
      <c r="B52" s="1483"/>
      <c r="C52" s="385"/>
      <c r="D52" s="394"/>
      <c r="E52" s="393" t="s">
        <v>363</v>
      </c>
      <c r="F52" s="396" t="s">
        <v>365</v>
      </c>
      <c r="G52" s="419">
        <f t="shared" si="27"/>
        <v>1179</v>
      </c>
      <c r="H52" s="405">
        <v>1115</v>
      </c>
      <c r="I52" s="390">
        <v>50</v>
      </c>
      <c r="J52" s="390">
        <v>14</v>
      </c>
      <c r="K52" s="391">
        <f t="shared" si="38"/>
        <v>2.9</v>
      </c>
      <c r="L52" s="391">
        <f t="shared" si="39"/>
        <v>3</v>
      </c>
      <c r="M52" s="391">
        <f t="shared" si="40"/>
        <v>1.9</v>
      </c>
      <c r="N52" s="391">
        <f t="shared" si="41"/>
        <v>1.6</v>
      </c>
      <c r="O52" s="385"/>
      <c r="P52" s="1483"/>
      <c r="Q52" s="385"/>
      <c r="R52" s="394"/>
      <c r="S52" s="393" t="s">
        <v>363</v>
      </c>
      <c r="T52" s="396" t="s">
        <v>365</v>
      </c>
      <c r="U52" s="419">
        <f t="shared" si="28"/>
        <v>1152</v>
      </c>
      <c r="V52" s="405">
        <v>1077</v>
      </c>
      <c r="W52" s="390">
        <v>59</v>
      </c>
      <c r="X52" s="390">
        <v>16</v>
      </c>
      <c r="Y52" s="391">
        <f t="shared" si="43"/>
        <v>2.8</v>
      </c>
      <c r="Z52" s="391">
        <f t="shared" si="50"/>
        <v>2.9</v>
      </c>
      <c r="AA52" s="391">
        <f t="shared" si="42"/>
        <v>2</v>
      </c>
      <c r="AB52" s="391">
        <f t="shared" si="30"/>
        <v>1.6</v>
      </c>
      <c r="AC52" s="385"/>
      <c r="AD52" s="1483"/>
      <c r="AE52" s="385"/>
      <c r="AF52" s="394"/>
      <c r="AG52" s="393" t="s">
        <v>363</v>
      </c>
      <c r="AH52" s="396" t="s">
        <v>365</v>
      </c>
      <c r="AI52" s="419">
        <f t="shared" si="31"/>
        <v>1269</v>
      </c>
      <c r="AJ52" s="405">
        <v>1193</v>
      </c>
      <c r="AK52" s="390">
        <v>62</v>
      </c>
      <c r="AL52" s="390">
        <v>14</v>
      </c>
      <c r="AM52" s="391">
        <f t="shared" si="44"/>
        <v>3</v>
      </c>
      <c r="AN52" s="391">
        <f t="shared" si="51"/>
        <v>3.1</v>
      </c>
      <c r="AO52" s="391">
        <f t="shared" si="33"/>
        <v>2.1</v>
      </c>
      <c r="AP52" s="391">
        <f t="shared" si="34"/>
        <v>1.4</v>
      </c>
      <c r="AQ52" s="407"/>
      <c r="AR52" s="1480"/>
      <c r="AS52" s="407"/>
      <c r="AT52" s="428"/>
      <c r="AU52" s="427" t="s">
        <v>366</v>
      </c>
      <c r="AV52" s="426" t="s">
        <v>367</v>
      </c>
      <c r="AW52" s="404">
        <f t="shared" si="26"/>
        <v>2815</v>
      </c>
      <c r="AX52" s="405">
        <v>2745</v>
      </c>
      <c r="AY52" s="390">
        <v>58</v>
      </c>
      <c r="AZ52" s="390">
        <v>12</v>
      </c>
      <c r="BA52" s="391">
        <f t="shared" si="45"/>
        <v>5.9</v>
      </c>
      <c r="BB52" s="391">
        <f t="shared" si="49"/>
        <v>6.4</v>
      </c>
      <c r="BC52" s="391">
        <f t="shared" si="36"/>
        <v>1.7</v>
      </c>
      <c r="BD52" s="391">
        <f t="shared" si="37"/>
        <v>1</v>
      </c>
    </row>
    <row r="53" spans="1:56" s="387" customFormat="1" ht="9.1999999999999993" customHeight="1">
      <c r="A53" s="385"/>
      <c r="B53" s="1483"/>
      <c r="C53" s="385"/>
      <c r="D53" s="394"/>
      <c r="E53" s="393" t="s">
        <v>366</v>
      </c>
      <c r="F53" s="389" t="s">
        <v>368</v>
      </c>
      <c r="G53" s="419">
        <f t="shared" si="27"/>
        <v>2371</v>
      </c>
      <c r="H53" s="405">
        <v>2306</v>
      </c>
      <c r="I53" s="390">
        <v>57</v>
      </c>
      <c r="J53" s="390">
        <v>8</v>
      </c>
      <c r="K53" s="391">
        <f t="shared" si="38"/>
        <v>5.9</v>
      </c>
      <c r="L53" s="391">
        <f t="shared" si="39"/>
        <v>6.3</v>
      </c>
      <c r="M53" s="391">
        <f t="shared" si="40"/>
        <v>2.1</v>
      </c>
      <c r="N53" s="391">
        <f t="shared" si="41"/>
        <v>0.9</v>
      </c>
      <c r="O53" s="385"/>
      <c r="P53" s="1483"/>
      <c r="Q53" s="385"/>
      <c r="R53" s="394"/>
      <c r="S53" s="393" t="s">
        <v>366</v>
      </c>
      <c r="T53" s="389" t="s">
        <v>368</v>
      </c>
      <c r="U53" s="419">
        <f t="shared" si="28"/>
        <v>2412</v>
      </c>
      <c r="V53" s="405">
        <v>2335</v>
      </c>
      <c r="W53" s="390">
        <v>67</v>
      </c>
      <c r="X53" s="390">
        <v>10</v>
      </c>
      <c r="Y53" s="391">
        <f t="shared" si="43"/>
        <v>5.8</v>
      </c>
      <c r="Z53" s="391">
        <f t="shared" si="50"/>
        <v>6.2</v>
      </c>
      <c r="AA53" s="391">
        <f t="shared" si="42"/>
        <v>2.2999999999999998</v>
      </c>
      <c r="AB53" s="391">
        <f t="shared" si="30"/>
        <v>1</v>
      </c>
      <c r="AC53" s="385"/>
      <c r="AD53" s="1483"/>
      <c r="AE53" s="385"/>
      <c r="AF53" s="394"/>
      <c r="AG53" s="393" t="s">
        <v>366</v>
      </c>
      <c r="AH53" s="389" t="s">
        <v>368</v>
      </c>
      <c r="AI53" s="419">
        <f t="shared" si="31"/>
        <v>2582</v>
      </c>
      <c r="AJ53" s="405">
        <v>2518</v>
      </c>
      <c r="AK53" s="390">
        <v>56</v>
      </c>
      <c r="AL53" s="390">
        <v>8</v>
      </c>
      <c r="AM53" s="391">
        <f t="shared" si="44"/>
        <v>6</v>
      </c>
      <c r="AN53" s="391">
        <f t="shared" si="51"/>
        <v>6.5</v>
      </c>
      <c r="AO53" s="391">
        <f t="shared" si="33"/>
        <v>1.9</v>
      </c>
      <c r="AP53" s="391">
        <f t="shared" si="34"/>
        <v>0.8</v>
      </c>
      <c r="AQ53" s="407"/>
      <c r="AR53" s="1480"/>
      <c r="AS53" s="407"/>
      <c r="AT53" s="428"/>
      <c r="AU53" s="427" t="s">
        <v>369</v>
      </c>
      <c r="AV53" s="426" t="s">
        <v>370</v>
      </c>
      <c r="AW53" s="404">
        <f t="shared" si="26"/>
        <v>693</v>
      </c>
      <c r="AX53" s="405">
        <v>612</v>
      </c>
      <c r="AY53" s="390">
        <v>50</v>
      </c>
      <c r="AZ53" s="390">
        <v>31</v>
      </c>
      <c r="BA53" s="391">
        <f t="shared" si="45"/>
        <v>1.4</v>
      </c>
      <c r="BB53" s="391">
        <f t="shared" si="49"/>
        <v>1.4</v>
      </c>
      <c r="BC53" s="391">
        <f t="shared" si="36"/>
        <v>1.4</v>
      </c>
      <c r="BD53" s="391">
        <f t="shared" si="37"/>
        <v>2.5</v>
      </c>
    </row>
    <row r="54" spans="1:56" s="387" customFormat="1" ht="9.1999999999999993" customHeight="1">
      <c r="A54" s="385"/>
      <c r="B54" s="1483"/>
      <c r="C54" s="385"/>
      <c r="D54" s="394"/>
      <c r="E54" s="393" t="s">
        <v>369</v>
      </c>
      <c r="F54" s="389" t="s">
        <v>371</v>
      </c>
      <c r="G54" s="419">
        <f t="shared" si="27"/>
        <v>3667</v>
      </c>
      <c r="H54" s="405">
        <v>3503</v>
      </c>
      <c r="I54" s="390">
        <v>133</v>
      </c>
      <c r="J54" s="390">
        <v>31</v>
      </c>
      <c r="K54" s="391">
        <f t="shared" si="38"/>
        <v>9.1</v>
      </c>
      <c r="L54" s="391">
        <f t="shared" si="39"/>
        <v>9.5</v>
      </c>
      <c r="M54" s="391">
        <f t="shared" si="40"/>
        <v>5</v>
      </c>
      <c r="N54" s="391">
        <f t="shared" si="41"/>
        <v>3.5</v>
      </c>
      <c r="O54" s="385"/>
      <c r="P54" s="1483"/>
      <c r="Q54" s="385"/>
      <c r="R54" s="394"/>
      <c r="S54" s="393" t="s">
        <v>369</v>
      </c>
      <c r="T54" s="389" t="s">
        <v>371</v>
      </c>
      <c r="U54" s="419">
        <f t="shared" si="28"/>
        <v>3373</v>
      </c>
      <c r="V54" s="405">
        <v>3228</v>
      </c>
      <c r="W54" s="390">
        <v>122</v>
      </c>
      <c r="X54" s="390">
        <v>23</v>
      </c>
      <c r="Y54" s="391">
        <f t="shared" si="43"/>
        <v>8.1</v>
      </c>
      <c r="Z54" s="391">
        <f t="shared" si="50"/>
        <v>8.6</v>
      </c>
      <c r="AA54" s="391">
        <f t="shared" si="42"/>
        <v>4.2</v>
      </c>
      <c r="AB54" s="391">
        <f t="shared" si="30"/>
        <v>2.4</v>
      </c>
      <c r="AC54" s="385"/>
      <c r="AD54" s="1483"/>
      <c r="AE54" s="385"/>
      <c r="AF54" s="394"/>
      <c r="AG54" s="393" t="s">
        <v>369</v>
      </c>
      <c r="AH54" s="389" t="s">
        <v>371</v>
      </c>
      <c r="AI54" s="419">
        <f t="shared" si="31"/>
        <v>3065</v>
      </c>
      <c r="AJ54" s="405">
        <v>2929</v>
      </c>
      <c r="AK54" s="390">
        <v>117</v>
      </c>
      <c r="AL54" s="390">
        <v>19</v>
      </c>
      <c r="AM54" s="391">
        <f t="shared" si="44"/>
        <v>7.2</v>
      </c>
      <c r="AN54" s="391">
        <f t="shared" si="51"/>
        <v>7.6</v>
      </c>
      <c r="AO54" s="391">
        <f t="shared" si="33"/>
        <v>4</v>
      </c>
      <c r="AP54" s="391">
        <f t="shared" si="34"/>
        <v>2</v>
      </c>
      <c r="AQ54" s="407"/>
      <c r="AR54" s="1480"/>
      <c r="AS54" s="407"/>
      <c r="AT54" s="428"/>
      <c r="AU54" s="427" t="s">
        <v>372</v>
      </c>
      <c r="AV54" s="431" t="s">
        <v>373</v>
      </c>
      <c r="AW54" s="404">
        <f t="shared" si="26"/>
        <v>5937</v>
      </c>
      <c r="AX54" s="405">
        <v>5588</v>
      </c>
      <c r="AY54" s="390">
        <v>281</v>
      </c>
      <c r="AZ54" s="390">
        <v>68</v>
      </c>
      <c r="BA54" s="391">
        <f t="shared" si="45"/>
        <v>12.4</v>
      </c>
      <c r="BB54" s="391">
        <f t="shared" si="49"/>
        <v>13</v>
      </c>
      <c r="BC54" s="391">
        <f t="shared" si="36"/>
        <v>8.1</v>
      </c>
      <c r="BD54" s="391">
        <f t="shared" si="37"/>
        <v>5.5</v>
      </c>
    </row>
    <row r="55" spans="1:56" s="387" customFormat="1" ht="9.1999999999999993" customHeight="1">
      <c r="A55" s="385"/>
      <c r="B55" s="1483"/>
      <c r="C55" s="385"/>
      <c r="D55" s="394"/>
      <c r="E55" s="393" t="s">
        <v>372</v>
      </c>
      <c r="F55" s="389" t="s">
        <v>370</v>
      </c>
      <c r="G55" s="419">
        <f t="shared" si="27"/>
        <v>509</v>
      </c>
      <c r="H55" s="405">
        <v>443</v>
      </c>
      <c r="I55" s="390">
        <v>44</v>
      </c>
      <c r="J55" s="390">
        <v>22</v>
      </c>
      <c r="K55" s="391">
        <f t="shared" si="38"/>
        <v>1.3</v>
      </c>
      <c r="L55" s="391">
        <f t="shared" si="39"/>
        <v>1.2</v>
      </c>
      <c r="M55" s="391">
        <f t="shared" si="40"/>
        <v>1.7</v>
      </c>
      <c r="N55" s="391">
        <f t="shared" si="41"/>
        <v>2.5</v>
      </c>
      <c r="O55" s="385"/>
      <c r="P55" s="1483"/>
      <c r="Q55" s="385"/>
      <c r="R55" s="394"/>
      <c r="S55" s="393" t="s">
        <v>372</v>
      </c>
      <c r="T55" s="389" t="s">
        <v>370</v>
      </c>
      <c r="U55" s="419">
        <f t="shared" si="28"/>
        <v>538</v>
      </c>
      <c r="V55" s="405">
        <v>459</v>
      </c>
      <c r="W55" s="390">
        <v>46</v>
      </c>
      <c r="X55" s="390">
        <v>33</v>
      </c>
      <c r="Y55" s="391">
        <f t="shared" si="43"/>
        <v>1.3</v>
      </c>
      <c r="Z55" s="391">
        <f t="shared" si="50"/>
        <v>1.2</v>
      </c>
      <c r="AA55" s="391">
        <f t="shared" si="42"/>
        <v>1.6</v>
      </c>
      <c r="AB55" s="391">
        <f t="shared" si="30"/>
        <v>3.4</v>
      </c>
      <c r="AC55" s="385"/>
      <c r="AD55" s="1483"/>
      <c r="AE55" s="385"/>
      <c r="AF55" s="394"/>
      <c r="AG55" s="393" t="s">
        <v>372</v>
      </c>
      <c r="AH55" s="389" t="s">
        <v>370</v>
      </c>
      <c r="AI55" s="419">
        <f t="shared" si="31"/>
        <v>376</v>
      </c>
      <c r="AJ55" s="405">
        <v>318</v>
      </c>
      <c r="AK55" s="390">
        <v>33</v>
      </c>
      <c r="AL55" s="390">
        <v>25</v>
      </c>
      <c r="AM55" s="391">
        <f t="shared" si="44"/>
        <v>0.9</v>
      </c>
      <c r="AN55" s="391">
        <f t="shared" si="51"/>
        <v>0.8</v>
      </c>
      <c r="AO55" s="391">
        <f t="shared" si="33"/>
        <v>1.1000000000000001</v>
      </c>
      <c r="AP55" s="391">
        <f t="shared" si="34"/>
        <v>2.6</v>
      </c>
      <c r="AQ55" s="407"/>
      <c r="AR55" s="1480"/>
      <c r="AS55" s="407"/>
      <c r="AT55" s="428"/>
      <c r="AU55" s="427" t="s">
        <v>374</v>
      </c>
      <c r="AV55" s="430" t="s">
        <v>361</v>
      </c>
      <c r="AW55" s="404">
        <f t="shared" si="26"/>
        <v>2801</v>
      </c>
      <c r="AX55" s="405">
        <v>2604</v>
      </c>
      <c r="AY55" s="390">
        <v>137</v>
      </c>
      <c r="AZ55" s="390">
        <v>60</v>
      </c>
      <c r="BA55" s="391">
        <f t="shared" si="45"/>
        <v>5.9</v>
      </c>
      <c r="BB55" s="391">
        <f t="shared" si="49"/>
        <v>6</v>
      </c>
      <c r="BC55" s="391">
        <f t="shared" si="36"/>
        <v>3.9</v>
      </c>
      <c r="BD55" s="391">
        <f t="shared" si="37"/>
        <v>4.8</v>
      </c>
    </row>
    <row r="56" spans="1:56" s="387" customFormat="1" ht="9.1999999999999993" customHeight="1">
      <c r="A56" s="385"/>
      <c r="B56" s="1483"/>
      <c r="C56" s="385"/>
      <c r="D56" s="394"/>
      <c r="E56" s="393" t="s">
        <v>374</v>
      </c>
      <c r="F56" s="397" t="s">
        <v>373</v>
      </c>
      <c r="G56" s="419">
        <f t="shared" si="27"/>
        <v>2508</v>
      </c>
      <c r="H56" s="405">
        <v>2324</v>
      </c>
      <c r="I56" s="390">
        <v>148</v>
      </c>
      <c r="J56" s="390">
        <v>36</v>
      </c>
      <c r="K56" s="391">
        <f t="shared" si="38"/>
        <v>6.2</v>
      </c>
      <c r="L56" s="391">
        <f t="shared" si="39"/>
        <v>6.3</v>
      </c>
      <c r="M56" s="391">
        <f t="shared" si="40"/>
        <v>5.6</v>
      </c>
      <c r="N56" s="391">
        <f t="shared" si="41"/>
        <v>4</v>
      </c>
      <c r="O56" s="385"/>
      <c r="P56" s="1483"/>
      <c r="Q56" s="385"/>
      <c r="R56" s="394"/>
      <c r="S56" s="393" t="s">
        <v>374</v>
      </c>
      <c r="T56" s="397" t="s">
        <v>373</v>
      </c>
      <c r="U56" s="419">
        <f t="shared" si="28"/>
        <v>2452</v>
      </c>
      <c r="V56" s="405">
        <v>2277</v>
      </c>
      <c r="W56" s="390">
        <v>143</v>
      </c>
      <c r="X56" s="390">
        <v>32</v>
      </c>
      <c r="Y56" s="391">
        <f t="shared" si="43"/>
        <v>5.9</v>
      </c>
      <c r="Z56" s="391">
        <f t="shared" si="50"/>
        <v>6</v>
      </c>
      <c r="AA56" s="391">
        <f t="shared" si="42"/>
        <v>4.9000000000000004</v>
      </c>
      <c r="AB56" s="391">
        <f t="shared" si="30"/>
        <v>3.3</v>
      </c>
      <c r="AC56" s="385"/>
      <c r="AD56" s="1483"/>
      <c r="AE56" s="385"/>
      <c r="AF56" s="394"/>
      <c r="AG56" s="393" t="s">
        <v>374</v>
      </c>
      <c r="AH56" s="397" t="s">
        <v>373</v>
      </c>
      <c r="AI56" s="419">
        <f t="shared" si="31"/>
        <v>2404</v>
      </c>
      <c r="AJ56" s="405">
        <v>2232</v>
      </c>
      <c r="AK56" s="390">
        <v>141</v>
      </c>
      <c r="AL56" s="390">
        <v>31</v>
      </c>
      <c r="AM56" s="391">
        <f t="shared" si="44"/>
        <v>5.6</v>
      </c>
      <c r="AN56" s="391">
        <f t="shared" si="51"/>
        <v>5.8</v>
      </c>
      <c r="AO56" s="391">
        <f t="shared" si="33"/>
        <v>4.8</v>
      </c>
      <c r="AP56" s="391">
        <f t="shared" si="34"/>
        <v>3.2</v>
      </c>
      <c r="AQ56" s="407"/>
      <c r="AR56" s="1480"/>
      <c r="AS56" s="407"/>
      <c r="AT56" s="428"/>
      <c r="AU56" s="428"/>
      <c r="AV56" s="436"/>
      <c r="AW56" s="404"/>
      <c r="AX56" s="405"/>
      <c r="AY56" s="390"/>
      <c r="AZ56" s="390"/>
      <c r="BA56" s="391"/>
      <c r="BB56" s="391"/>
      <c r="BC56" s="391"/>
      <c r="BD56" s="391"/>
    </row>
    <row r="57" spans="1:56" s="387" customFormat="1" ht="9.1999999999999993" customHeight="1">
      <c r="A57" s="385"/>
      <c r="B57" s="1483"/>
      <c r="C57" s="385"/>
      <c r="D57" s="394"/>
      <c r="E57" s="393" t="s">
        <v>375</v>
      </c>
      <c r="F57" s="396" t="s">
        <v>376</v>
      </c>
      <c r="G57" s="419">
        <f t="shared" si="27"/>
        <v>2752</v>
      </c>
      <c r="H57" s="405">
        <v>2620</v>
      </c>
      <c r="I57" s="390">
        <v>104</v>
      </c>
      <c r="J57" s="390">
        <v>28</v>
      </c>
      <c r="K57" s="391">
        <f t="shared" si="38"/>
        <v>6.8</v>
      </c>
      <c r="L57" s="391">
        <f t="shared" si="39"/>
        <v>7.1</v>
      </c>
      <c r="M57" s="391">
        <f t="shared" si="40"/>
        <v>3.9</v>
      </c>
      <c r="N57" s="391">
        <f t="shared" si="41"/>
        <v>3.1</v>
      </c>
      <c r="O57" s="385"/>
      <c r="P57" s="1483"/>
      <c r="Q57" s="385"/>
      <c r="R57" s="394"/>
      <c r="S57" s="393" t="s">
        <v>375</v>
      </c>
      <c r="T57" s="396" t="s">
        <v>376</v>
      </c>
      <c r="U57" s="419">
        <f t="shared" si="28"/>
        <v>2765</v>
      </c>
      <c r="V57" s="405">
        <v>2618</v>
      </c>
      <c r="W57" s="390">
        <v>113</v>
      </c>
      <c r="X57" s="390">
        <v>34</v>
      </c>
      <c r="Y57" s="391">
        <f t="shared" si="43"/>
        <v>6.7</v>
      </c>
      <c r="Z57" s="391">
        <f t="shared" si="50"/>
        <v>7</v>
      </c>
      <c r="AA57" s="391">
        <f t="shared" si="42"/>
        <v>3.9</v>
      </c>
      <c r="AB57" s="391">
        <f t="shared" si="30"/>
        <v>3.5</v>
      </c>
      <c r="AC57" s="385"/>
      <c r="AD57" s="1483"/>
      <c r="AE57" s="385"/>
      <c r="AF57" s="394"/>
      <c r="AG57" s="393" t="s">
        <v>375</v>
      </c>
      <c r="AH57" s="396" t="s">
        <v>376</v>
      </c>
      <c r="AI57" s="419">
        <f t="shared" si="31"/>
        <v>2759</v>
      </c>
      <c r="AJ57" s="405">
        <v>2592</v>
      </c>
      <c r="AK57" s="390">
        <v>128</v>
      </c>
      <c r="AL57" s="390">
        <v>39</v>
      </c>
      <c r="AM57" s="391">
        <f t="shared" si="44"/>
        <v>6.5</v>
      </c>
      <c r="AN57" s="391">
        <f t="shared" si="51"/>
        <v>6.7</v>
      </c>
      <c r="AO57" s="391">
        <f t="shared" si="33"/>
        <v>4.3</v>
      </c>
      <c r="AP57" s="391">
        <f t="shared" si="34"/>
        <v>4</v>
      </c>
      <c r="AQ57" s="407"/>
      <c r="AR57" s="1480"/>
      <c r="AS57" s="407"/>
      <c r="AT57" s="428"/>
      <c r="AU57" s="428"/>
      <c r="AV57" s="436"/>
      <c r="AW57" s="404"/>
      <c r="AX57" s="405"/>
      <c r="AY57" s="390"/>
      <c r="AZ57" s="390"/>
      <c r="BA57" s="391"/>
      <c r="BB57" s="391"/>
      <c r="BC57" s="391"/>
      <c r="BD57" s="391"/>
    </row>
    <row r="58" spans="1:56" s="387" customFormat="1" ht="9.1999999999999993" customHeight="1">
      <c r="A58" s="385"/>
      <c r="B58" s="1483"/>
      <c r="C58" s="385"/>
      <c r="D58" s="1479" t="s">
        <v>377</v>
      </c>
      <c r="E58" s="1479"/>
      <c r="F58" s="1479"/>
      <c r="G58" s="419">
        <f>SUM(H58:J58)</f>
        <v>1992</v>
      </c>
      <c r="H58" s="405">
        <v>1711</v>
      </c>
      <c r="I58" s="390">
        <v>207</v>
      </c>
      <c r="J58" s="390">
        <v>74</v>
      </c>
      <c r="K58" s="391" t="s">
        <v>133</v>
      </c>
      <c r="L58" s="391" t="s">
        <v>133</v>
      </c>
      <c r="M58" s="391" t="s">
        <v>133</v>
      </c>
      <c r="N58" s="391" t="s">
        <v>133</v>
      </c>
      <c r="O58" s="385"/>
      <c r="P58" s="1483"/>
      <c r="Q58" s="385"/>
      <c r="R58" s="1479" t="s">
        <v>377</v>
      </c>
      <c r="S58" s="1479"/>
      <c r="T58" s="1478"/>
      <c r="U58" s="419">
        <f>SUM(V58:X58)</f>
        <v>2909</v>
      </c>
      <c r="V58" s="405">
        <v>2634</v>
      </c>
      <c r="W58" s="390">
        <v>214</v>
      </c>
      <c r="X58" s="390">
        <v>61</v>
      </c>
      <c r="Y58" s="391" t="s">
        <v>133</v>
      </c>
      <c r="Z58" s="391" t="s">
        <v>133</v>
      </c>
      <c r="AA58" s="391" t="s">
        <v>133</v>
      </c>
      <c r="AB58" s="391" t="s">
        <v>133</v>
      </c>
      <c r="AC58" s="385"/>
      <c r="AD58" s="1483"/>
      <c r="AE58" s="385"/>
      <c r="AF58" s="1479" t="s">
        <v>377</v>
      </c>
      <c r="AG58" s="1479"/>
      <c r="AH58" s="1478"/>
      <c r="AI58" s="419">
        <f>SUM(AJ58:AL58)</f>
        <v>2440</v>
      </c>
      <c r="AJ58" s="405">
        <v>2061</v>
      </c>
      <c r="AK58" s="390">
        <v>267</v>
      </c>
      <c r="AL58" s="390">
        <v>112</v>
      </c>
      <c r="AM58" s="391" t="s">
        <v>133</v>
      </c>
      <c r="AN58" s="391" t="s">
        <v>133</v>
      </c>
      <c r="AO58" s="391" t="s">
        <v>133</v>
      </c>
      <c r="AP58" s="391" t="s">
        <v>133</v>
      </c>
      <c r="AQ58" s="407"/>
      <c r="AR58" s="1480"/>
      <c r="AS58" s="407"/>
      <c r="AT58" s="1477" t="s">
        <v>378</v>
      </c>
      <c r="AU58" s="1477"/>
      <c r="AV58" s="1478"/>
      <c r="AW58" s="404">
        <f>SUM(AX58:AZ58)</f>
        <v>1169</v>
      </c>
      <c r="AX58" s="405">
        <v>1165</v>
      </c>
      <c r="AY58" s="390">
        <v>3</v>
      </c>
      <c r="AZ58" s="390">
        <v>1</v>
      </c>
      <c r="BA58" s="391" t="s">
        <v>133</v>
      </c>
      <c r="BB58" s="391" t="s">
        <v>133</v>
      </c>
      <c r="BC58" s="391" t="s">
        <v>133</v>
      </c>
      <c r="BD58" s="391" t="s">
        <v>133</v>
      </c>
    </row>
    <row r="59" spans="1:56" s="403" customFormat="1" ht="11.25" customHeight="1">
      <c r="A59" s="399"/>
      <c r="B59" s="399"/>
      <c r="C59" s="399"/>
      <c r="D59" s="400"/>
      <c r="E59" s="400"/>
      <c r="F59" s="400"/>
      <c r="G59" s="418"/>
      <c r="H59" s="401"/>
      <c r="I59" s="401"/>
      <c r="J59" s="401"/>
      <c r="K59" s="406"/>
      <c r="L59" s="406"/>
      <c r="M59" s="406"/>
      <c r="N59" s="406"/>
      <c r="O59" s="399"/>
      <c r="P59" s="399"/>
      <c r="Q59" s="399"/>
      <c r="R59" s="400"/>
      <c r="S59" s="400"/>
      <c r="T59" s="400"/>
      <c r="U59" s="418"/>
      <c r="V59" s="401"/>
      <c r="W59" s="401"/>
      <c r="X59" s="401"/>
      <c r="Y59" s="406"/>
      <c r="Z59" s="406"/>
      <c r="AA59" s="406"/>
      <c r="AB59" s="406"/>
      <c r="AC59" s="399"/>
      <c r="AD59" s="399"/>
      <c r="AE59" s="399"/>
      <c r="AF59" s="400"/>
      <c r="AG59" s="400"/>
      <c r="AH59" s="400"/>
      <c r="AI59" s="418"/>
      <c r="AJ59" s="401"/>
      <c r="AK59" s="401"/>
      <c r="AL59" s="401"/>
      <c r="AM59" s="406"/>
      <c r="AN59" s="406"/>
      <c r="AO59" s="406"/>
      <c r="AP59" s="406"/>
      <c r="AQ59" s="432"/>
      <c r="AR59" s="432"/>
      <c r="AS59" s="432"/>
      <c r="AT59" s="433"/>
      <c r="AU59" s="433"/>
      <c r="AV59" s="434"/>
      <c r="AW59" s="423"/>
      <c r="AX59" s="401"/>
      <c r="AY59" s="401"/>
      <c r="AZ59" s="401"/>
      <c r="BA59" s="406"/>
      <c r="BB59" s="406"/>
      <c r="BC59" s="406"/>
      <c r="BD59" s="406"/>
    </row>
    <row r="60" spans="1:56" s="387" customFormat="1" ht="9.1999999999999993" customHeight="1">
      <c r="A60" s="385"/>
      <c r="B60" s="385"/>
      <c r="C60" s="385"/>
      <c r="D60" s="1481" t="s">
        <v>43</v>
      </c>
      <c r="E60" s="1481"/>
      <c r="F60" s="1481"/>
      <c r="G60" s="442">
        <f>SUM(G61,G65,G69,G84)</f>
        <v>40518</v>
      </c>
      <c r="H60" s="438">
        <f>SUM(H61,H65,H69,H84)</f>
        <v>36853</v>
      </c>
      <c r="I60" s="438">
        <f>SUM(I61,I65,I69,I84)</f>
        <v>2748</v>
      </c>
      <c r="J60" s="438">
        <f>SUM(J61,J65,J69,J84)</f>
        <v>917</v>
      </c>
      <c r="K60" s="439" t="s">
        <v>243</v>
      </c>
      <c r="L60" s="439" t="s">
        <v>243</v>
      </c>
      <c r="M60" s="439" t="s">
        <v>243</v>
      </c>
      <c r="N60" s="439" t="s">
        <v>243</v>
      </c>
      <c r="O60" s="385"/>
      <c r="P60" s="385"/>
      <c r="Q60" s="385"/>
      <c r="R60" s="1481" t="s">
        <v>43</v>
      </c>
      <c r="S60" s="1481"/>
      <c r="T60" s="1482"/>
      <c r="U60" s="442">
        <f>SUM(U61,U65,U69,U84)</f>
        <v>41254</v>
      </c>
      <c r="V60" s="438">
        <f>SUM(V61,V65,V69,V84)</f>
        <v>37354</v>
      </c>
      <c r="W60" s="438">
        <f>SUM(W61,W65,W69,W84)</f>
        <v>2906</v>
      </c>
      <c r="X60" s="438">
        <f>SUM(X61,X65,X69,X84)</f>
        <v>994</v>
      </c>
      <c r="Y60" s="439" t="s">
        <v>243</v>
      </c>
      <c r="Z60" s="439" t="s">
        <v>243</v>
      </c>
      <c r="AA60" s="439" t="s">
        <v>243</v>
      </c>
      <c r="AB60" s="439" t="s">
        <v>243</v>
      </c>
      <c r="AC60" s="385"/>
      <c r="AD60" s="385"/>
      <c r="AE60" s="385"/>
      <c r="AF60" s="1481" t="s">
        <v>43</v>
      </c>
      <c r="AG60" s="1481"/>
      <c r="AH60" s="1482"/>
      <c r="AI60" s="442">
        <f>SUM(AI61,AI65,AI69,AI84)</f>
        <v>41210</v>
      </c>
      <c r="AJ60" s="438">
        <f>SUM(AJ61,AJ65,AJ69,AJ84)</f>
        <v>37201</v>
      </c>
      <c r="AK60" s="438">
        <f>SUM(AK61,AK65,AK69,AK84)</f>
        <v>2975</v>
      </c>
      <c r="AL60" s="438">
        <f>SUM(AL61,AL65,AL69,AL84)</f>
        <v>1034</v>
      </c>
      <c r="AM60" s="439" t="s">
        <v>133</v>
      </c>
      <c r="AN60" s="439" t="s">
        <v>133</v>
      </c>
      <c r="AO60" s="439" t="s">
        <v>133</v>
      </c>
      <c r="AP60" s="439" t="s">
        <v>133</v>
      </c>
      <c r="AQ60" s="407"/>
      <c r="AR60" s="407"/>
      <c r="AS60" s="407"/>
      <c r="AT60" s="1481" t="s">
        <v>43</v>
      </c>
      <c r="AU60" s="1481"/>
      <c r="AV60" s="1482"/>
      <c r="AW60" s="440">
        <f>SUM(AX60:AZ60)</f>
        <v>43074</v>
      </c>
      <c r="AX60" s="438">
        <v>38714</v>
      </c>
      <c r="AY60" s="438">
        <v>3214</v>
      </c>
      <c r="AZ60" s="438">
        <v>1146</v>
      </c>
      <c r="BA60" s="439" t="s">
        <v>133</v>
      </c>
      <c r="BB60" s="439" t="s">
        <v>133</v>
      </c>
      <c r="BC60" s="439" t="s">
        <v>133</v>
      </c>
      <c r="BD60" s="439" t="s">
        <v>133</v>
      </c>
    </row>
    <row r="61" spans="1:56" s="387" customFormat="1" ht="9.1999999999999993" customHeight="1">
      <c r="A61" s="407"/>
      <c r="B61" s="1480" t="s">
        <v>1</v>
      </c>
      <c r="C61" s="407"/>
      <c r="D61" s="1479" t="s">
        <v>324</v>
      </c>
      <c r="E61" s="1479"/>
      <c r="F61" s="1479"/>
      <c r="G61" s="419">
        <f t="shared" ref="G61:G68" si="52">SUM(H61:J61)</f>
        <v>5130</v>
      </c>
      <c r="H61" s="408">
        <v>3985</v>
      </c>
      <c r="I61" s="408">
        <v>741</v>
      </c>
      <c r="J61" s="408">
        <v>404</v>
      </c>
      <c r="K61" s="391">
        <f>ROUND(G61/(G$61+G$65+G$69)*100,1)</f>
        <v>13.3</v>
      </c>
      <c r="L61" s="391">
        <f>ROUND(H61/(H$61+H$65+H$69)*100,1)</f>
        <v>11.3</v>
      </c>
      <c r="M61" s="391">
        <f>ROUND(I61/(I$61+I$65+I$69)*100,1)</f>
        <v>29.4</v>
      </c>
      <c r="N61" s="391">
        <f>ROUND(J61/(J$61+J$65+J$69)*100,1)</f>
        <v>47.5</v>
      </c>
      <c r="O61" s="407"/>
      <c r="P61" s="1480" t="s">
        <v>1</v>
      </c>
      <c r="Q61" s="407"/>
      <c r="R61" s="1479" t="s">
        <v>324</v>
      </c>
      <c r="S61" s="1479"/>
      <c r="T61" s="1478"/>
      <c r="U61" s="419">
        <f>SUM(V61:X61)</f>
        <v>5911</v>
      </c>
      <c r="V61" s="408">
        <v>4514</v>
      </c>
      <c r="W61" s="408">
        <v>918</v>
      </c>
      <c r="X61" s="408">
        <v>479</v>
      </c>
      <c r="Y61" s="409">
        <f t="shared" ref="Y61:Z65" si="53">ROUND(U61/(U$61+U$65+U$69)*100,1)</f>
        <v>15.3</v>
      </c>
      <c r="Z61" s="409">
        <f t="shared" si="53"/>
        <v>12.9</v>
      </c>
      <c r="AA61" s="409">
        <f t="shared" ref="AA61:AA73" si="54">ROUND(W61/(W$61+W$65+W$69)*100,1)</f>
        <v>33.9</v>
      </c>
      <c r="AB61" s="409">
        <f t="shared" ref="AB61:AB70" si="55">ROUND(X61/(X$61+X$65+X$69)*100,1)</f>
        <v>51.5</v>
      </c>
      <c r="AC61" s="407"/>
      <c r="AD61" s="1480" t="s">
        <v>1</v>
      </c>
      <c r="AE61" s="407"/>
      <c r="AF61" s="1479" t="s">
        <v>324</v>
      </c>
      <c r="AG61" s="1479"/>
      <c r="AH61" s="1478"/>
      <c r="AI61" s="419">
        <f>SUM(AJ61:AL61)</f>
        <v>6086</v>
      </c>
      <c r="AJ61" s="408">
        <v>4667</v>
      </c>
      <c r="AK61" s="408">
        <v>925</v>
      </c>
      <c r="AL61" s="408">
        <v>494</v>
      </c>
      <c r="AM61" s="409">
        <f>ROUND(AI61/(AI$61+AI$65+AI$69)*100,1)</f>
        <v>15.6</v>
      </c>
      <c r="AN61" s="409">
        <f t="shared" ref="AN61:AN66" si="56">ROUND(AJ61/(AJ$61+AJ$65+AJ$69)*100,1)</f>
        <v>13.2</v>
      </c>
      <c r="AO61" s="409">
        <f t="shared" ref="AO61:AO73" si="57">ROUND(AK61/(AK$61+AK$65+AK$69)*100,1)</f>
        <v>34</v>
      </c>
      <c r="AP61" s="409">
        <f t="shared" ref="AP61:AP69" si="58">ROUND(AL61/(AL$61+AL$65+AL$69)*100,1)</f>
        <v>52.5</v>
      </c>
      <c r="AQ61" s="407"/>
      <c r="AR61" s="1480" t="s">
        <v>1</v>
      </c>
      <c r="AS61" s="407"/>
      <c r="AT61" s="1477" t="s">
        <v>324</v>
      </c>
      <c r="AU61" s="1477"/>
      <c r="AV61" s="1478"/>
      <c r="AW61" s="404">
        <f>SUM(AX61:AZ61)</f>
        <v>7908</v>
      </c>
      <c r="AX61" s="408">
        <v>5970</v>
      </c>
      <c r="AY61" s="408">
        <v>1280</v>
      </c>
      <c r="AZ61" s="408">
        <v>658</v>
      </c>
      <c r="BA61" s="409">
        <f>ROUND(AW61/(AW$61+AW$65+AW$69)*100,1)</f>
        <v>18.8</v>
      </c>
      <c r="BB61" s="409">
        <f t="shared" ref="BB61:BB66" si="59">ROUND(AX61/(AX$61+AX$65+AX$69)*100,1)</f>
        <v>15.9</v>
      </c>
      <c r="BC61" s="409">
        <f t="shared" ref="BC61:BC73" si="60">ROUND(AY61/(AY$61+AY$65+AY$69)*100,1)</f>
        <v>39.799999999999997</v>
      </c>
      <c r="BD61" s="409">
        <f t="shared" ref="BD61:BD70" si="61">ROUND(AZ61/(AZ$61+AZ$65+AZ$69)*100,1)</f>
        <v>57.5</v>
      </c>
    </row>
    <row r="62" spans="1:56" s="387" customFormat="1" ht="9.1999999999999993" customHeight="1">
      <c r="A62" s="407"/>
      <c r="B62" s="1480"/>
      <c r="C62" s="407"/>
      <c r="D62" s="389"/>
      <c r="E62" s="393" t="s">
        <v>325</v>
      </c>
      <c r="F62" s="389" t="s">
        <v>326</v>
      </c>
      <c r="G62" s="419">
        <f t="shared" si="52"/>
        <v>5129</v>
      </c>
      <c r="H62" s="408">
        <v>3984</v>
      </c>
      <c r="I62" s="408">
        <v>741</v>
      </c>
      <c r="J62" s="408">
        <v>404</v>
      </c>
      <c r="K62" s="391">
        <f t="shared" ref="K62:K83" si="62">ROUND(G62/(G$61+G$65+G$69)*100,1)</f>
        <v>13.3</v>
      </c>
      <c r="L62" s="391">
        <f t="shared" ref="L62:L83" si="63">ROUND(H62/(H$61+H$65+H$69)*100,1)</f>
        <v>11.3</v>
      </c>
      <c r="M62" s="391">
        <f t="shared" ref="M62:M83" si="64">ROUND(I62/(I$61+I$65+I$69)*100,1)</f>
        <v>29.4</v>
      </c>
      <c r="N62" s="391">
        <f t="shared" ref="N62:N83" si="65">ROUND(J62/(J$61+J$65+J$69)*100,1)</f>
        <v>47.5</v>
      </c>
      <c r="O62" s="407"/>
      <c r="P62" s="1480"/>
      <c r="Q62" s="407"/>
      <c r="R62" s="389"/>
      <c r="S62" s="393" t="s">
        <v>325</v>
      </c>
      <c r="T62" s="389" t="s">
        <v>326</v>
      </c>
      <c r="U62" s="419">
        <f>SUM(V62:X62)</f>
        <v>5910</v>
      </c>
      <c r="V62" s="408">
        <v>4513</v>
      </c>
      <c r="W62" s="408">
        <v>918</v>
      </c>
      <c r="X62" s="408">
        <v>479</v>
      </c>
      <c r="Y62" s="409">
        <f t="shared" si="53"/>
        <v>15.3</v>
      </c>
      <c r="Z62" s="409">
        <f t="shared" si="53"/>
        <v>12.9</v>
      </c>
      <c r="AA62" s="409">
        <f t="shared" si="54"/>
        <v>33.9</v>
      </c>
      <c r="AB62" s="409">
        <f t="shared" si="55"/>
        <v>51.5</v>
      </c>
      <c r="AC62" s="407"/>
      <c r="AD62" s="1480"/>
      <c r="AE62" s="407"/>
      <c r="AF62" s="389"/>
      <c r="AG62" s="393" t="s">
        <v>325</v>
      </c>
      <c r="AH62" s="389" t="s">
        <v>326</v>
      </c>
      <c r="AI62" s="419">
        <f>SUM(AJ62:AL62)</f>
        <v>6086</v>
      </c>
      <c r="AJ62" s="408">
        <v>4667</v>
      </c>
      <c r="AK62" s="408">
        <v>925</v>
      </c>
      <c r="AL62" s="408">
        <v>494</v>
      </c>
      <c r="AM62" s="409">
        <f>ROUND(AI62/(AI$61+AI$65+AI$69)*100,1)</f>
        <v>15.6</v>
      </c>
      <c r="AN62" s="409">
        <f t="shared" si="56"/>
        <v>13.2</v>
      </c>
      <c r="AO62" s="409">
        <f t="shared" si="57"/>
        <v>34</v>
      </c>
      <c r="AP62" s="409">
        <f t="shared" si="58"/>
        <v>52.5</v>
      </c>
      <c r="AQ62" s="407"/>
      <c r="AR62" s="1480"/>
      <c r="AS62" s="407"/>
      <c r="AT62" s="392"/>
      <c r="AU62" s="427" t="s">
        <v>325</v>
      </c>
      <c r="AV62" s="426" t="s">
        <v>327</v>
      </c>
      <c r="AW62" s="404">
        <f>SUM(AX62:AZ62)</f>
        <v>7898</v>
      </c>
      <c r="AX62" s="408">
        <v>5966</v>
      </c>
      <c r="AY62" s="408">
        <v>1275</v>
      </c>
      <c r="AZ62" s="408">
        <v>657</v>
      </c>
      <c r="BA62" s="409">
        <f>ROUND(AW62/(AW$61+AW$65+AW$69)*100,1)</f>
        <v>18.8</v>
      </c>
      <c r="BB62" s="409">
        <f t="shared" si="59"/>
        <v>15.8</v>
      </c>
      <c r="BC62" s="409">
        <f t="shared" si="60"/>
        <v>39.700000000000003</v>
      </c>
      <c r="BD62" s="409">
        <f t="shared" si="61"/>
        <v>57.4</v>
      </c>
    </row>
    <row r="63" spans="1:56" s="387" customFormat="1" ht="9.1999999999999993" customHeight="1">
      <c r="A63" s="407"/>
      <c r="B63" s="1480"/>
      <c r="C63" s="407"/>
      <c r="D63" s="389"/>
      <c r="E63" s="393"/>
      <c r="F63" s="389" t="s">
        <v>328</v>
      </c>
      <c r="G63" s="419">
        <f t="shared" si="52"/>
        <v>5119</v>
      </c>
      <c r="H63" s="408">
        <v>3975</v>
      </c>
      <c r="I63" s="408">
        <v>741</v>
      </c>
      <c r="J63" s="408">
        <v>403</v>
      </c>
      <c r="K63" s="391">
        <f t="shared" si="62"/>
        <v>13.3</v>
      </c>
      <c r="L63" s="391">
        <f t="shared" si="63"/>
        <v>11.3</v>
      </c>
      <c r="M63" s="391">
        <f t="shared" si="64"/>
        <v>29.4</v>
      </c>
      <c r="N63" s="391">
        <f t="shared" si="65"/>
        <v>47.4</v>
      </c>
      <c r="O63" s="407"/>
      <c r="P63" s="1480"/>
      <c r="Q63" s="407"/>
      <c r="R63" s="389"/>
      <c r="S63" s="393"/>
      <c r="T63" s="389" t="s">
        <v>328</v>
      </c>
      <c r="U63" s="419">
        <f>SUM(V63:X63)</f>
        <v>5900</v>
      </c>
      <c r="V63" s="408">
        <v>4503</v>
      </c>
      <c r="W63" s="408">
        <v>918</v>
      </c>
      <c r="X63" s="408">
        <v>479</v>
      </c>
      <c r="Y63" s="409">
        <f t="shared" si="53"/>
        <v>15.3</v>
      </c>
      <c r="Z63" s="409">
        <f t="shared" si="53"/>
        <v>12.9</v>
      </c>
      <c r="AA63" s="409">
        <f t="shared" si="54"/>
        <v>33.9</v>
      </c>
      <c r="AB63" s="409">
        <f t="shared" si="55"/>
        <v>51.5</v>
      </c>
      <c r="AC63" s="407"/>
      <c r="AD63" s="1480"/>
      <c r="AE63" s="407"/>
      <c r="AF63" s="389"/>
      <c r="AG63" s="393"/>
      <c r="AH63" s="389" t="s">
        <v>328</v>
      </c>
      <c r="AI63" s="419">
        <f>SUM(AJ63:AL63)</f>
        <v>6073</v>
      </c>
      <c r="AJ63" s="408">
        <v>4656</v>
      </c>
      <c r="AK63" s="408">
        <v>925</v>
      </c>
      <c r="AL63" s="408">
        <v>492</v>
      </c>
      <c r="AM63" s="409">
        <f>ROUND(AI63/(AI$61+AI$65+AI$69)*100,1)</f>
        <v>15.6</v>
      </c>
      <c r="AN63" s="409">
        <f t="shared" si="56"/>
        <v>13.2</v>
      </c>
      <c r="AO63" s="409">
        <f t="shared" si="57"/>
        <v>34</v>
      </c>
      <c r="AP63" s="409">
        <f t="shared" si="58"/>
        <v>52.3</v>
      </c>
      <c r="AQ63" s="407"/>
      <c r="AR63" s="1480"/>
      <c r="AS63" s="407"/>
      <c r="AT63" s="392"/>
      <c r="AU63" s="427" t="s">
        <v>329</v>
      </c>
      <c r="AV63" s="426" t="s">
        <v>330</v>
      </c>
      <c r="AW63" s="404">
        <f>SUM(AX63:AZ63)</f>
        <v>10</v>
      </c>
      <c r="AX63" s="408">
        <v>4</v>
      </c>
      <c r="AY63" s="408">
        <v>5</v>
      </c>
      <c r="AZ63" s="408">
        <v>1</v>
      </c>
      <c r="BA63" s="409">
        <f>ROUND(AW63/(AW$61+AW$65+AW$69)*100,1)</f>
        <v>0</v>
      </c>
      <c r="BB63" s="409">
        <f t="shared" si="59"/>
        <v>0</v>
      </c>
      <c r="BC63" s="409">
        <f t="shared" si="60"/>
        <v>0.2</v>
      </c>
      <c r="BD63" s="409">
        <f t="shared" si="61"/>
        <v>0.1</v>
      </c>
    </row>
    <row r="64" spans="1:56" s="387" customFormat="1" ht="9.1999999999999993" customHeight="1">
      <c r="A64" s="407"/>
      <c r="B64" s="1480"/>
      <c r="C64" s="407"/>
      <c r="D64" s="389"/>
      <c r="E64" s="393" t="s">
        <v>329</v>
      </c>
      <c r="F64" s="389" t="s">
        <v>331</v>
      </c>
      <c r="G64" s="419">
        <f t="shared" si="52"/>
        <v>1</v>
      </c>
      <c r="H64" s="408">
        <v>1</v>
      </c>
      <c r="I64" s="408" t="s">
        <v>133</v>
      </c>
      <c r="J64" s="408" t="s">
        <v>133</v>
      </c>
      <c r="K64" s="391">
        <f t="shared" si="62"/>
        <v>0</v>
      </c>
      <c r="L64" s="391">
        <f t="shared" si="63"/>
        <v>0</v>
      </c>
      <c r="M64" s="390" t="s">
        <v>133</v>
      </c>
      <c r="N64" s="390" t="s">
        <v>133</v>
      </c>
      <c r="O64" s="407"/>
      <c r="P64" s="1480"/>
      <c r="Q64" s="407"/>
      <c r="R64" s="389"/>
      <c r="S64" s="393" t="s">
        <v>329</v>
      </c>
      <c r="T64" s="389" t="s">
        <v>331</v>
      </c>
      <c r="U64" s="419">
        <f>SUM(V64:X64)</f>
        <v>1</v>
      </c>
      <c r="V64" s="408">
        <v>1</v>
      </c>
      <c r="W64" s="408" t="s">
        <v>243</v>
      </c>
      <c r="X64" s="408" t="s">
        <v>243</v>
      </c>
      <c r="Y64" s="409">
        <f t="shared" si="53"/>
        <v>0</v>
      </c>
      <c r="Z64" s="409">
        <f t="shared" si="53"/>
        <v>0</v>
      </c>
      <c r="AA64" s="409" t="s">
        <v>243</v>
      </c>
      <c r="AB64" s="409" t="s">
        <v>243</v>
      </c>
      <c r="AC64" s="407"/>
      <c r="AD64" s="1480"/>
      <c r="AE64" s="407"/>
      <c r="AF64" s="389"/>
      <c r="AG64" s="393" t="s">
        <v>329</v>
      </c>
      <c r="AH64" s="389" t="s">
        <v>331</v>
      </c>
      <c r="AI64" s="417" t="s">
        <v>243</v>
      </c>
      <c r="AJ64" s="408" t="s">
        <v>133</v>
      </c>
      <c r="AK64" s="408" t="s">
        <v>133</v>
      </c>
      <c r="AL64" s="408" t="s">
        <v>133</v>
      </c>
      <c r="AM64" s="388" t="s">
        <v>243</v>
      </c>
      <c r="AN64" s="388" t="s">
        <v>243</v>
      </c>
      <c r="AO64" s="388" t="s">
        <v>243</v>
      </c>
      <c r="AP64" s="388" t="s">
        <v>243</v>
      </c>
      <c r="AQ64" s="407"/>
      <c r="AR64" s="1480"/>
      <c r="AS64" s="407"/>
      <c r="AT64" s="392"/>
      <c r="AU64" s="427" t="s">
        <v>332</v>
      </c>
      <c r="AV64" s="426" t="s">
        <v>331</v>
      </c>
      <c r="AW64" s="404" t="s">
        <v>243</v>
      </c>
      <c r="AX64" s="408" t="s">
        <v>133</v>
      </c>
      <c r="AY64" s="408" t="s">
        <v>133</v>
      </c>
      <c r="AZ64" s="408" t="s">
        <v>133</v>
      </c>
      <c r="BA64" s="439" t="s">
        <v>133</v>
      </c>
      <c r="BB64" s="439" t="s">
        <v>133</v>
      </c>
      <c r="BC64" s="439" t="s">
        <v>133</v>
      </c>
      <c r="BD64" s="439" t="s">
        <v>133</v>
      </c>
    </row>
    <row r="65" spans="1:56" s="387" customFormat="1" ht="9.1999999999999993" customHeight="1">
      <c r="A65" s="407"/>
      <c r="B65" s="1480"/>
      <c r="C65" s="407"/>
      <c r="D65" s="1479" t="s">
        <v>333</v>
      </c>
      <c r="E65" s="1479"/>
      <c r="F65" s="1479"/>
      <c r="G65" s="419">
        <f t="shared" si="52"/>
        <v>4069</v>
      </c>
      <c r="H65" s="408">
        <v>3688</v>
      </c>
      <c r="I65" s="408">
        <v>320</v>
      </c>
      <c r="J65" s="408">
        <v>61</v>
      </c>
      <c r="K65" s="391">
        <f>ROUND(G65/(G$61+G$65+G$69)*100,1)</f>
        <v>10.6</v>
      </c>
      <c r="L65" s="391">
        <f t="shared" si="63"/>
        <v>10.5</v>
      </c>
      <c r="M65" s="391">
        <f t="shared" si="64"/>
        <v>12.7</v>
      </c>
      <c r="N65" s="391">
        <f t="shared" si="65"/>
        <v>7.2</v>
      </c>
      <c r="O65" s="407"/>
      <c r="P65" s="1480"/>
      <c r="Q65" s="407"/>
      <c r="R65" s="1479" t="s">
        <v>333</v>
      </c>
      <c r="S65" s="1479"/>
      <c r="T65" s="1478"/>
      <c r="U65" s="419">
        <f>SUM(V65:X65)</f>
        <v>4191</v>
      </c>
      <c r="V65" s="408">
        <v>3774</v>
      </c>
      <c r="W65" s="408">
        <v>346</v>
      </c>
      <c r="X65" s="408">
        <v>71</v>
      </c>
      <c r="Y65" s="409">
        <f t="shared" si="53"/>
        <v>10.9</v>
      </c>
      <c r="Z65" s="409">
        <f t="shared" si="53"/>
        <v>10.8</v>
      </c>
      <c r="AA65" s="409">
        <f t="shared" si="54"/>
        <v>12.8</v>
      </c>
      <c r="AB65" s="409">
        <f t="shared" si="55"/>
        <v>7.6</v>
      </c>
      <c r="AC65" s="407"/>
      <c r="AD65" s="1480"/>
      <c r="AE65" s="407"/>
      <c r="AF65" s="1479" t="s">
        <v>333</v>
      </c>
      <c r="AG65" s="1479"/>
      <c r="AH65" s="1478"/>
      <c r="AI65" s="419">
        <f>SUM(AJ65:AL65)</f>
        <v>4253</v>
      </c>
      <c r="AJ65" s="408">
        <v>3862</v>
      </c>
      <c r="AK65" s="408">
        <v>321</v>
      </c>
      <c r="AL65" s="408">
        <v>70</v>
      </c>
      <c r="AM65" s="409">
        <f>ROUND(AI65/(AI$61+AI$65+AI$69)*100,1)</f>
        <v>10.9</v>
      </c>
      <c r="AN65" s="409">
        <f t="shared" si="56"/>
        <v>10.9</v>
      </c>
      <c r="AO65" s="409">
        <f t="shared" si="57"/>
        <v>11.8</v>
      </c>
      <c r="AP65" s="409">
        <f t="shared" si="58"/>
        <v>7.4</v>
      </c>
      <c r="AQ65" s="407"/>
      <c r="AR65" s="1480"/>
      <c r="AS65" s="407"/>
      <c r="AT65" s="1477" t="s">
        <v>333</v>
      </c>
      <c r="AU65" s="1477"/>
      <c r="AV65" s="1478"/>
      <c r="AW65" s="404">
        <f>SUM(AX65:AZ65)</f>
        <v>4788</v>
      </c>
      <c r="AX65" s="408">
        <v>4310</v>
      </c>
      <c r="AY65" s="408">
        <v>393</v>
      </c>
      <c r="AZ65" s="408">
        <v>85</v>
      </c>
      <c r="BA65" s="409">
        <f>ROUND(AW65/(AW$61+AW$65+AW$69)*100,1)</f>
        <v>11.4</v>
      </c>
      <c r="BB65" s="409">
        <f t="shared" si="59"/>
        <v>11.4</v>
      </c>
      <c r="BC65" s="409">
        <f t="shared" si="60"/>
        <v>12.2</v>
      </c>
      <c r="BD65" s="409">
        <f t="shared" si="61"/>
        <v>7.4</v>
      </c>
    </row>
    <row r="66" spans="1:56" s="387" customFormat="1" ht="9.1999999999999993" customHeight="1">
      <c r="A66" s="407"/>
      <c r="B66" s="1480"/>
      <c r="C66" s="407"/>
      <c r="D66" s="394"/>
      <c r="E66" s="393" t="s">
        <v>332</v>
      </c>
      <c r="F66" s="395" t="s">
        <v>334</v>
      </c>
      <c r="G66" s="419">
        <f t="shared" si="52"/>
        <v>2</v>
      </c>
      <c r="H66" s="408">
        <v>2</v>
      </c>
      <c r="I66" s="408" t="s">
        <v>133</v>
      </c>
      <c r="J66" s="408" t="s">
        <v>133</v>
      </c>
      <c r="K66" s="391">
        <f t="shared" si="62"/>
        <v>0</v>
      </c>
      <c r="L66" s="391">
        <f t="shared" si="63"/>
        <v>0</v>
      </c>
      <c r="M66" s="390" t="s">
        <v>133</v>
      </c>
      <c r="N66" s="390" t="s">
        <v>133</v>
      </c>
      <c r="O66" s="407"/>
      <c r="P66" s="1480"/>
      <c r="Q66" s="407"/>
      <c r="R66" s="394"/>
      <c r="S66" s="393" t="s">
        <v>332</v>
      </c>
      <c r="T66" s="395" t="s">
        <v>334</v>
      </c>
      <c r="U66" s="417" t="s">
        <v>243</v>
      </c>
      <c r="V66" s="408" t="s">
        <v>243</v>
      </c>
      <c r="W66" s="408" t="s">
        <v>243</v>
      </c>
      <c r="X66" s="408" t="s">
        <v>243</v>
      </c>
      <c r="Y66" s="409" t="s">
        <v>243</v>
      </c>
      <c r="Z66" s="409" t="s">
        <v>243</v>
      </c>
      <c r="AA66" s="409" t="s">
        <v>243</v>
      </c>
      <c r="AB66" s="409" t="s">
        <v>243</v>
      </c>
      <c r="AC66" s="407"/>
      <c r="AD66" s="1480"/>
      <c r="AE66" s="407"/>
      <c r="AF66" s="394"/>
      <c r="AG66" s="393" t="s">
        <v>332</v>
      </c>
      <c r="AH66" s="395" t="s">
        <v>334</v>
      </c>
      <c r="AI66" s="419">
        <f>SUM(AJ66:AL66)</f>
        <v>1</v>
      </c>
      <c r="AJ66" s="408">
        <v>1</v>
      </c>
      <c r="AK66" s="408" t="s">
        <v>133</v>
      </c>
      <c r="AL66" s="408" t="s">
        <v>133</v>
      </c>
      <c r="AM66" s="409">
        <f t="shared" ref="AM66:AM83" si="66">ROUND(AI66/(AI$61+AI$65+AI$69)*100,1)</f>
        <v>0</v>
      </c>
      <c r="AN66" s="409">
        <f t="shared" si="56"/>
        <v>0</v>
      </c>
      <c r="AO66" s="388" t="s">
        <v>243</v>
      </c>
      <c r="AP66" s="388" t="s">
        <v>243</v>
      </c>
      <c r="AQ66" s="407"/>
      <c r="AR66" s="1480"/>
      <c r="AS66" s="407"/>
      <c r="AT66" s="392"/>
      <c r="AU66" s="427" t="s">
        <v>335</v>
      </c>
      <c r="AV66" s="426" t="s">
        <v>336</v>
      </c>
      <c r="AW66" s="404">
        <f>SUM(AX66:AZ66)</f>
        <v>2</v>
      </c>
      <c r="AX66" s="408">
        <v>2</v>
      </c>
      <c r="AY66" s="408" t="s">
        <v>133</v>
      </c>
      <c r="AZ66" s="408" t="s">
        <v>133</v>
      </c>
      <c r="BA66" s="409">
        <f t="shared" ref="BA66:BA81" si="67">ROUND(AW66/(AW$61+AW$65+AW$69)*100,1)</f>
        <v>0</v>
      </c>
      <c r="BB66" s="409">
        <f t="shared" si="59"/>
        <v>0</v>
      </c>
      <c r="BC66" s="439" t="s">
        <v>133</v>
      </c>
      <c r="BD66" s="439" t="s">
        <v>133</v>
      </c>
    </row>
    <row r="67" spans="1:56" s="387" customFormat="1" ht="9.1999999999999993" customHeight="1">
      <c r="A67" s="407"/>
      <c r="B67" s="1480"/>
      <c r="C67" s="407"/>
      <c r="D67" s="394"/>
      <c r="E67" s="393" t="s">
        <v>335</v>
      </c>
      <c r="F67" s="389" t="s">
        <v>337</v>
      </c>
      <c r="G67" s="419">
        <f t="shared" si="52"/>
        <v>731</v>
      </c>
      <c r="H67" s="408">
        <v>665</v>
      </c>
      <c r="I67" s="408">
        <v>58</v>
      </c>
      <c r="J67" s="408">
        <v>8</v>
      </c>
      <c r="K67" s="391">
        <f t="shared" si="62"/>
        <v>1.9</v>
      </c>
      <c r="L67" s="391">
        <f>ROUND(H67/(H$61+H$65+H$69)*100,1)</f>
        <v>1.9</v>
      </c>
      <c r="M67" s="391">
        <f t="shared" si="64"/>
        <v>2.2999999999999998</v>
      </c>
      <c r="N67" s="391">
        <f t="shared" si="65"/>
        <v>0.9</v>
      </c>
      <c r="O67" s="407"/>
      <c r="P67" s="1480"/>
      <c r="Q67" s="407"/>
      <c r="R67" s="394"/>
      <c r="S67" s="393" t="s">
        <v>335</v>
      </c>
      <c r="T67" s="389" t="s">
        <v>337</v>
      </c>
      <c r="U67" s="419">
        <f>SUM(V67:X67)</f>
        <v>658</v>
      </c>
      <c r="V67" s="408">
        <v>592</v>
      </c>
      <c r="W67" s="408">
        <v>52</v>
      </c>
      <c r="X67" s="408">
        <v>14</v>
      </c>
      <c r="Y67" s="409">
        <f t="shared" ref="Y67:Y83" si="68">ROUND(U67/(U$61+U$65+U$69)*100,1)</f>
        <v>1.7</v>
      </c>
      <c r="Z67" s="409">
        <f>ROUND(V67/(V$61+V$65+V$69)*100,1)</f>
        <v>1.7</v>
      </c>
      <c r="AA67" s="409">
        <f t="shared" si="54"/>
        <v>1.9</v>
      </c>
      <c r="AB67" s="409">
        <f t="shared" si="55"/>
        <v>1.5</v>
      </c>
      <c r="AC67" s="407"/>
      <c r="AD67" s="1480"/>
      <c r="AE67" s="407"/>
      <c r="AF67" s="394"/>
      <c r="AG67" s="393" t="s">
        <v>335</v>
      </c>
      <c r="AH67" s="389" t="s">
        <v>337</v>
      </c>
      <c r="AI67" s="419">
        <f>SUM(AJ67:AL67)</f>
        <v>632</v>
      </c>
      <c r="AJ67" s="408">
        <v>579</v>
      </c>
      <c r="AK67" s="408">
        <v>45</v>
      </c>
      <c r="AL67" s="408">
        <v>8</v>
      </c>
      <c r="AM67" s="409">
        <f t="shared" si="66"/>
        <v>1.6</v>
      </c>
      <c r="AN67" s="409">
        <f>ROUND(AJ67/(AJ$61+AJ$65+AJ$69)*100,1)</f>
        <v>1.6</v>
      </c>
      <c r="AO67" s="409">
        <f t="shared" si="57"/>
        <v>1.7</v>
      </c>
      <c r="AP67" s="409">
        <f t="shared" si="58"/>
        <v>0.9</v>
      </c>
      <c r="AQ67" s="407"/>
      <c r="AR67" s="1480"/>
      <c r="AS67" s="407"/>
      <c r="AT67" s="392"/>
      <c r="AU67" s="427" t="s">
        <v>338</v>
      </c>
      <c r="AV67" s="426" t="s">
        <v>337</v>
      </c>
      <c r="AW67" s="404">
        <f>SUM(AX67:AZ67)</f>
        <v>825</v>
      </c>
      <c r="AX67" s="408">
        <v>736</v>
      </c>
      <c r="AY67" s="408">
        <v>77</v>
      </c>
      <c r="AZ67" s="408">
        <v>12</v>
      </c>
      <c r="BA67" s="409">
        <f t="shared" si="67"/>
        <v>2</v>
      </c>
      <c r="BB67" s="409">
        <f>ROUND(AX67/(AX$61+AX$65+AX$69)*100,1)</f>
        <v>2</v>
      </c>
      <c r="BC67" s="409">
        <f t="shared" si="60"/>
        <v>2.4</v>
      </c>
      <c r="BD67" s="409">
        <f t="shared" si="61"/>
        <v>1</v>
      </c>
    </row>
    <row r="68" spans="1:56" s="387" customFormat="1" ht="9.1999999999999993" customHeight="1">
      <c r="A68" s="407"/>
      <c r="B68" s="1480"/>
      <c r="C68" s="407"/>
      <c r="D68" s="394"/>
      <c r="E68" s="393" t="s">
        <v>338</v>
      </c>
      <c r="F68" s="389" t="s">
        <v>339</v>
      </c>
      <c r="G68" s="419">
        <f t="shared" si="52"/>
        <v>3336</v>
      </c>
      <c r="H68" s="408">
        <v>3021</v>
      </c>
      <c r="I68" s="408">
        <v>262</v>
      </c>
      <c r="J68" s="408">
        <v>53</v>
      </c>
      <c r="K68" s="391">
        <f t="shared" si="62"/>
        <v>8.6999999999999993</v>
      </c>
      <c r="L68" s="391">
        <f t="shared" si="63"/>
        <v>8.6</v>
      </c>
      <c r="M68" s="391">
        <f t="shared" si="64"/>
        <v>10.4</v>
      </c>
      <c r="N68" s="391">
        <f t="shared" si="65"/>
        <v>6.2</v>
      </c>
      <c r="O68" s="407"/>
      <c r="P68" s="1480"/>
      <c r="Q68" s="407"/>
      <c r="R68" s="394"/>
      <c r="S68" s="393" t="s">
        <v>338</v>
      </c>
      <c r="T68" s="389" t="s">
        <v>339</v>
      </c>
      <c r="U68" s="419">
        <f>SUM(V68:X68)</f>
        <v>3533</v>
      </c>
      <c r="V68" s="408">
        <v>3182</v>
      </c>
      <c r="W68" s="408">
        <v>294</v>
      </c>
      <c r="X68" s="408">
        <v>57</v>
      </c>
      <c r="Y68" s="409">
        <f t="shared" si="68"/>
        <v>9.1999999999999993</v>
      </c>
      <c r="Z68" s="409">
        <f t="shared" ref="Z68:Z83" si="69">ROUND(V68/(V$61+V$65+V$69)*100,1)</f>
        <v>9.1</v>
      </c>
      <c r="AA68" s="409">
        <f t="shared" si="54"/>
        <v>10.9</v>
      </c>
      <c r="AB68" s="409">
        <f t="shared" si="55"/>
        <v>6.1</v>
      </c>
      <c r="AC68" s="407"/>
      <c r="AD68" s="1480"/>
      <c r="AE68" s="407"/>
      <c r="AF68" s="394"/>
      <c r="AG68" s="393" t="s">
        <v>338</v>
      </c>
      <c r="AH68" s="389" t="s">
        <v>339</v>
      </c>
      <c r="AI68" s="419">
        <f>SUM(AJ68:AL68)</f>
        <v>3620</v>
      </c>
      <c r="AJ68" s="408">
        <v>3282</v>
      </c>
      <c r="AK68" s="408">
        <v>276</v>
      </c>
      <c r="AL68" s="408">
        <v>62</v>
      </c>
      <c r="AM68" s="409">
        <f t="shared" si="66"/>
        <v>9.3000000000000007</v>
      </c>
      <c r="AN68" s="409">
        <f t="shared" ref="AN68:AN83" si="70">ROUND(AJ68/(AJ$61+AJ$65+AJ$69)*100,1)</f>
        <v>9.3000000000000007</v>
      </c>
      <c r="AO68" s="409">
        <f t="shared" si="57"/>
        <v>10.1</v>
      </c>
      <c r="AP68" s="409">
        <f t="shared" si="58"/>
        <v>6.6</v>
      </c>
      <c r="AQ68" s="407"/>
      <c r="AR68" s="1480"/>
      <c r="AS68" s="407"/>
      <c r="AT68" s="392"/>
      <c r="AU68" s="427" t="s">
        <v>340</v>
      </c>
      <c r="AV68" s="426" t="s">
        <v>339</v>
      </c>
      <c r="AW68" s="404">
        <f>SUM(AX68:AZ68)</f>
        <v>3961</v>
      </c>
      <c r="AX68" s="408">
        <v>3572</v>
      </c>
      <c r="AY68" s="408">
        <v>316</v>
      </c>
      <c r="AZ68" s="408">
        <v>73</v>
      </c>
      <c r="BA68" s="409">
        <f t="shared" si="67"/>
        <v>9.4</v>
      </c>
      <c r="BB68" s="409">
        <f t="shared" ref="BB68:BB81" si="71">ROUND(AX68/(AX$61+AX$65+AX$69)*100,1)</f>
        <v>9.5</v>
      </c>
      <c r="BC68" s="409">
        <f t="shared" si="60"/>
        <v>9.8000000000000007</v>
      </c>
      <c r="BD68" s="409">
        <f t="shared" si="61"/>
        <v>6.4</v>
      </c>
    </row>
    <row r="69" spans="1:56" s="387" customFormat="1" ht="9.1999999999999993" customHeight="1">
      <c r="A69" s="407"/>
      <c r="B69" s="1480"/>
      <c r="C69" s="407"/>
      <c r="D69" s="1479" t="s">
        <v>341</v>
      </c>
      <c r="E69" s="1479"/>
      <c r="F69" s="1479"/>
      <c r="G69" s="419">
        <f t="shared" ref="G69:G83" si="72">SUM(H69:J69)</f>
        <v>29323</v>
      </c>
      <c r="H69" s="408">
        <v>27476</v>
      </c>
      <c r="I69" s="408">
        <v>1461</v>
      </c>
      <c r="J69" s="408">
        <v>386</v>
      </c>
      <c r="K69" s="391">
        <f t="shared" si="62"/>
        <v>76.099999999999994</v>
      </c>
      <c r="L69" s="391">
        <f t="shared" si="63"/>
        <v>78.2</v>
      </c>
      <c r="M69" s="391">
        <f t="shared" si="64"/>
        <v>57.9</v>
      </c>
      <c r="N69" s="391">
        <f t="shared" si="65"/>
        <v>45.4</v>
      </c>
      <c r="O69" s="407"/>
      <c r="P69" s="1480"/>
      <c r="Q69" s="407"/>
      <c r="R69" s="1479" t="s">
        <v>341</v>
      </c>
      <c r="S69" s="1479"/>
      <c r="T69" s="1478"/>
      <c r="U69" s="419">
        <f t="shared" ref="U69:U83" si="73">SUM(V69:X69)</f>
        <v>28479</v>
      </c>
      <c r="V69" s="408">
        <v>26653</v>
      </c>
      <c r="W69" s="408">
        <v>1445</v>
      </c>
      <c r="X69" s="408">
        <v>381</v>
      </c>
      <c r="Y69" s="409">
        <f t="shared" si="68"/>
        <v>73.8</v>
      </c>
      <c r="Z69" s="409">
        <f t="shared" si="69"/>
        <v>76.3</v>
      </c>
      <c r="AA69" s="409">
        <f t="shared" si="54"/>
        <v>53.3</v>
      </c>
      <c r="AB69" s="409">
        <f t="shared" si="55"/>
        <v>40.9</v>
      </c>
      <c r="AC69" s="407"/>
      <c r="AD69" s="1480"/>
      <c r="AE69" s="407"/>
      <c r="AF69" s="1479" t="s">
        <v>341</v>
      </c>
      <c r="AG69" s="1479"/>
      <c r="AH69" s="1478"/>
      <c r="AI69" s="419">
        <f t="shared" ref="AI69:AI83" si="74">SUM(AJ69:AL69)</f>
        <v>28617</v>
      </c>
      <c r="AJ69" s="408">
        <v>26764</v>
      </c>
      <c r="AK69" s="408">
        <v>1476</v>
      </c>
      <c r="AL69" s="408">
        <v>377</v>
      </c>
      <c r="AM69" s="409">
        <f t="shared" si="66"/>
        <v>73.5</v>
      </c>
      <c r="AN69" s="409">
        <f t="shared" si="70"/>
        <v>75.8</v>
      </c>
      <c r="AO69" s="409">
        <f t="shared" si="57"/>
        <v>54.2</v>
      </c>
      <c r="AP69" s="409">
        <f t="shared" si="58"/>
        <v>40.1</v>
      </c>
      <c r="AQ69" s="407"/>
      <c r="AR69" s="1480"/>
      <c r="AS69" s="407"/>
      <c r="AT69" s="1477" t="s">
        <v>341</v>
      </c>
      <c r="AU69" s="1477"/>
      <c r="AV69" s="1478"/>
      <c r="AW69" s="404">
        <f t="shared" ref="AW69:AW81" si="75">SUM(AX69:AZ69)</f>
        <v>29321</v>
      </c>
      <c r="AX69" s="408">
        <v>27380</v>
      </c>
      <c r="AY69" s="408">
        <v>1540</v>
      </c>
      <c r="AZ69" s="408">
        <v>401</v>
      </c>
      <c r="BA69" s="409">
        <f t="shared" si="67"/>
        <v>69.8</v>
      </c>
      <c r="BB69" s="409">
        <f t="shared" si="71"/>
        <v>72.7</v>
      </c>
      <c r="BC69" s="409">
        <f t="shared" si="60"/>
        <v>47.9</v>
      </c>
      <c r="BD69" s="409">
        <f t="shared" si="61"/>
        <v>35.1</v>
      </c>
    </row>
    <row r="70" spans="1:56" s="387" customFormat="1" ht="9.1999999999999993" customHeight="1">
      <c r="A70" s="407"/>
      <c r="B70" s="1480"/>
      <c r="C70" s="407"/>
      <c r="D70" s="394"/>
      <c r="E70" s="393" t="s">
        <v>340</v>
      </c>
      <c r="F70" s="396" t="s">
        <v>342</v>
      </c>
      <c r="G70" s="419">
        <f t="shared" si="72"/>
        <v>59</v>
      </c>
      <c r="H70" s="408">
        <v>54</v>
      </c>
      <c r="I70" s="408">
        <v>4</v>
      </c>
      <c r="J70" s="408">
        <v>1</v>
      </c>
      <c r="K70" s="391">
        <f t="shared" si="62"/>
        <v>0.2</v>
      </c>
      <c r="L70" s="391">
        <f t="shared" si="63"/>
        <v>0.2</v>
      </c>
      <c r="M70" s="391">
        <f t="shared" si="64"/>
        <v>0.2</v>
      </c>
      <c r="N70" s="391">
        <f t="shared" si="65"/>
        <v>0.1</v>
      </c>
      <c r="O70" s="407"/>
      <c r="P70" s="1480"/>
      <c r="Q70" s="407"/>
      <c r="R70" s="394"/>
      <c r="S70" s="393" t="s">
        <v>340</v>
      </c>
      <c r="T70" s="396" t="s">
        <v>342</v>
      </c>
      <c r="U70" s="419">
        <f t="shared" si="73"/>
        <v>57</v>
      </c>
      <c r="V70" s="408">
        <v>53</v>
      </c>
      <c r="W70" s="408">
        <v>3</v>
      </c>
      <c r="X70" s="408">
        <v>1</v>
      </c>
      <c r="Y70" s="409">
        <f t="shared" si="68"/>
        <v>0.1</v>
      </c>
      <c r="Z70" s="409">
        <f t="shared" si="69"/>
        <v>0.2</v>
      </c>
      <c r="AA70" s="409">
        <f t="shared" si="54"/>
        <v>0.1</v>
      </c>
      <c r="AB70" s="409">
        <f t="shared" si="55"/>
        <v>0.1</v>
      </c>
      <c r="AC70" s="407"/>
      <c r="AD70" s="1480"/>
      <c r="AE70" s="407"/>
      <c r="AF70" s="394"/>
      <c r="AG70" s="393" t="s">
        <v>340</v>
      </c>
      <c r="AH70" s="396" t="s">
        <v>342</v>
      </c>
      <c r="AI70" s="419">
        <f t="shared" si="74"/>
        <v>43</v>
      </c>
      <c r="AJ70" s="408">
        <v>38</v>
      </c>
      <c r="AK70" s="408">
        <v>5</v>
      </c>
      <c r="AL70" s="408" t="s">
        <v>243</v>
      </c>
      <c r="AM70" s="409">
        <f t="shared" si="66"/>
        <v>0.1</v>
      </c>
      <c r="AN70" s="409">
        <f t="shared" si="70"/>
        <v>0.1</v>
      </c>
      <c r="AO70" s="409">
        <f t="shared" si="57"/>
        <v>0.2</v>
      </c>
      <c r="AP70" s="388" t="s">
        <v>243</v>
      </c>
      <c r="AQ70" s="407"/>
      <c r="AR70" s="1480"/>
      <c r="AS70" s="407"/>
      <c r="AT70" s="428"/>
      <c r="AU70" s="427" t="s">
        <v>343</v>
      </c>
      <c r="AV70" s="429" t="s">
        <v>342</v>
      </c>
      <c r="AW70" s="404">
        <f t="shared" si="75"/>
        <v>51</v>
      </c>
      <c r="AX70" s="408">
        <v>40</v>
      </c>
      <c r="AY70" s="408">
        <v>10</v>
      </c>
      <c r="AZ70" s="408">
        <v>1</v>
      </c>
      <c r="BA70" s="409">
        <f t="shared" si="67"/>
        <v>0.1</v>
      </c>
      <c r="BB70" s="409">
        <f t="shared" si="71"/>
        <v>0.1</v>
      </c>
      <c r="BC70" s="409">
        <f t="shared" si="60"/>
        <v>0.3</v>
      </c>
      <c r="BD70" s="409">
        <f t="shared" si="61"/>
        <v>0.1</v>
      </c>
    </row>
    <row r="71" spans="1:56" s="387" customFormat="1" ht="9.1999999999999993" customHeight="1">
      <c r="A71" s="407"/>
      <c r="B71" s="1480"/>
      <c r="C71" s="407"/>
      <c r="D71" s="394"/>
      <c r="E71" s="393" t="s">
        <v>343</v>
      </c>
      <c r="F71" s="389" t="s">
        <v>344</v>
      </c>
      <c r="G71" s="419">
        <f t="shared" si="72"/>
        <v>227</v>
      </c>
      <c r="H71" s="408">
        <v>213</v>
      </c>
      <c r="I71" s="408">
        <v>13</v>
      </c>
      <c r="J71" s="408">
        <v>1</v>
      </c>
      <c r="K71" s="391">
        <f t="shared" si="62"/>
        <v>0.6</v>
      </c>
      <c r="L71" s="391">
        <f t="shared" si="63"/>
        <v>0.6</v>
      </c>
      <c r="M71" s="391">
        <f t="shared" si="64"/>
        <v>0.5</v>
      </c>
      <c r="N71" s="391">
        <f>ROUND(J71/(J$61+J$65+J$69)*100,1)</f>
        <v>0.1</v>
      </c>
      <c r="O71" s="407"/>
      <c r="P71" s="1480"/>
      <c r="Q71" s="407"/>
      <c r="R71" s="394"/>
      <c r="S71" s="393" t="s">
        <v>343</v>
      </c>
      <c r="T71" s="389" t="s">
        <v>344</v>
      </c>
      <c r="U71" s="419">
        <f t="shared" si="73"/>
        <v>204</v>
      </c>
      <c r="V71" s="408">
        <v>187</v>
      </c>
      <c r="W71" s="408">
        <v>16</v>
      </c>
      <c r="X71" s="408">
        <v>1</v>
      </c>
      <c r="Y71" s="409">
        <f t="shared" si="68"/>
        <v>0.5</v>
      </c>
      <c r="Z71" s="409">
        <f t="shared" si="69"/>
        <v>0.5</v>
      </c>
      <c r="AA71" s="409">
        <f t="shared" si="54"/>
        <v>0.6</v>
      </c>
      <c r="AB71" s="409">
        <f>ROUND(X71/(X$61+X$65+X$69)*100,1)</f>
        <v>0.1</v>
      </c>
      <c r="AC71" s="407"/>
      <c r="AD71" s="1480"/>
      <c r="AE71" s="407"/>
      <c r="AF71" s="394"/>
      <c r="AG71" s="393" t="s">
        <v>343</v>
      </c>
      <c r="AH71" s="389" t="s">
        <v>344</v>
      </c>
      <c r="AI71" s="419">
        <f t="shared" si="74"/>
        <v>177</v>
      </c>
      <c r="AJ71" s="408">
        <v>165</v>
      </c>
      <c r="AK71" s="408">
        <v>11</v>
      </c>
      <c r="AL71" s="408">
        <v>1</v>
      </c>
      <c r="AM71" s="409">
        <f t="shared" si="66"/>
        <v>0.5</v>
      </c>
      <c r="AN71" s="409">
        <f t="shared" si="70"/>
        <v>0.5</v>
      </c>
      <c r="AO71" s="409">
        <f t="shared" si="57"/>
        <v>0.4</v>
      </c>
      <c r="AP71" s="409">
        <f>ROUND(AL71/(AL$61+AL$65+AL$69)*100,1)</f>
        <v>0.1</v>
      </c>
      <c r="AQ71" s="407"/>
      <c r="AR71" s="1480"/>
      <c r="AS71" s="407"/>
      <c r="AT71" s="428"/>
      <c r="AU71" s="427" t="s">
        <v>345</v>
      </c>
      <c r="AV71" s="426" t="s">
        <v>344</v>
      </c>
      <c r="AW71" s="404">
        <f t="shared" si="75"/>
        <v>170</v>
      </c>
      <c r="AX71" s="408">
        <v>163</v>
      </c>
      <c r="AY71" s="408">
        <v>6</v>
      </c>
      <c r="AZ71" s="408">
        <v>1</v>
      </c>
      <c r="BA71" s="409">
        <f t="shared" si="67"/>
        <v>0.4</v>
      </c>
      <c r="BB71" s="409">
        <f t="shared" si="71"/>
        <v>0.4</v>
      </c>
      <c r="BC71" s="409">
        <f t="shared" si="60"/>
        <v>0.2</v>
      </c>
      <c r="BD71" s="409">
        <f>ROUND(AZ71/(AZ$61+AZ$65+AZ$69)*100,1)</f>
        <v>0.1</v>
      </c>
    </row>
    <row r="72" spans="1:56" s="387" customFormat="1" ht="9.1999999999999993" customHeight="1">
      <c r="A72" s="407"/>
      <c r="B72" s="1480"/>
      <c r="C72" s="407"/>
      <c r="D72" s="394"/>
      <c r="E72" s="393" t="s">
        <v>345</v>
      </c>
      <c r="F72" s="389" t="s">
        <v>346</v>
      </c>
      <c r="G72" s="419">
        <f t="shared" si="72"/>
        <v>394</v>
      </c>
      <c r="H72" s="408">
        <v>358</v>
      </c>
      <c r="I72" s="408">
        <v>30</v>
      </c>
      <c r="J72" s="408">
        <v>6</v>
      </c>
      <c r="K72" s="391">
        <f t="shared" si="62"/>
        <v>1</v>
      </c>
      <c r="L72" s="391">
        <f t="shared" si="63"/>
        <v>1</v>
      </c>
      <c r="M72" s="391">
        <f t="shared" si="64"/>
        <v>1.2</v>
      </c>
      <c r="N72" s="391">
        <f t="shared" si="65"/>
        <v>0.7</v>
      </c>
      <c r="O72" s="407"/>
      <c r="P72" s="1480"/>
      <c r="Q72" s="407"/>
      <c r="R72" s="394"/>
      <c r="S72" s="393" t="s">
        <v>345</v>
      </c>
      <c r="T72" s="389" t="s">
        <v>346</v>
      </c>
      <c r="U72" s="419">
        <f t="shared" si="73"/>
        <v>361</v>
      </c>
      <c r="V72" s="408">
        <v>331</v>
      </c>
      <c r="W72" s="408">
        <v>27</v>
      </c>
      <c r="X72" s="408">
        <v>3</v>
      </c>
      <c r="Y72" s="409">
        <f t="shared" si="68"/>
        <v>0.9</v>
      </c>
      <c r="Z72" s="409">
        <f t="shared" si="69"/>
        <v>0.9</v>
      </c>
      <c r="AA72" s="409">
        <f t="shared" si="54"/>
        <v>1</v>
      </c>
      <c r="AB72" s="409">
        <f t="shared" ref="AB72:AB83" si="76">ROUND(X72/(X$61+X$65+X$69)*100,1)</f>
        <v>0.3</v>
      </c>
      <c r="AC72" s="407"/>
      <c r="AD72" s="1480"/>
      <c r="AE72" s="407"/>
      <c r="AF72" s="394"/>
      <c r="AG72" s="393" t="s">
        <v>345</v>
      </c>
      <c r="AH72" s="389" t="s">
        <v>346</v>
      </c>
      <c r="AI72" s="419">
        <f t="shared" si="74"/>
        <v>409</v>
      </c>
      <c r="AJ72" s="408">
        <v>380</v>
      </c>
      <c r="AK72" s="408">
        <v>22</v>
      </c>
      <c r="AL72" s="408">
        <v>7</v>
      </c>
      <c r="AM72" s="409">
        <f t="shared" si="66"/>
        <v>1</v>
      </c>
      <c r="AN72" s="409">
        <f t="shared" si="70"/>
        <v>1.1000000000000001</v>
      </c>
      <c r="AO72" s="409">
        <f t="shared" si="57"/>
        <v>0.8</v>
      </c>
      <c r="AP72" s="409">
        <f t="shared" ref="AP72:AP83" si="77">ROUND(AL72/(AL$61+AL$65+AL$69)*100,1)</f>
        <v>0.7</v>
      </c>
      <c r="AQ72" s="407"/>
      <c r="AR72" s="1480"/>
      <c r="AS72" s="407"/>
      <c r="AT72" s="428"/>
      <c r="AU72" s="427" t="s">
        <v>347</v>
      </c>
      <c r="AV72" s="426" t="s">
        <v>348</v>
      </c>
      <c r="AW72" s="404">
        <f t="shared" si="75"/>
        <v>384</v>
      </c>
      <c r="AX72" s="408">
        <v>354</v>
      </c>
      <c r="AY72" s="408">
        <v>25</v>
      </c>
      <c r="AZ72" s="408">
        <v>5</v>
      </c>
      <c r="BA72" s="409">
        <f t="shared" si="67"/>
        <v>0.9</v>
      </c>
      <c r="BB72" s="409">
        <f t="shared" si="71"/>
        <v>0.9</v>
      </c>
      <c r="BC72" s="409">
        <f t="shared" si="60"/>
        <v>0.8</v>
      </c>
      <c r="BD72" s="409">
        <f t="shared" ref="BD72:BD81" si="78">ROUND(AZ72/(AZ$61+AZ$65+AZ$69)*100,1)</f>
        <v>0.4</v>
      </c>
    </row>
    <row r="73" spans="1:56" s="387" customFormat="1" ht="9.1999999999999993" customHeight="1">
      <c r="A73" s="407"/>
      <c r="B73" s="1480"/>
      <c r="C73" s="407"/>
      <c r="D73" s="394"/>
      <c r="E73" s="393" t="s">
        <v>347</v>
      </c>
      <c r="F73" s="389" t="s">
        <v>349</v>
      </c>
      <c r="G73" s="419">
        <f t="shared" si="72"/>
        <v>6677</v>
      </c>
      <c r="H73" s="408">
        <v>6223</v>
      </c>
      <c r="I73" s="408">
        <v>347</v>
      </c>
      <c r="J73" s="408">
        <v>107</v>
      </c>
      <c r="K73" s="391">
        <f t="shared" si="62"/>
        <v>17.3</v>
      </c>
      <c r="L73" s="391">
        <f t="shared" si="63"/>
        <v>17.7</v>
      </c>
      <c r="M73" s="391">
        <f t="shared" si="64"/>
        <v>13.8</v>
      </c>
      <c r="N73" s="391">
        <f t="shared" si="65"/>
        <v>12.6</v>
      </c>
      <c r="O73" s="407"/>
      <c r="P73" s="1480"/>
      <c r="Q73" s="407"/>
      <c r="R73" s="394"/>
      <c r="S73" s="393" t="s">
        <v>347</v>
      </c>
      <c r="T73" s="389" t="s">
        <v>349</v>
      </c>
      <c r="U73" s="419">
        <f t="shared" si="73"/>
        <v>6734</v>
      </c>
      <c r="V73" s="408">
        <v>6312</v>
      </c>
      <c r="W73" s="408">
        <v>340</v>
      </c>
      <c r="X73" s="408">
        <v>82</v>
      </c>
      <c r="Y73" s="409">
        <f t="shared" si="68"/>
        <v>17.5</v>
      </c>
      <c r="Z73" s="409">
        <f t="shared" si="69"/>
        <v>18.100000000000001</v>
      </c>
      <c r="AA73" s="409">
        <f t="shared" si="54"/>
        <v>12.6</v>
      </c>
      <c r="AB73" s="409">
        <f t="shared" si="76"/>
        <v>8.8000000000000007</v>
      </c>
      <c r="AC73" s="407"/>
      <c r="AD73" s="1480"/>
      <c r="AE73" s="407"/>
      <c r="AF73" s="394"/>
      <c r="AG73" s="393" t="s">
        <v>347</v>
      </c>
      <c r="AH73" s="389" t="s">
        <v>349</v>
      </c>
      <c r="AI73" s="419">
        <f t="shared" si="74"/>
        <v>7146</v>
      </c>
      <c r="AJ73" s="408">
        <v>6654</v>
      </c>
      <c r="AK73" s="408">
        <v>402</v>
      </c>
      <c r="AL73" s="408">
        <v>90</v>
      </c>
      <c r="AM73" s="409">
        <f t="shared" si="66"/>
        <v>18.3</v>
      </c>
      <c r="AN73" s="409">
        <f t="shared" si="70"/>
        <v>18.899999999999999</v>
      </c>
      <c r="AO73" s="409">
        <f t="shared" si="57"/>
        <v>14.8</v>
      </c>
      <c r="AP73" s="409">
        <f t="shared" si="77"/>
        <v>9.6</v>
      </c>
      <c r="AQ73" s="407"/>
      <c r="AR73" s="1480"/>
      <c r="AS73" s="407"/>
      <c r="AT73" s="428"/>
      <c r="AU73" s="427" t="s">
        <v>350</v>
      </c>
      <c r="AV73" s="426" t="s">
        <v>351</v>
      </c>
      <c r="AW73" s="404">
        <f t="shared" si="75"/>
        <v>8112</v>
      </c>
      <c r="AX73" s="408">
        <v>7575</v>
      </c>
      <c r="AY73" s="408">
        <v>425</v>
      </c>
      <c r="AZ73" s="408">
        <v>112</v>
      </c>
      <c r="BA73" s="409">
        <f t="shared" si="67"/>
        <v>19.3</v>
      </c>
      <c r="BB73" s="409">
        <f t="shared" si="71"/>
        <v>20.100000000000001</v>
      </c>
      <c r="BC73" s="409">
        <f t="shared" si="60"/>
        <v>13.2</v>
      </c>
      <c r="BD73" s="409">
        <f t="shared" si="78"/>
        <v>9.8000000000000007</v>
      </c>
    </row>
    <row r="74" spans="1:56" s="387" customFormat="1" ht="9.1999999999999993" customHeight="1">
      <c r="A74" s="407"/>
      <c r="B74" s="1480"/>
      <c r="C74" s="407"/>
      <c r="D74" s="394"/>
      <c r="E74" s="393" t="s">
        <v>350</v>
      </c>
      <c r="F74" s="389" t="s">
        <v>352</v>
      </c>
      <c r="G74" s="419">
        <f t="shared" si="72"/>
        <v>917</v>
      </c>
      <c r="H74" s="408">
        <v>864</v>
      </c>
      <c r="I74" s="408">
        <v>41</v>
      </c>
      <c r="J74" s="408">
        <v>12</v>
      </c>
      <c r="K74" s="391">
        <f t="shared" si="62"/>
        <v>2.4</v>
      </c>
      <c r="L74" s="391">
        <f t="shared" si="63"/>
        <v>2.5</v>
      </c>
      <c r="M74" s="391">
        <f>ROUND(I74/(I$61+I$65+I$69)*100,1)</f>
        <v>1.6</v>
      </c>
      <c r="N74" s="391">
        <f t="shared" si="65"/>
        <v>1.4</v>
      </c>
      <c r="O74" s="407"/>
      <c r="P74" s="1480"/>
      <c r="Q74" s="407"/>
      <c r="R74" s="394"/>
      <c r="S74" s="393" t="s">
        <v>350</v>
      </c>
      <c r="T74" s="389" t="s">
        <v>352</v>
      </c>
      <c r="U74" s="419">
        <f t="shared" si="73"/>
        <v>952</v>
      </c>
      <c r="V74" s="408">
        <v>892</v>
      </c>
      <c r="W74" s="408">
        <v>46</v>
      </c>
      <c r="X74" s="408">
        <v>14</v>
      </c>
      <c r="Y74" s="409">
        <f t="shared" si="68"/>
        <v>2.5</v>
      </c>
      <c r="Z74" s="409">
        <f t="shared" si="69"/>
        <v>2.6</v>
      </c>
      <c r="AA74" s="409">
        <f>ROUND(W74/(W$61+W$65+W$69)*100,1)</f>
        <v>1.7</v>
      </c>
      <c r="AB74" s="409">
        <f t="shared" si="76"/>
        <v>1.5</v>
      </c>
      <c r="AC74" s="407"/>
      <c r="AD74" s="1480"/>
      <c r="AE74" s="407"/>
      <c r="AF74" s="394"/>
      <c r="AG74" s="393" t="s">
        <v>350</v>
      </c>
      <c r="AH74" s="389" t="s">
        <v>352</v>
      </c>
      <c r="AI74" s="419">
        <f t="shared" si="74"/>
        <v>978</v>
      </c>
      <c r="AJ74" s="408">
        <v>923</v>
      </c>
      <c r="AK74" s="408">
        <v>43</v>
      </c>
      <c r="AL74" s="408">
        <v>12</v>
      </c>
      <c r="AM74" s="409">
        <f t="shared" si="66"/>
        <v>2.5</v>
      </c>
      <c r="AN74" s="409">
        <f t="shared" si="70"/>
        <v>2.6</v>
      </c>
      <c r="AO74" s="409">
        <f>ROUND(AK74/(AK$61+AK$65+AK$69)*100,1)</f>
        <v>1.6</v>
      </c>
      <c r="AP74" s="409">
        <f t="shared" si="77"/>
        <v>1.3</v>
      </c>
      <c r="AQ74" s="407"/>
      <c r="AR74" s="1480"/>
      <c r="AS74" s="407"/>
      <c r="AT74" s="428"/>
      <c r="AU74" s="427" t="s">
        <v>353</v>
      </c>
      <c r="AV74" s="426" t="s">
        <v>354</v>
      </c>
      <c r="AW74" s="404">
        <f t="shared" si="75"/>
        <v>1004</v>
      </c>
      <c r="AX74" s="408">
        <v>937</v>
      </c>
      <c r="AY74" s="408">
        <v>51</v>
      </c>
      <c r="AZ74" s="408">
        <v>16</v>
      </c>
      <c r="BA74" s="409">
        <f t="shared" si="67"/>
        <v>2.4</v>
      </c>
      <c r="BB74" s="409">
        <f t="shared" si="71"/>
        <v>2.5</v>
      </c>
      <c r="BC74" s="409">
        <f>ROUND(AY74/(AY$61+AY$65+AY$69)*100,1)</f>
        <v>1.6</v>
      </c>
      <c r="BD74" s="409">
        <f t="shared" si="78"/>
        <v>1.4</v>
      </c>
    </row>
    <row r="75" spans="1:56" s="387" customFormat="1" ht="9.1999999999999993" customHeight="1">
      <c r="A75" s="407"/>
      <c r="B75" s="1480"/>
      <c r="C75" s="407"/>
      <c r="D75" s="394"/>
      <c r="E75" s="393" t="s">
        <v>353</v>
      </c>
      <c r="F75" s="395" t="s">
        <v>355</v>
      </c>
      <c r="G75" s="419">
        <f t="shared" si="72"/>
        <v>462</v>
      </c>
      <c r="H75" s="408">
        <v>449</v>
      </c>
      <c r="I75" s="408">
        <v>10</v>
      </c>
      <c r="J75" s="408">
        <v>3</v>
      </c>
      <c r="K75" s="391">
        <f t="shared" si="62"/>
        <v>1.2</v>
      </c>
      <c r="L75" s="391">
        <f t="shared" si="63"/>
        <v>1.3</v>
      </c>
      <c r="M75" s="391">
        <f t="shared" si="64"/>
        <v>0.4</v>
      </c>
      <c r="N75" s="391">
        <f t="shared" si="65"/>
        <v>0.4</v>
      </c>
      <c r="O75" s="407"/>
      <c r="P75" s="1480"/>
      <c r="Q75" s="407"/>
      <c r="R75" s="394"/>
      <c r="S75" s="393" t="s">
        <v>353</v>
      </c>
      <c r="T75" s="395" t="s">
        <v>355</v>
      </c>
      <c r="U75" s="419">
        <f t="shared" si="73"/>
        <v>405</v>
      </c>
      <c r="V75" s="408">
        <v>395</v>
      </c>
      <c r="W75" s="408">
        <v>9</v>
      </c>
      <c r="X75" s="408">
        <v>1</v>
      </c>
      <c r="Y75" s="409">
        <f t="shared" si="68"/>
        <v>1</v>
      </c>
      <c r="Z75" s="409">
        <f t="shared" si="69"/>
        <v>1.1000000000000001</v>
      </c>
      <c r="AA75" s="409">
        <f t="shared" ref="AA75:AA83" si="79">ROUND(W75/(W$61+W$65+W$69)*100,1)</f>
        <v>0.3</v>
      </c>
      <c r="AB75" s="409">
        <f t="shared" si="76"/>
        <v>0.1</v>
      </c>
      <c r="AC75" s="407"/>
      <c r="AD75" s="1480"/>
      <c r="AE75" s="407"/>
      <c r="AF75" s="394"/>
      <c r="AG75" s="393" t="s">
        <v>353</v>
      </c>
      <c r="AH75" s="395" t="s">
        <v>355</v>
      </c>
      <c r="AI75" s="419">
        <f t="shared" si="74"/>
        <v>414</v>
      </c>
      <c r="AJ75" s="408">
        <v>401</v>
      </c>
      <c r="AK75" s="408">
        <v>11</v>
      </c>
      <c r="AL75" s="408">
        <v>2</v>
      </c>
      <c r="AM75" s="409">
        <f t="shared" si="66"/>
        <v>1.1000000000000001</v>
      </c>
      <c r="AN75" s="409">
        <f t="shared" si="70"/>
        <v>1.1000000000000001</v>
      </c>
      <c r="AO75" s="409">
        <f t="shared" ref="AO75:AO83" si="80">ROUND(AK75/(AK$61+AK$65+AK$69)*100,1)</f>
        <v>0.4</v>
      </c>
      <c r="AP75" s="409">
        <f t="shared" si="77"/>
        <v>0.2</v>
      </c>
      <c r="AQ75" s="407"/>
      <c r="AR75" s="1480"/>
      <c r="AS75" s="407"/>
      <c r="AT75" s="428"/>
      <c r="AU75" s="427" t="s">
        <v>356</v>
      </c>
      <c r="AV75" s="426" t="s">
        <v>357</v>
      </c>
      <c r="AW75" s="404">
        <f t="shared" si="75"/>
        <v>296</v>
      </c>
      <c r="AX75" s="408">
        <v>290</v>
      </c>
      <c r="AY75" s="408">
        <v>6</v>
      </c>
      <c r="AZ75" s="408" t="s">
        <v>133</v>
      </c>
      <c r="BA75" s="409">
        <f t="shared" si="67"/>
        <v>0.7</v>
      </c>
      <c r="BB75" s="409">
        <f t="shared" si="71"/>
        <v>0.8</v>
      </c>
      <c r="BC75" s="409">
        <f t="shared" ref="BC75:BC81" si="81">ROUND(AY75/(AY$61+AY$65+AY$69)*100,1)</f>
        <v>0.2</v>
      </c>
      <c r="BD75" s="439" t="s">
        <v>133</v>
      </c>
    </row>
    <row r="76" spans="1:56" s="387" customFormat="1" ht="9.1999999999999993" customHeight="1">
      <c r="A76" s="407"/>
      <c r="B76" s="1480"/>
      <c r="C76" s="407"/>
      <c r="D76" s="394"/>
      <c r="E76" s="393" t="s">
        <v>356</v>
      </c>
      <c r="F76" s="396" t="s">
        <v>358</v>
      </c>
      <c r="G76" s="419">
        <f t="shared" si="72"/>
        <v>533</v>
      </c>
      <c r="H76" s="408">
        <v>507</v>
      </c>
      <c r="I76" s="408">
        <v>20</v>
      </c>
      <c r="J76" s="408">
        <v>6</v>
      </c>
      <c r="K76" s="391">
        <f t="shared" si="62"/>
        <v>1.4</v>
      </c>
      <c r="L76" s="391">
        <f t="shared" si="63"/>
        <v>1.4</v>
      </c>
      <c r="M76" s="391">
        <f t="shared" si="64"/>
        <v>0.8</v>
      </c>
      <c r="N76" s="391">
        <f t="shared" si="65"/>
        <v>0.7</v>
      </c>
      <c r="O76" s="407"/>
      <c r="P76" s="1480"/>
      <c r="Q76" s="407"/>
      <c r="R76" s="394"/>
      <c r="S76" s="393" t="s">
        <v>356</v>
      </c>
      <c r="T76" s="396" t="s">
        <v>358</v>
      </c>
      <c r="U76" s="419">
        <f t="shared" si="73"/>
        <v>518</v>
      </c>
      <c r="V76" s="408">
        <v>493</v>
      </c>
      <c r="W76" s="408">
        <v>20</v>
      </c>
      <c r="X76" s="408">
        <v>5</v>
      </c>
      <c r="Y76" s="409">
        <f t="shared" si="68"/>
        <v>1.3</v>
      </c>
      <c r="Z76" s="409">
        <f t="shared" si="69"/>
        <v>1.4</v>
      </c>
      <c r="AA76" s="409">
        <f t="shared" si="79"/>
        <v>0.7</v>
      </c>
      <c r="AB76" s="409">
        <f t="shared" si="76"/>
        <v>0.5</v>
      </c>
      <c r="AC76" s="407"/>
      <c r="AD76" s="1480"/>
      <c r="AE76" s="407"/>
      <c r="AF76" s="394"/>
      <c r="AG76" s="393" t="s">
        <v>356</v>
      </c>
      <c r="AH76" s="396" t="s">
        <v>358</v>
      </c>
      <c r="AI76" s="419">
        <f t="shared" si="74"/>
        <v>518</v>
      </c>
      <c r="AJ76" s="408">
        <v>494</v>
      </c>
      <c r="AK76" s="408">
        <v>17</v>
      </c>
      <c r="AL76" s="408">
        <v>7</v>
      </c>
      <c r="AM76" s="409">
        <f t="shared" si="66"/>
        <v>1.3</v>
      </c>
      <c r="AN76" s="409">
        <f t="shared" si="70"/>
        <v>1.4</v>
      </c>
      <c r="AO76" s="409">
        <f t="shared" si="80"/>
        <v>0.6</v>
      </c>
      <c r="AP76" s="409">
        <f t="shared" si="77"/>
        <v>0.7</v>
      </c>
      <c r="AQ76" s="407"/>
      <c r="AR76" s="1480"/>
      <c r="AS76" s="407"/>
      <c r="AT76" s="428"/>
      <c r="AU76" s="427" t="s">
        <v>359</v>
      </c>
      <c r="AV76" s="426" t="s">
        <v>360</v>
      </c>
      <c r="AW76" s="404">
        <f t="shared" si="75"/>
        <v>2871</v>
      </c>
      <c r="AX76" s="408">
        <v>2674</v>
      </c>
      <c r="AY76" s="408">
        <v>160</v>
      </c>
      <c r="AZ76" s="408">
        <v>37</v>
      </c>
      <c r="BA76" s="409">
        <f t="shared" si="67"/>
        <v>6.8</v>
      </c>
      <c r="BB76" s="409">
        <f t="shared" si="71"/>
        <v>7.1</v>
      </c>
      <c r="BC76" s="409">
        <f t="shared" si="81"/>
        <v>5</v>
      </c>
      <c r="BD76" s="409">
        <f t="shared" si="78"/>
        <v>3.2</v>
      </c>
    </row>
    <row r="77" spans="1:56" s="387" customFormat="1" ht="9.1999999999999993" customHeight="1">
      <c r="A77" s="407"/>
      <c r="B77" s="1480"/>
      <c r="C77" s="407"/>
      <c r="D77" s="394"/>
      <c r="E77" s="393" t="s">
        <v>359</v>
      </c>
      <c r="F77" s="395" t="s">
        <v>362</v>
      </c>
      <c r="G77" s="419">
        <f t="shared" si="72"/>
        <v>2685</v>
      </c>
      <c r="H77" s="408">
        <v>2521</v>
      </c>
      <c r="I77" s="408">
        <v>135</v>
      </c>
      <c r="J77" s="408">
        <v>29</v>
      </c>
      <c r="K77" s="391">
        <f t="shared" si="62"/>
        <v>7</v>
      </c>
      <c r="L77" s="391">
        <f t="shared" si="63"/>
        <v>7.2</v>
      </c>
      <c r="M77" s="391">
        <f t="shared" si="64"/>
        <v>5.4</v>
      </c>
      <c r="N77" s="391">
        <f t="shared" si="65"/>
        <v>3.4</v>
      </c>
      <c r="O77" s="407"/>
      <c r="P77" s="1480"/>
      <c r="Q77" s="407"/>
      <c r="R77" s="394"/>
      <c r="S77" s="393" t="s">
        <v>359</v>
      </c>
      <c r="T77" s="395" t="s">
        <v>362</v>
      </c>
      <c r="U77" s="419">
        <f t="shared" si="73"/>
        <v>2879</v>
      </c>
      <c r="V77" s="408">
        <v>2703</v>
      </c>
      <c r="W77" s="408">
        <v>141</v>
      </c>
      <c r="X77" s="408">
        <v>35</v>
      </c>
      <c r="Y77" s="409">
        <f t="shared" si="68"/>
        <v>7.5</v>
      </c>
      <c r="Z77" s="409">
        <f t="shared" si="69"/>
        <v>7.7</v>
      </c>
      <c r="AA77" s="409">
        <f t="shared" si="79"/>
        <v>5.2</v>
      </c>
      <c r="AB77" s="409">
        <f t="shared" si="76"/>
        <v>3.8</v>
      </c>
      <c r="AC77" s="407"/>
      <c r="AD77" s="1480"/>
      <c r="AE77" s="407"/>
      <c r="AF77" s="394"/>
      <c r="AG77" s="393" t="s">
        <v>359</v>
      </c>
      <c r="AH77" s="395" t="s">
        <v>362</v>
      </c>
      <c r="AI77" s="419">
        <f t="shared" si="74"/>
        <v>3068</v>
      </c>
      <c r="AJ77" s="408">
        <v>2869</v>
      </c>
      <c r="AK77" s="408">
        <v>159</v>
      </c>
      <c r="AL77" s="408">
        <v>40</v>
      </c>
      <c r="AM77" s="409">
        <f t="shared" si="66"/>
        <v>7.9</v>
      </c>
      <c r="AN77" s="409">
        <f t="shared" si="70"/>
        <v>8.1</v>
      </c>
      <c r="AO77" s="409">
        <f t="shared" si="80"/>
        <v>5.8</v>
      </c>
      <c r="AP77" s="409">
        <f t="shared" si="77"/>
        <v>4.3</v>
      </c>
      <c r="AQ77" s="407"/>
      <c r="AR77" s="1480"/>
      <c r="AS77" s="407"/>
      <c r="AT77" s="428"/>
      <c r="AU77" s="427" t="s">
        <v>363</v>
      </c>
      <c r="AV77" s="426" t="s">
        <v>364</v>
      </c>
      <c r="AW77" s="404">
        <f t="shared" si="75"/>
        <v>7946</v>
      </c>
      <c r="AX77" s="408">
        <v>7358</v>
      </c>
      <c r="AY77" s="408">
        <v>475</v>
      </c>
      <c r="AZ77" s="408">
        <v>113</v>
      </c>
      <c r="BA77" s="409">
        <f t="shared" si="67"/>
        <v>18.899999999999999</v>
      </c>
      <c r="BB77" s="409">
        <f t="shared" si="71"/>
        <v>19.5</v>
      </c>
      <c r="BC77" s="409">
        <f t="shared" si="81"/>
        <v>14.8</v>
      </c>
      <c r="BD77" s="409">
        <f t="shared" si="78"/>
        <v>9.9</v>
      </c>
    </row>
    <row r="78" spans="1:56" s="387" customFormat="1" ht="9.1999999999999993" customHeight="1">
      <c r="A78" s="407"/>
      <c r="B78" s="1480"/>
      <c r="C78" s="407"/>
      <c r="D78" s="394"/>
      <c r="E78" s="393" t="s">
        <v>363</v>
      </c>
      <c r="F78" s="396" t="s">
        <v>365</v>
      </c>
      <c r="G78" s="419">
        <f t="shared" si="72"/>
        <v>1742</v>
      </c>
      <c r="H78" s="408">
        <v>1615</v>
      </c>
      <c r="I78" s="408">
        <v>106</v>
      </c>
      <c r="J78" s="408">
        <v>21</v>
      </c>
      <c r="K78" s="391">
        <f t="shared" si="62"/>
        <v>4.5</v>
      </c>
      <c r="L78" s="391">
        <f t="shared" si="63"/>
        <v>4.5999999999999996</v>
      </c>
      <c r="M78" s="391">
        <f t="shared" si="64"/>
        <v>4.2</v>
      </c>
      <c r="N78" s="391">
        <f t="shared" si="65"/>
        <v>2.5</v>
      </c>
      <c r="O78" s="407"/>
      <c r="P78" s="1480"/>
      <c r="Q78" s="407"/>
      <c r="R78" s="394"/>
      <c r="S78" s="393" t="s">
        <v>363</v>
      </c>
      <c r="T78" s="396" t="s">
        <v>365</v>
      </c>
      <c r="U78" s="419">
        <f t="shared" si="73"/>
        <v>1808</v>
      </c>
      <c r="V78" s="408">
        <v>1671</v>
      </c>
      <c r="W78" s="408">
        <v>112</v>
      </c>
      <c r="X78" s="408">
        <v>25</v>
      </c>
      <c r="Y78" s="409">
        <f t="shared" si="68"/>
        <v>4.7</v>
      </c>
      <c r="Z78" s="409">
        <f t="shared" si="69"/>
        <v>4.8</v>
      </c>
      <c r="AA78" s="409">
        <f t="shared" si="79"/>
        <v>4.0999999999999996</v>
      </c>
      <c r="AB78" s="409">
        <f t="shared" si="76"/>
        <v>2.7</v>
      </c>
      <c r="AC78" s="407"/>
      <c r="AD78" s="1480"/>
      <c r="AE78" s="407"/>
      <c r="AF78" s="394"/>
      <c r="AG78" s="393" t="s">
        <v>363</v>
      </c>
      <c r="AH78" s="396" t="s">
        <v>365</v>
      </c>
      <c r="AI78" s="419">
        <f t="shared" si="74"/>
        <v>2013</v>
      </c>
      <c r="AJ78" s="408">
        <v>1855</v>
      </c>
      <c r="AK78" s="408">
        <v>135</v>
      </c>
      <c r="AL78" s="408">
        <v>23</v>
      </c>
      <c r="AM78" s="409">
        <f t="shared" si="66"/>
        <v>5.2</v>
      </c>
      <c r="AN78" s="409">
        <f t="shared" si="70"/>
        <v>5.3</v>
      </c>
      <c r="AO78" s="409">
        <f t="shared" si="80"/>
        <v>5</v>
      </c>
      <c r="AP78" s="409">
        <f t="shared" si="77"/>
        <v>2.4</v>
      </c>
      <c r="AQ78" s="407"/>
      <c r="AR78" s="1480"/>
      <c r="AS78" s="407"/>
      <c r="AT78" s="428"/>
      <c r="AU78" s="427" t="s">
        <v>366</v>
      </c>
      <c r="AV78" s="426" t="s">
        <v>367</v>
      </c>
      <c r="AW78" s="404">
        <f t="shared" si="75"/>
        <v>2469</v>
      </c>
      <c r="AX78" s="408">
        <v>2392</v>
      </c>
      <c r="AY78" s="408">
        <v>58</v>
      </c>
      <c r="AZ78" s="408">
        <v>19</v>
      </c>
      <c r="BA78" s="409">
        <f t="shared" si="67"/>
        <v>5.9</v>
      </c>
      <c r="BB78" s="409">
        <f t="shared" si="71"/>
        <v>6.4</v>
      </c>
      <c r="BC78" s="409">
        <f t="shared" si="81"/>
        <v>1.8</v>
      </c>
      <c r="BD78" s="409">
        <f t="shared" si="78"/>
        <v>1.7</v>
      </c>
    </row>
    <row r="79" spans="1:56" s="387" customFormat="1" ht="9.1999999999999993" customHeight="1">
      <c r="A79" s="407"/>
      <c r="B79" s="1480"/>
      <c r="C79" s="407"/>
      <c r="D79" s="394"/>
      <c r="E79" s="393" t="s">
        <v>366</v>
      </c>
      <c r="F79" s="389" t="s">
        <v>368</v>
      </c>
      <c r="G79" s="419">
        <f t="shared" si="72"/>
        <v>2769</v>
      </c>
      <c r="H79" s="408">
        <v>2666</v>
      </c>
      <c r="I79" s="408">
        <v>82</v>
      </c>
      <c r="J79" s="408">
        <v>21</v>
      </c>
      <c r="K79" s="391">
        <f t="shared" si="62"/>
        <v>7.2</v>
      </c>
      <c r="L79" s="391">
        <f t="shared" si="63"/>
        <v>7.6</v>
      </c>
      <c r="M79" s="391">
        <f t="shared" si="64"/>
        <v>3.3</v>
      </c>
      <c r="N79" s="391">
        <f t="shared" si="65"/>
        <v>2.5</v>
      </c>
      <c r="O79" s="407"/>
      <c r="P79" s="1480"/>
      <c r="Q79" s="407"/>
      <c r="R79" s="394"/>
      <c r="S79" s="393" t="s">
        <v>366</v>
      </c>
      <c r="T79" s="389" t="s">
        <v>368</v>
      </c>
      <c r="U79" s="419">
        <f t="shared" si="73"/>
        <v>2536</v>
      </c>
      <c r="V79" s="408">
        <v>2448</v>
      </c>
      <c r="W79" s="408">
        <v>66</v>
      </c>
      <c r="X79" s="408">
        <v>22</v>
      </c>
      <c r="Y79" s="409">
        <f t="shared" si="68"/>
        <v>6.6</v>
      </c>
      <c r="Z79" s="409">
        <f t="shared" si="69"/>
        <v>7</v>
      </c>
      <c r="AA79" s="409">
        <f t="shared" si="79"/>
        <v>2.4</v>
      </c>
      <c r="AB79" s="409">
        <f t="shared" si="76"/>
        <v>2.4</v>
      </c>
      <c r="AC79" s="407"/>
      <c r="AD79" s="1480"/>
      <c r="AE79" s="407"/>
      <c r="AF79" s="394"/>
      <c r="AG79" s="393" t="s">
        <v>366</v>
      </c>
      <c r="AH79" s="389" t="s">
        <v>368</v>
      </c>
      <c r="AI79" s="419">
        <f t="shared" si="74"/>
        <v>2506</v>
      </c>
      <c r="AJ79" s="408">
        <v>2432</v>
      </c>
      <c r="AK79" s="408">
        <v>51</v>
      </c>
      <c r="AL79" s="408">
        <v>23</v>
      </c>
      <c r="AM79" s="409">
        <f t="shared" si="66"/>
        <v>6.4</v>
      </c>
      <c r="AN79" s="409">
        <f t="shared" si="70"/>
        <v>6.9</v>
      </c>
      <c r="AO79" s="409">
        <f t="shared" si="80"/>
        <v>1.9</v>
      </c>
      <c r="AP79" s="409">
        <f t="shared" si="77"/>
        <v>2.4</v>
      </c>
      <c r="AQ79" s="407"/>
      <c r="AR79" s="1480"/>
      <c r="AS79" s="407"/>
      <c r="AT79" s="428"/>
      <c r="AU79" s="427" t="s">
        <v>369</v>
      </c>
      <c r="AV79" s="426" t="s">
        <v>370</v>
      </c>
      <c r="AW79" s="404">
        <f t="shared" si="75"/>
        <v>455</v>
      </c>
      <c r="AX79" s="408">
        <v>391</v>
      </c>
      <c r="AY79" s="408">
        <v>36</v>
      </c>
      <c r="AZ79" s="408">
        <v>28</v>
      </c>
      <c r="BA79" s="409">
        <f t="shared" si="67"/>
        <v>1.1000000000000001</v>
      </c>
      <c r="BB79" s="409">
        <f t="shared" si="71"/>
        <v>1</v>
      </c>
      <c r="BC79" s="409">
        <f t="shared" si="81"/>
        <v>1.1000000000000001</v>
      </c>
      <c r="BD79" s="409">
        <f t="shared" si="78"/>
        <v>2.4</v>
      </c>
    </row>
    <row r="80" spans="1:56" s="387" customFormat="1" ht="9.1999999999999993" customHeight="1">
      <c r="A80" s="407"/>
      <c r="B80" s="1480"/>
      <c r="C80" s="407"/>
      <c r="D80" s="394"/>
      <c r="E80" s="393" t="s">
        <v>369</v>
      </c>
      <c r="F80" s="389" t="s">
        <v>371</v>
      </c>
      <c r="G80" s="419">
        <f t="shared" si="72"/>
        <v>9630</v>
      </c>
      <c r="H80" s="408">
        <v>8998</v>
      </c>
      <c r="I80" s="408">
        <v>511</v>
      </c>
      <c r="J80" s="408">
        <v>121</v>
      </c>
      <c r="K80" s="391">
        <f t="shared" si="62"/>
        <v>25</v>
      </c>
      <c r="L80" s="391">
        <f t="shared" si="63"/>
        <v>25.6</v>
      </c>
      <c r="M80" s="391">
        <f t="shared" si="64"/>
        <v>20.3</v>
      </c>
      <c r="N80" s="391">
        <f t="shared" si="65"/>
        <v>14.2</v>
      </c>
      <c r="O80" s="407"/>
      <c r="P80" s="1480"/>
      <c r="Q80" s="407"/>
      <c r="R80" s="394"/>
      <c r="S80" s="393" t="s">
        <v>369</v>
      </c>
      <c r="T80" s="389" t="s">
        <v>371</v>
      </c>
      <c r="U80" s="419">
        <f t="shared" si="73"/>
        <v>9196</v>
      </c>
      <c r="V80" s="408">
        <v>8568</v>
      </c>
      <c r="W80" s="408">
        <v>503</v>
      </c>
      <c r="X80" s="408">
        <v>125</v>
      </c>
      <c r="Y80" s="409">
        <f t="shared" si="68"/>
        <v>23.8</v>
      </c>
      <c r="Z80" s="409">
        <f t="shared" si="69"/>
        <v>24.5</v>
      </c>
      <c r="AA80" s="409">
        <f t="shared" si="79"/>
        <v>18.600000000000001</v>
      </c>
      <c r="AB80" s="409">
        <f t="shared" si="76"/>
        <v>13.4</v>
      </c>
      <c r="AC80" s="407"/>
      <c r="AD80" s="1480"/>
      <c r="AE80" s="407"/>
      <c r="AF80" s="394"/>
      <c r="AG80" s="393" t="s">
        <v>369</v>
      </c>
      <c r="AH80" s="389" t="s">
        <v>371</v>
      </c>
      <c r="AI80" s="419">
        <f t="shared" si="74"/>
        <v>8652</v>
      </c>
      <c r="AJ80" s="408">
        <v>8034</v>
      </c>
      <c r="AK80" s="408">
        <v>490</v>
      </c>
      <c r="AL80" s="408">
        <v>128</v>
      </c>
      <c r="AM80" s="409">
        <f t="shared" si="66"/>
        <v>22.2</v>
      </c>
      <c r="AN80" s="409">
        <f t="shared" si="70"/>
        <v>22.8</v>
      </c>
      <c r="AO80" s="409">
        <f t="shared" si="80"/>
        <v>18</v>
      </c>
      <c r="AP80" s="409">
        <f t="shared" si="77"/>
        <v>13.6</v>
      </c>
      <c r="AQ80" s="407"/>
      <c r="AR80" s="1480"/>
      <c r="AS80" s="407"/>
      <c r="AT80" s="428"/>
      <c r="AU80" s="427" t="s">
        <v>372</v>
      </c>
      <c r="AV80" s="431" t="s">
        <v>373</v>
      </c>
      <c r="AW80" s="404">
        <f t="shared" si="75"/>
        <v>4791</v>
      </c>
      <c r="AX80" s="408">
        <v>4484</v>
      </c>
      <c r="AY80" s="408">
        <v>261</v>
      </c>
      <c r="AZ80" s="408">
        <v>46</v>
      </c>
      <c r="BA80" s="409">
        <f t="shared" si="67"/>
        <v>11.4</v>
      </c>
      <c r="BB80" s="409">
        <f t="shared" si="71"/>
        <v>11.9</v>
      </c>
      <c r="BC80" s="409">
        <f t="shared" si="81"/>
        <v>8.1</v>
      </c>
      <c r="BD80" s="409">
        <f t="shared" si="78"/>
        <v>4</v>
      </c>
    </row>
    <row r="81" spans="1:56" s="387" customFormat="1" ht="9.1999999999999993" customHeight="1">
      <c r="A81" s="407"/>
      <c r="B81" s="1480"/>
      <c r="C81" s="407"/>
      <c r="D81" s="394"/>
      <c r="E81" s="393" t="s">
        <v>372</v>
      </c>
      <c r="F81" s="389" t="s">
        <v>370</v>
      </c>
      <c r="G81" s="419">
        <f t="shared" si="72"/>
        <v>295</v>
      </c>
      <c r="H81" s="408">
        <v>256</v>
      </c>
      <c r="I81" s="408">
        <v>25</v>
      </c>
      <c r="J81" s="408">
        <v>14</v>
      </c>
      <c r="K81" s="391">
        <f t="shared" si="62"/>
        <v>0.8</v>
      </c>
      <c r="L81" s="391">
        <f t="shared" si="63"/>
        <v>0.7</v>
      </c>
      <c r="M81" s="391">
        <f t="shared" si="64"/>
        <v>1</v>
      </c>
      <c r="N81" s="391">
        <f t="shared" si="65"/>
        <v>1.6</v>
      </c>
      <c r="O81" s="407"/>
      <c r="P81" s="1480"/>
      <c r="Q81" s="407"/>
      <c r="R81" s="394"/>
      <c r="S81" s="393" t="s">
        <v>372</v>
      </c>
      <c r="T81" s="389" t="s">
        <v>370</v>
      </c>
      <c r="U81" s="419">
        <f t="shared" si="73"/>
        <v>310</v>
      </c>
      <c r="V81" s="408">
        <v>255</v>
      </c>
      <c r="W81" s="408">
        <v>31</v>
      </c>
      <c r="X81" s="408">
        <v>24</v>
      </c>
      <c r="Y81" s="409">
        <f t="shared" si="68"/>
        <v>0.8</v>
      </c>
      <c r="Z81" s="409">
        <f t="shared" si="69"/>
        <v>0.7</v>
      </c>
      <c r="AA81" s="409">
        <f t="shared" si="79"/>
        <v>1.1000000000000001</v>
      </c>
      <c r="AB81" s="409">
        <f t="shared" si="76"/>
        <v>2.6</v>
      </c>
      <c r="AC81" s="407"/>
      <c r="AD81" s="1480"/>
      <c r="AE81" s="407"/>
      <c r="AF81" s="394"/>
      <c r="AG81" s="393" t="s">
        <v>372</v>
      </c>
      <c r="AH81" s="389" t="s">
        <v>370</v>
      </c>
      <c r="AI81" s="419">
        <f t="shared" si="74"/>
        <v>286</v>
      </c>
      <c r="AJ81" s="408">
        <v>238</v>
      </c>
      <c r="AK81" s="408">
        <v>25</v>
      </c>
      <c r="AL81" s="408">
        <v>23</v>
      </c>
      <c r="AM81" s="409">
        <f t="shared" si="66"/>
        <v>0.7</v>
      </c>
      <c r="AN81" s="409">
        <f t="shared" si="70"/>
        <v>0.7</v>
      </c>
      <c r="AO81" s="409">
        <f t="shared" si="80"/>
        <v>0.9</v>
      </c>
      <c r="AP81" s="409">
        <f t="shared" si="77"/>
        <v>2.4</v>
      </c>
      <c r="AQ81" s="407"/>
      <c r="AR81" s="1480"/>
      <c r="AS81" s="407"/>
      <c r="AT81" s="428"/>
      <c r="AU81" s="427" t="s">
        <v>374</v>
      </c>
      <c r="AV81" s="430" t="s">
        <v>361</v>
      </c>
      <c r="AW81" s="404">
        <f t="shared" si="75"/>
        <v>772</v>
      </c>
      <c r="AX81" s="408">
        <v>722</v>
      </c>
      <c r="AY81" s="408">
        <v>27</v>
      </c>
      <c r="AZ81" s="408">
        <v>23</v>
      </c>
      <c r="BA81" s="409">
        <f t="shared" si="67"/>
        <v>1.8</v>
      </c>
      <c r="BB81" s="409">
        <f t="shared" si="71"/>
        <v>1.9</v>
      </c>
      <c r="BC81" s="409">
        <f t="shared" si="81"/>
        <v>0.8</v>
      </c>
      <c r="BD81" s="409">
        <f t="shared" si="78"/>
        <v>2</v>
      </c>
    </row>
    <row r="82" spans="1:56" s="387" customFormat="1" ht="9" customHeight="1">
      <c r="A82" s="407"/>
      <c r="B82" s="1480"/>
      <c r="C82" s="407"/>
      <c r="D82" s="394"/>
      <c r="E82" s="393" t="s">
        <v>374</v>
      </c>
      <c r="F82" s="397" t="s">
        <v>373</v>
      </c>
      <c r="G82" s="419">
        <f t="shared" si="72"/>
        <v>1908</v>
      </c>
      <c r="H82" s="408">
        <v>1785</v>
      </c>
      <c r="I82" s="408">
        <v>97</v>
      </c>
      <c r="J82" s="408">
        <v>26</v>
      </c>
      <c r="K82" s="391">
        <f t="shared" si="62"/>
        <v>5</v>
      </c>
      <c r="L82" s="391">
        <f t="shared" si="63"/>
        <v>5.0999999999999996</v>
      </c>
      <c r="M82" s="391">
        <f t="shared" si="64"/>
        <v>3.8</v>
      </c>
      <c r="N82" s="391">
        <f t="shared" si="65"/>
        <v>3.1</v>
      </c>
      <c r="O82" s="407"/>
      <c r="P82" s="1480"/>
      <c r="Q82" s="407"/>
      <c r="R82" s="394"/>
      <c r="S82" s="393" t="s">
        <v>374</v>
      </c>
      <c r="T82" s="397" t="s">
        <v>373</v>
      </c>
      <c r="U82" s="419">
        <f t="shared" si="73"/>
        <v>1700</v>
      </c>
      <c r="V82" s="408">
        <v>1584</v>
      </c>
      <c r="W82" s="408">
        <v>91</v>
      </c>
      <c r="X82" s="408">
        <v>25</v>
      </c>
      <c r="Y82" s="409">
        <f t="shared" si="68"/>
        <v>4.4000000000000004</v>
      </c>
      <c r="Z82" s="409">
        <f t="shared" si="69"/>
        <v>4.5</v>
      </c>
      <c r="AA82" s="409">
        <f t="shared" si="79"/>
        <v>3.4</v>
      </c>
      <c r="AB82" s="409">
        <f t="shared" si="76"/>
        <v>2.7</v>
      </c>
      <c r="AC82" s="407"/>
      <c r="AD82" s="1480"/>
      <c r="AE82" s="407"/>
      <c r="AF82" s="394"/>
      <c r="AG82" s="393" t="s">
        <v>374</v>
      </c>
      <c r="AH82" s="397" t="s">
        <v>373</v>
      </c>
      <c r="AI82" s="419">
        <f t="shared" si="74"/>
        <v>1648</v>
      </c>
      <c r="AJ82" s="408">
        <v>1562</v>
      </c>
      <c r="AK82" s="408">
        <v>77</v>
      </c>
      <c r="AL82" s="408">
        <v>9</v>
      </c>
      <c r="AM82" s="409">
        <f t="shared" si="66"/>
        <v>4.2</v>
      </c>
      <c r="AN82" s="409">
        <f t="shared" si="70"/>
        <v>4.4000000000000004</v>
      </c>
      <c r="AO82" s="409">
        <f t="shared" si="80"/>
        <v>2.8</v>
      </c>
      <c r="AP82" s="409">
        <f t="shared" si="77"/>
        <v>1</v>
      </c>
      <c r="AQ82" s="407"/>
      <c r="AR82" s="1480"/>
      <c r="AS82" s="407"/>
      <c r="AT82" s="428"/>
      <c r="AU82" s="428"/>
      <c r="AV82" s="436"/>
      <c r="AW82" s="404"/>
      <c r="AX82" s="408"/>
      <c r="AY82" s="408"/>
      <c r="AZ82" s="408"/>
      <c r="BA82" s="409"/>
      <c r="BB82" s="409"/>
      <c r="BC82" s="409"/>
      <c r="BD82" s="409"/>
    </row>
    <row r="83" spans="1:56" s="387" customFormat="1" ht="9.1999999999999993" customHeight="1">
      <c r="A83" s="407"/>
      <c r="B83" s="1480"/>
      <c r="C83" s="407"/>
      <c r="D83" s="394"/>
      <c r="E83" s="393" t="s">
        <v>375</v>
      </c>
      <c r="F83" s="396" t="s">
        <v>376</v>
      </c>
      <c r="G83" s="419">
        <f t="shared" si="72"/>
        <v>1025</v>
      </c>
      <c r="H83" s="408">
        <v>967</v>
      </c>
      <c r="I83" s="408">
        <v>40</v>
      </c>
      <c r="J83" s="408">
        <v>18</v>
      </c>
      <c r="K83" s="391">
        <f t="shared" si="62"/>
        <v>2.7</v>
      </c>
      <c r="L83" s="391">
        <f t="shared" si="63"/>
        <v>2.8</v>
      </c>
      <c r="M83" s="391">
        <f t="shared" si="64"/>
        <v>1.6</v>
      </c>
      <c r="N83" s="391">
        <f t="shared" si="65"/>
        <v>2.1</v>
      </c>
      <c r="O83" s="407"/>
      <c r="P83" s="1480"/>
      <c r="Q83" s="407"/>
      <c r="R83" s="394"/>
      <c r="S83" s="393" t="s">
        <v>375</v>
      </c>
      <c r="T83" s="396" t="s">
        <v>376</v>
      </c>
      <c r="U83" s="419">
        <f t="shared" si="73"/>
        <v>819</v>
      </c>
      <c r="V83" s="408">
        <v>761</v>
      </c>
      <c r="W83" s="408">
        <v>40</v>
      </c>
      <c r="X83" s="408">
        <v>18</v>
      </c>
      <c r="Y83" s="409">
        <f t="shared" si="68"/>
        <v>2.1</v>
      </c>
      <c r="Z83" s="409">
        <f t="shared" si="69"/>
        <v>2.2000000000000002</v>
      </c>
      <c r="AA83" s="409">
        <f t="shared" si="79"/>
        <v>1.5</v>
      </c>
      <c r="AB83" s="409">
        <f t="shared" si="76"/>
        <v>1.9</v>
      </c>
      <c r="AC83" s="407"/>
      <c r="AD83" s="1480"/>
      <c r="AE83" s="407"/>
      <c r="AF83" s="394"/>
      <c r="AG83" s="393" t="s">
        <v>375</v>
      </c>
      <c r="AH83" s="396" t="s">
        <v>376</v>
      </c>
      <c r="AI83" s="419">
        <f t="shared" si="74"/>
        <v>759</v>
      </c>
      <c r="AJ83" s="408">
        <v>719</v>
      </c>
      <c r="AK83" s="408">
        <v>28</v>
      </c>
      <c r="AL83" s="408">
        <v>12</v>
      </c>
      <c r="AM83" s="409">
        <f t="shared" si="66"/>
        <v>1.9</v>
      </c>
      <c r="AN83" s="409">
        <f t="shared" si="70"/>
        <v>2</v>
      </c>
      <c r="AO83" s="409">
        <f t="shared" si="80"/>
        <v>1</v>
      </c>
      <c r="AP83" s="409">
        <f t="shared" si="77"/>
        <v>1.3</v>
      </c>
      <c r="AQ83" s="407"/>
      <c r="AR83" s="1480"/>
      <c r="AS83" s="407"/>
      <c r="AT83" s="428"/>
      <c r="AU83" s="428"/>
      <c r="AV83" s="436"/>
      <c r="AW83" s="404"/>
      <c r="AX83" s="408"/>
      <c r="AY83" s="408"/>
      <c r="AZ83" s="408"/>
      <c r="BA83" s="409"/>
      <c r="BB83" s="409"/>
      <c r="BC83" s="409"/>
      <c r="BD83" s="409"/>
    </row>
    <row r="84" spans="1:56" s="387" customFormat="1" ht="9.1999999999999993" customHeight="1">
      <c r="A84" s="407"/>
      <c r="B84" s="1480"/>
      <c r="C84" s="407"/>
      <c r="D84" s="1479" t="s">
        <v>377</v>
      </c>
      <c r="E84" s="1479"/>
      <c r="F84" s="1479"/>
      <c r="G84" s="419">
        <f>SUM(H84:J84)</f>
        <v>1996</v>
      </c>
      <c r="H84" s="408">
        <v>1704</v>
      </c>
      <c r="I84" s="408">
        <v>226</v>
      </c>
      <c r="J84" s="408">
        <v>66</v>
      </c>
      <c r="K84" s="391" t="s">
        <v>133</v>
      </c>
      <c r="L84" s="391" t="s">
        <v>133</v>
      </c>
      <c r="M84" s="391" t="s">
        <v>133</v>
      </c>
      <c r="N84" s="391" t="s">
        <v>133</v>
      </c>
      <c r="O84" s="407"/>
      <c r="P84" s="1480"/>
      <c r="Q84" s="407"/>
      <c r="R84" s="1479" t="s">
        <v>377</v>
      </c>
      <c r="S84" s="1479"/>
      <c r="T84" s="1478"/>
      <c r="U84" s="419">
        <f>SUM(V84:X84)</f>
        <v>2673</v>
      </c>
      <c r="V84" s="408">
        <v>2413</v>
      </c>
      <c r="W84" s="408">
        <v>197</v>
      </c>
      <c r="X84" s="408">
        <v>63</v>
      </c>
      <c r="Y84" s="391" t="s">
        <v>133</v>
      </c>
      <c r="Z84" s="391" t="s">
        <v>133</v>
      </c>
      <c r="AA84" s="391" t="s">
        <v>133</v>
      </c>
      <c r="AB84" s="391" t="s">
        <v>133</v>
      </c>
      <c r="AC84" s="407"/>
      <c r="AD84" s="1480"/>
      <c r="AE84" s="407"/>
      <c r="AF84" s="1479" t="s">
        <v>377</v>
      </c>
      <c r="AG84" s="1479"/>
      <c r="AH84" s="1478"/>
      <c r="AI84" s="419">
        <f>SUM(AJ84:AL84)</f>
        <v>2254</v>
      </c>
      <c r="AJ84" s="408">
        <v>1908</v>
      </c>
      <c r="AK84" s="408">
        <v>253</v>
      </c>
      <c r="AL84" s="408">
        <v>93</v>
      </c>
      <c r="AM84" s="391" t="s">
        <v>133</v>
      </c>
      <c r="AN84" s="391" t="s">
        <v>133</v>
      </c>
      <c r="AO84" s="391" t="s">
        <v>133</v>
      </c>
      <c r="AP84" s="391" t="s">
        <v>133</v>
      </c>
      <c r="AQ84" s="407"/>
      <c r="AR84" s="1480"/>
      <c r="AS84" s="407"/>
      <c r="AT84" s="1477" t="s">
        <v>378</v>
      </c>
      <c r="AU84" s="1477"/>
      <c r="AV84" s="1478"/>
      <c r="AW84" s="404">
        <f>SUM(AX84:AZ84)</f>
        <v>1057</v>
      </c>
      <c r="AX84" s="408">
        <v>1054</v>
      </c>
      <c r="AY84" s="408">
        <v>1</v>
      </c>
      <c r="AZ84" s="408">
        <v>2</v>
      </c>
      <c r="BA84" s="391" t="s">
        <v>133</v>
      </c>
      <c r="BB84" s="391" t="s">
        <v>133</v>
      </c>
      <c r="BC84" s="391" t="s">
        <v>133</v>
      </c>
      <c r="BD84" s="391" t="s">
        <v>133</v>
      </c>
    </row>
    <row r="85" spans="1:56" s="412" customFormat="1" ht="3" customHeight="1">
      <c r="A85" s="410"/>
      <c r="B85" s="410"/>
      <c r="C85" s="410"/>
      <c r="D85" s="410"/>
      <c r="E85" s="410"/>
      <c r="F85" s="410"/>
      <c r="G85" s="420"/>
      <c r="H85" s="411"/>
      <c r="I85" s="411"/>
      <c r="J85" s="411"/>
      <c r="K85" s="411"/>
      <c r="L85" s="411"/>
      <c r="M85" s="411"/>
      <c r="N85" s="411"/>
      <c r="O85" s="410"/>
      <c r="P85" s="410"/>
      <c r="Q85" s="410"/>
      <c r="R85" s="410"/>
      <c r="S85" s="410"/>
      <c r="T85" s="410"/>
      <c r="U85" s="420"/>
      <c r="V85" s="411"/>
      <c r="W85" s="411"/>
      <c r="X85" s="411"/>
      <c r="Y85" s="411"/>
      <c r="Z85" s="411"/>
      <c r="AA85" s="411"/>
      <c r="AB85" s="411"/>
      <c r="AC85" s="410"/>
      <c r="AD85" s="410"/>
      <c r="AE85" s="410"/>
      <c r="AF85" s="410"/>
      <c r="AG85" s="410"/>
      <c r="AH85" s="410"/>
      <c r="AI85" s="420"/>
      <c r="AJ85" s="411"/>
      <c r="AK85" s="411"/>
      <c r="AL85" s="411"/>
      <c r="AM85" s="411"/>
      <c r="AN85" s="411"/>
      <c r="AO85" s="411"/>
      <c r="AP85" s="411"/>
      <c r="AQ85" s="410"/>
      <c r="AR85" s="410"/>
      <c r="AS85" s="410"/>
      <c r="AT85" s="410"/>
      <c r="AU85" s="410"/>
      <c r="AV85" s="435"/>
      <c r="AW85" s="411"/>
      <c r="AX85" s="411"/>
      <c r="AY85" s="411"/>
      <c r="AZ85" s="411"/>
      <c r="BA85" s="411"/>
      <c r="BB85" s="411"/>
      <c r="BC85" s="411"/>
      <c r="BD85" s="411"/>
    </row>
    <row r="86" spans="1:56" s="412" customFormat="1" ht="3" customHeight="1">
      <c r="A86" s="413"/>
      <c r="B86" s="413"/>
      <c r="C86" s="413"/>
      <c r="D86" s="413"/>
      <c r="E86" s="413"/>
      <c r="F86" s="413"/>
      <c r="O86" s="413"/>
      <c r="P86" s="413"/>
      <c r="Q86" s="413"/>
      <c r="R86" s="413"/>
      <c r="S86" s="413"/>
      <c r="T86" s="413"/>
      <c r="AC86" s="413"/>
      <c r="AD86" s="413"/>
      <c r="AE86" s="413"/>
      <c r="AF86" s="413"/>
      <c r="AG86" s="413"/>
      <c r="AH86" s="413"/>
      <c r="AQ86" s="413"/>
      <c r="AR86" s="413"/>
      <c r="AS86" s="413"/>
      <c r="AT86" s="413"/>
      <c r="AU86" s="413"/>
      <c r="AV86" s="413"/>
    </row>
    <row r="87" spans="1:56" s="412" customFormat="1" ht="12" customHeight="1">
      <c r="B87" s="1500" t="s">
        <v>383</v>
      </c>
      <c r="C87" s="1500"/>
      <c r="D87" s="1500"/>
      <c r="E87" s="1500"/>
      <c r="F87" s="1500"/>
      <c r="G87" s="1500"/>
      <c r="H87" s="1500"/>
      <c r="I87" s="1500"/>
      <c r="J87" s="1500"/>
      <c r="K87" s="1500"/>
      <c r="L87" s="1500"/>
      <c r="M87" s="1500"/>
      <c r="N87" s="1500"/>
      <c r="O87" s="385"/>
      <c r="P87" s="413"/>
      <c r="Q87" s="413"/>
      <c r="R87" s="413"/>
      <c r="S87" s="413"/>
      <c r="T87" s="413"/>
      <c r="AD87" s="1500" t="s">
        <v>383</v>
      </c>
      <c r="AE87" s="1500"/>
      <c r="AF87" s="1500"/>
      <c r="AG87" s="1500"/>
      <c r="AH87" s="1500"/>
      <c r="AI87" s="1500"/>
      <c r="AJ87" s="1500"/>
      <c r="AK87" s="1500"/>
      <c r="AL87" s="1500"/>
      <c r="AM87" s="1500"/>
      <c r="AN87" s="1500"/>
      <c r="AO87" s="1500"/>
      <c r="AP87" s="1500"/>
      <c r="AQ87" s="385"/>
      <c r="AR87" s="413"/>
      <c r="AS87" s="413"/>
      <c r="AT87" s="413"/>
      <c r="AU87" s="413"/>
      <c r="AV87" s="413"/>
    </row>
    <row r="88" spans="1:56" s="412" customFormat="1" ht="12" customHeight="1">
      <c r="B88" s="1500" t="s">
        <v>379</v>
      </c>
      <c r="C88" s="1500"/>
      <c r="D88" s="1500"/>
      <c r="E88" s="1500"/>
      <c r="F88" s="1500"/>
      <c r="G88" s="1500"/>
      <c r="H88" s="1500"/>
      <c r="I88" s="1500"/>
      <c r="J88" s="1500"/>
      <c r="K88" s="1500"/>
      <c r="L88" s="1500"/>
      <c r="M88" s="1500"/>
      <c r="N88" s="1500"/>
      <c r="O88" s="385"/>
      <c r="P88" s="413"/>
      <c r="Q88" s="413"/>
      <c r="R88" s="413"/>
      <c r="S88" s="413"/>
      <c r="T88" s="413"/>
      <c r="AD88" s="1500" t="s">
        <v>379</v>
      </c>
      <c r="AE88" s="1500"/>
      <c r="AF88" s="1500"/>
      <c r="AG88" s="1500"/>
      <c r="AH88" s="1500"/>
      <c r="AI88" s="1500"/>
      <c r="AJ88" s="1500"/>
      <c r="AK88" s="1500"/>
      <c r="AL88" s="1500"/>
      <c r="AM88" s="1500"/>
      <c r="AN88" s="1500"/>
      <c r="AO88" s="1500"/>
      <c r="AP88" s="1500"/>
      <c r="AQ88" s="385"/>
      <c r="AR88" s="413"/>
      <c r="AS88" s="413"/>
      <c r="AT88" s="413"/>
      <c r="AU88" s="413"/>
      <c r="AV88" s="413"/>
    </row>
    <row r="89" spans="1:56" s="412" customFormat="1" ht="12">
      <c r="A89" s="413"/>
      <c r="B89" s="413"/>
      <c r="C89" s="413"/>
      <c r="D89" s="413"/>
      <c r="E89" s="413"/>
      <c r="F89" s="413"/>
      <c r="O89" s="413"/>
      <c r="P89" s="413"/>
      <c r="Q89" s="413"/>
      <c r="R89" s="413"/>
      <c r="S89" s="413"/>
      <c r="T89" s="413"/>
      <c r="AC89" s="413"/>
      <c r="AQ89" s="413"/>
      <c r="AR89" s="413"/>
      <c r="AS89" s="413"/>
      <c r="AT89" s="413"/>
      <c r="AU89" s="413"/>
      <c r="AV89" s="413"/>
    </row>
    <row r="90" spans="1:56" s="412" customFormat="1" ht="12">
      <c r="A90" s="413"/>
      <c r="B90" s="413"/>
      <c r="C90" s="413"/>
      <c r="D90" s="413"/>
      <c r="E90" s="413"/>
      <c r="F90" s="413"/>
      <c r="O90" s="413"/>
      <c r="P90" s="413"/>
      <c r="Q90" s="413"/>
      <c r="R90" s="413"/>
      <c r="S90" s="413"/>
      <c r="T90" s="413"/>
      <c r="AC90" s="413"/>
      <c r="AQ90" s="413"/>
      <c r="AR90" s="413"/>
      <c r="AS90" s="413"/>
      <c r="AT90" s="413"/>
      <c r="AU90" s="413"/>
      <c r="AV90" s="413"/>
    </row>
    <row r="91" spans="1:56" s="412" customFormat="1" ht="12">
      <c r="A91" s="413"/>
      <c r="B91" s="413"/>
      <c r="C91" s="413"/>
      <c r="D91" s="413"/>
      <c r="E91" s="413"/>
      <c r="F91" s="413"/>
      <c r="O91" s="413"/>
      <c r="P91" s="413"/>
      <c r="Q91" s="413"/>
      <c r="R91" s="413"/>
      <c r="S91" s="413"/>
      <c r="T91" s="413"/>
      <c r="AC91" s="413"/>
      <c r="AD91" s="413"/>
      <c r="AE91" s="413"/>
      <c r="AF91" s="413"/>
      <c r="AG91" s="413"/>
      <c r="AH91" s="413"/>
      <c r="AQ91" s="413"/>
      <c r="AR91" s="413"/>
      <c r="AS91" s="413"/>
      <c r="AT91" s="413"/>
      <c r="AU91" s="413"/>
      <c r="AV91" s="413"/>
    </row>
    <row r="92" spans="1:56" s="412" customFormat="1" ht="12">
      <c r="A92" s="413"/>
      <c r="B92" s="413"/>
      <c r="C92" s="413"/>
      <c r="D92" s="413"/>
      <c r="E92" s="413"/>
      <c r="F92" s="413"/>
      <c r="O92" s="413"/>
      <c r="P92" s="413"/>
      <c r="Q92" s="413"/>
      <c r="R92" s="413"/>
      <c r="S92" s="413"/>
      <c r="T92" s="413"/>
      <c r="AC92" s="413"/>
      <c r="AD92" s="413"/>
      <c r="AE92" s="413"/>
      <c r="AF92" s="413"/>
      <c r="AG92" s="413"/>
      <c r="AH92" s="413"/>
      <c r="AQ92" s="413"/>
      <c r="AR92" s="413"/>
      <c r="AS92" s="413"/>
      <c r="AT92" s="413"/>
      <c r="AU92" s="413"/>
      <c r="AV92" s="413"/>
    </row>
    <row r="93" spans="1:56" s="412" customFormat="1" ht="12">
      <c r="A93" s="413"/>
      <c r="B93" s="413"/>
      <c r="C93" s="413"/>
      <c r="D93" s="413"/>
      <c r="E93" s="413"/>
      <c r="F93" s="413"/>
      <c r="O93" s="413"/>
      <c r="P93" s="413"/>
      <c r="Q93" s="413"/>
      <c r="R93" s="413"/>
      <c r="S93" s="413"/>
      <c r="T93" s="413"/>
      <c r="AC93" s="413"/>
      <c r="AD93" s="413"/>
      <c r="AE93" s="413"/>
      <c r="AF93" s="413"/>
      <c r="AG93" s="413"/>
      <c r="AH93" s="413"/>
      <c r="AQ93" s="413"/>
      <c r="AR93" s="413"/>
      <c r="AS93" s="413"/>
      <c r="AT93" s="413"/>
      <c r="AU93" s="413"/>
      <c r="AV93" s="413"/>
    </row>
    <row r="94" spans="1:56" s="412" customFormat="1" ht="12">
      <c r="A94" s="413"/>
      <c r="B94" s="413"/>
      <c r="C94" s="413"/>
      <c r="D94" s="413"/>
      <c r="E94" s="413"/>
      <c r="F94" s="413"/>
      <c r="O94" s="413"/>
      <c r="P94" s="413"/>
      <c r="Q94" s="413"/>
      <c r="R94" s="413"/>
      <c r="S94" s="413"/>
      <c r="T94" s="413"/>
      <c r="AC94" s="413"/>
      <c r="AD94" s="413"/>
      <c r="AE94" s="413"/>
      <c r="AF94" s="413"/>
      <c r="AG94" s="413"/>
      <c r="AH94" s="413"/>
      <c r="AQ94" s="413"/>
      <c r="AR94" s="413"/>
      <c r="AS94" s="413"/>
      <c r="AT94" s="413"/>
      <c r="AU94" s="413"/>
      <c r="AV94" s="413"/>
    </row>
    <row r="95" spans="1:56" s="412" customFormat="1" ht="12">
      <c r="A95" s="413"/>
      <c r="B95" s="413"/>
      <c r="C95" s="413"/>
      <c r="D95" s="413"/>
      <c r="E95" s="413"/>
      <c r="F95" s="413"/>
      <c r="O95" s="413"/>
      <c r="P95" s="413"/>
      <c r="Q95" s="413"/>
      <c r="R95" s="413"/>
      <c r="S95" s="413"/>
      <c r="T95" s="413"/>
      <c r="AC95" s="413"/>
      <c r="AD95" s="413"/>
      <c r="AE95" s="413"/>
      <c r="AF95" s="413"/>
      <c r="AG95" s="413"/>
      <c r="AH95" s="413"/>
      <c r="AQ95" s="413"/>
      <c r="AR95" s="413"/>
      <c r="AS95" s="413"/>
      <c r="AT95" s="413"/>
      <c r="AU95" s="413"/>
      <c r="AV95" s="413"/>
    </row>
  </sheetData>
  <mergeCells count="96">
    <mergeCell ref="B87:N87"/>
    <mergeCell ref="B88:N88"/>
    <mergeCell ref="AD87:AP87"/>
    <mergeCell ref="AD88:AP88"/>
    <mergeCell ref="A2:N2"/>
    <mergeCell ref="O2:AB2"/>
    <mergeCell ref="AC2:AP2"/>
    <mergeCell ref="AF35:AH35"/>
    <mergeCell ref="D58:F58"/>
    <mergeCell ref="R58:T58"/>
    <mergeCell ref="AF58:AH58"/>
    <mergeCell ref="D43:F43"/>
    <mergeCell ref="R43:T43"/>
    <mergeCell ref="AF43:AH43"/>
    <mergeCell ref="AF69:AH69"/>
    <mergeCell ref="AF61:AH61"/>
    <mergeCell ref="AQ2:BD2"/>
    <mergeCell ref="A4:F6"/>
    <mergeCell ref="G4:N4"/>
    <mergeCell ref="O4:T6"/>
    <mergeCell ref="U4:AB4"/>
    <mergeCell ref="AC4:AH6"/>
    <mergeCell ref="AI4:AP4"/>
    <mergeCell ref="AQ4:AV6"/>
    <mergeCell ref="AW4:BD4"/>
    <mergeCell ref="G5:J5"/>
    <mergeCell ref="K5:N5"/>
    <mergeCell ref="U5:X5"/>
    <mergeCell ref="Y5:AB5"/>
    <mergeCell ref="AI5:AL5"/>
    <mergeCell ref="AM5:AP5"/>
    <mergeCell ref="AW5:AZ5"/>
    <mergeCell ref="BA5:BD5"/>
    <mergeCell ref="B9:B32"/>
    <mergeCell ref="D9:F9"/>
    <mergeCell ref="P9:P32"/>
    <mergeCell ref="R9:T9"/>
    <mergeCell ref="AD9:AD32"/>
    <mergeCell ref="AF9:AH9"/>
    <mergeCell ref="AT13:AV13"/>
    <mergeCell ref="D17:F17"/>
    <mergeCell ref="R17:T17"/>
    <mergeCell ref="AF17:AH17"/>
    <mergeCell ref="AT17:AV17"/>
    <mergeCell ref="D8:F8"/>
    <mergeCell ref="R8:T8"/>
    <mergeCell ref="AF8:AH8"/>
    <mergeCell ref="AT8:AV8"/>
    <mergeCell ref="AT32:AV32"/>
    <mergeCell ref="D34:F34"/>
    <mergeCell ref="R34:T34"/>
    <mergeCell ref="AF34:AH34"/>
    <mergeCell ref="AT34:AV34"/>
    <mergeCell ref="AR9:AR32"/>
    <mergeCell ref="AT9:AV9"/>
    <mergeCell ref="D13:F13"/>
    <mergeCell ref="R13:T13"/>
    <mergeCell ref="AF13:AH13"/>
    <mergeCell ref="D32:F32"/>
    <mergeCell ref="R32:T32"/>
    <mergeCell ref="AF32:AH32"/>
    <mergeCell ref="AT35:AV35"/>
    <mergeCell ref="D39:F39"/>
    <mergeCell ref="R39:T39"/>
    <mergeCell ref="AF39:AH39"/>
    <mergeCell ref="AT39:AV39"/>
    <mergeCell ref="AT43:AV43"/>
    <mergeCell ref="D35:F35"/>
    <mergeCell ref="B61:B84"/>
    <mergeCell ref="D61:F61"/>
    <mergeCell ref="P61:P84"/>
    <mergeCell ref="R61:T61"/>
    <mergeCell ref="AD61:AD84"/>
    <mergeCell ref="AR35:AR58"/>
    <mergeCell ref="B35:B58"/>
    <mergeCell ref="P35:P58"/>
    <mergeCell ref="R35:T35"/>
    <mergeCell ref="AD35:AD58"/>
    <mergeCell ref="AF65:AH65"/>
    <mergeCell ref="AT65:AV65"/>
    <mergeCell ref="D69:F69"/>
    <mergeCell ref="R69:T69"/>
    <mergeCell ref="AT58:AV58"/>
    <mergeCell ref="D60:F60"/>
    <mergeCell ref="R60:T60"/>
    <mergeCell ref="AF60:AH60"/>
    <mergeCell ref="AT60:AV60"/>
    <mergeCell ref="AT69:AV69"/>
    <mergeCell ref="D84:F84"/>
    <mergeCell ref="R84:T84"/>
    <mergeCell ref="AF84:AH84"/>
    <mergeCell ref="AT84:AV84"/>
    <mergeCell ref="AR61:AR84"/>
    <mergeCell ref="AT61:AV61"/>
    <mergeCell ref="D65:F65"/>
    <mergeCell ref="R65:T65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90" orientation="portrait" useFirstPageNumber="1" r:id="rId1"/>
  <headerFooter scaleWithDoc="0" alignWithMargins="0">
    <oddFooter>&amp;C&amp;P</oddFooter>
  </headerFooter>
  <colBreaks count="3" manualBreakCount="3">
    <brk id="14" min="1" max="87" man="1"/>
    <brk id="28" min="1" max="87" man="1"/>
    <brk id="42" min="1" max="8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9"/>
  </sheetPr>
  <dimension ref="A1:CU89"/>
  <sheetViews>
    <sheetView view="pageBreakPreview" zoomScaleNormal="100" zoomScaleSheetLayoutView="100" workbookViewId="0">
      <pane ySplit="7" topLeftCell="A8" activePane="bottomLeft" state="frozen"/>
      <selection pane="bottomLeft" activeCell="J24" sqref="J24"/>
    </sheetView>
  </sheetViews>
  <sheetFormatPr defaultColWidth="8.875" defaultRowHeight="13.5"/>
  <cols>
    <col min="1" max="1" width="2.75" style="444" customWidth="1"/>
    <col min="2" max="2" width="1.75" style="444" customWidth="1"/>
    <col min="3" max="3" width="1" style="444" customWidth="1"/>
    <col min="4" max="4" width="2" style="444" customWidth="1"/>
    <col min="5" max="5" width="15" style="444" customWidth="1"/>
    <col min="6" max="17" width="5.875" style="445" customWidth="1"/>
    <col min="18" max="29" width="5.625" style="445" customWidth="1"/>
    <col min="30" max="30" width="1" style="445" customWidth="1"/>
    <col min="31" max="31" width="7.5" style="445" customWidth="1"/>
    <col min="32" max="32" width="1.75" style="445" customWidth="1"/>
    <col min="33" max="33" width="2.75" style="448" customWidth="1"/>
    <col min="34" max="34" width="2.75" style="444" customWidth="1"/>
    <col min="35" max="35" width="1.75" style="444" customWidth="1"/>
    <col min="36" max="36" width="1" style="444" customWidth="1"/>
    <col min="37" max="37" width="2" style="444" customWidth="1"/>
    <col min="38" max="38" width="15" style="444" customWidth="1"/>
    <col min="39" max="50" width="5.875" style="445" customWidth="1"/>
    <col min="51" max="62" width="5.625" style="445" customWidth="1"/>
    <col min="63" max="63" width="1" style="445" customWidth="1"/>
    <col min="64" max="64" width="7.5" style="445" customWidth="1"/>
    <col min="65" max="65" width="1.75" style="445" customWidth="1"/>
    <col min="66" max="66" width="2.75" style="448" customWidth="1"/>
    <col min="67" max="67" width="2.75" style="444" customWidth="1"/>
    <col min="68" max="68" width="1.75" style="444" customWidth="1"/>
    <col min="69" max="69" width="1" style="444" customWidth="1"/>
    <col min="70" max="70" width="2" style="444" customWidth="1"/>
    <col min="71" max="71" width="15" style="444" customWidth="1"/>
    <col min="72" max="83" width="5.875" style="445" customWidth="1"/>
    <col min="84" max="95" width="5.625" style="445" customWidth="1"/>
    <col min="96" max="96" width="1" style="445" customWidth="1"/>
    <col min="97" max="97" width="7.5" style="445" customWidth="1"/>
    <col min="98" max="98" width="1.75" style="445" customWidth="1"/>
    <col min="99" max="99" width="2.75" style="448" customWidth="1"/>
    <col min="100" max="16384" width="8.875" style="445"/>
  </cols>
  <sheetData>
    <row r="1" spans="1:99" s="382" customFormat="1">
      <c r="A1" s="381"/>
      <c r="B1" s="381"/>
      <c r="C1" s="381"/>
      <c r="D1" s="381"/>
      <c r="E1" s="381"/>
      <c r="F1" s="381"/>
      <c r="O1" s="381"/>
      <c r="P1" s="381"/>
      <c r="Q1" s="381"/>
      <c r="R1" s="381"/>
      <c r="S1" s="381"/>
      <c r="T1" s="381"/>
      <c r="AC1" s="381"/>
      <c r="AD1" s="381"/>
      <c r="AE1" s="381"/>
      <c r="AF1" s="381"/>
      <c r="AG1" s="381"/>
      <c r="AH1" s="381"/>
      <c r="AQ1" s="381"/>
      <c r="AR1" s="381"/>
      <c r="AS1" s="381"/>
      <c r="AT1" s="381"/>
      <c r="AU1" s="381"/>
      <c r="AV1" s="381"/>
      <c r="BK1" s="381"/>
      <c r="BL1" s="381"/>
      <c r="BM1" s="381"/>
      <c r="BN1" s="381"/>
      <c r="CR1" s="381"/>
      <c r="CS1" s="381"/>
      <c r="CT1" s="381"/>
      <c r="CU1" s="381"/>
    </row>
    <row r="2" spans="1:99" s="443" customFormat="1" ht="19.5" customHeight="1">
      <c r="A2" s="1502" t="s">
        <v>384</v>
      </c>
      <c r="B2" s="1502"/>
      <c r="C2" s="1502"/>
      <c r="D2" s="1502"/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2"/>
      <c r="P2" s="1502"/>
      <c r="Q2" s="1503" t="s">
        <v>407</v>
      </c>
      <c r="R2" s="1503"/>
      <c r="S2" s="1503"/>
      <c r="T2" s="1503"/>
      <c r="U2" s="1503"/>
      <c r="V2" s="1503"/>
      <c r="W2" s="1503"/>
      <c r="X2" s="1503"/>
      <c r="Y2" s="1503"/>
      <c r="Z2" s="1503"/>
      <c r="AA2" s="1503"/>
      <c r="AB2" s="1503"/>
      <c r="AC2" s="1503"/>
      <c r="AD2" s="1503"/>
      <c r="AE2" s="1503"/>
      <c r="AF2" s="1503"/>
      <c r="AG2" s="1503"/>
      <c r="AH2" s="1502" t="s">
        <v>384</v>
      </c>
      <c r="AI2" s="1502"/>
      <c r="AJ2" s="1502"/>
      <c r="AK2" s="1502"/>
      <c r="AL2" s="1502"/>
      <c r="AM2" s="1502"/>
      <c r="AN2" s="1502"/>
      <c r="AO2" s="1502"/>
      <c r="AP2" s="1502"/>
      <c r="AQ2" s="1502"/>
      <c r="AR2" s="1502"/>
      <c r="AS2" s="1502"/>
      <c r="AT2" s="1502"/>
      <c r="AU2" s="1502"/>
      <c r="AV2" s="1502"/>
      <c r="AW2" s="1502"/>
      <c r="AX2" s="1503" t="s">
        <v>413</v>
      </c>
      <c r="AY2" s="1503"/>
      <c r="AZ2" s="1503"/>
      <c r="BA2" s="1503"/>
      <c r="BB2" s="1503"/>
      <c r="BC2" s="1503"/>
      <c r="BD2" s="1503"/>
      <c r="BE2" s="1503"/>
      <c r="BF2" s="1503"/>
      <c r="BG2" s="1503"/>
      <c r="BH2" s="1503"/>
      <c r="BI2" s="1503"/>
      <c r="BJ2" s="1503"/>
      <c r="BK2" s="1503"/>
      <c r="BL2" s="1503"/>
      <c r="BM2" s="1503"/>
      <c r="BN2" s="1503"/>
      <c r="BO2" s="1502" t="s">
        <v>384</v>
      </c>
      <c r="BP2" s="1502"/>
      <c r="BQ2" s="1502"/>
      <c r="BR2" s="1502"/>
      <c r="BS2" s="1502"/>
      <c r="BT2" s="1502"/>
      <c r="BU2" s="1502"/>
      <c r="BV2" s="1502"/>
      <c r="BW2" s="1502"/>
      <c r="BX2" s="1502"/>
      <c r="BY2" s="1502"/>
      <c r="BZ2" s="1502"/>
      <c r="CA2" s="1502"/>
      <c r="CB2" s="1502"/>
      <c r="CC2" s="1502"/>
      <c r="CD2" s="1502"/>
      <c r="CE2" s="1503" t="s">
        <v>414</v>
      </c>
      <c r="CF2" s="1503"/>
      <c r="CG2" s="1503"/>
      <c r="CH2" s="1503"/>
      <c r="CI2" s="1503"/>
      <c r="CJ2" s="1503"/>
      <c r="CK2" s="1503"/>
      <c r="CL2" s="1503"/>
      <c r="CM2" s="1503"/>
      <c r="CN2" s="1503"/>
      <c r="CO2" s="1503"/>
      <c r="CP2" s="1503"/>
      <c r="CQ2" s="1503"/>
      <c r="CR2" s="1503"/>
      <c r="CS2" s="1503"/>
      <c r="CT2" s="1503"/>
      <c r="CU2" s="1503"/>
    </row>
    <row r="3" spans="1:99" ht="16.5" customHeight="1">
      <c r="AG3" s="446" t="s">
        <v>191</v>
      </c>
      <c r="BN3" s="446" t="s">
        <v>191</v>
      </c>
      <c r="CU3" s="446" t="s">
        <v>191</v>
      </c>
    </row>
    <row r="4" spans="1:99" s="447" customFormat="1" ht="11.45" customHeight="1">
      <c r="A4" s="1506" t="s">
        <v>409</v>
      </c>
      <c r="B4" s="1504"/>
      <c r="C4" s="1504"/>
      <c r="D4" s="1504"/>
      <c r="E4" s="1507"/>
      <c r="F4" s="1504" t="s">
        <v>385</v>
      </c>
      <c r="G4" s="1509" t="s">
        <v>386</v>
      </c>
      <c r="H4" s="1504" t="s">
        <v>387</v>
      </c>
      <c r="I4" s="1504" t="s">
        <v>388</v>
      </c>
      <c r="J4" s="1504" t="s">
        <v>389</v>
      </c>
      <c r="K4" s="1504" t="s">
        <v>390</v>
      </c>
      <c r="L4" s="1504" t="s">
        <v>391</v>
      </c>
      <c r="M4" s="1504" t="s">
        <v>392</v>
      </c>
      <c r="N4" s="1504" t="s">
        <v>393</v>
      </c>
      <c r="O4" s="1504" t="s">
        <v>394</v>
      </c>
      <c r="P4" s="1504" t="s">
        <v>395</v>
      </c>
      <c r="Q4" s="1509" t="s">
        <v>396</v>
      </c>
      <c r="R4" s="1504" t="s">
        <v>410</v>
      </c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7"/>
      <c r="AD4" s="1509" t="s">
        <v>411</v>
      </c>
      <c r="AE4" s="1504"/>
      <c r="AF4" s="1504"/>
      <c r="AG4" s="1507"/>
      <c r="AH4" s="1506" t="s">
        <v>409</v>
      </c>
      <c r="AI4" s="1504"/>
      <c r="AJ4" s="1504"/>
      <c r="AK4" s="1504"/>
      <c r="AL4" s="1507"/>
      <c r="AM4" s="1504" t="s">
        <v>385</v>
      </c>
      <c r="AN4" s="1509" t="s">
        <v>386</v>
      </c>
      <c r="AO4" s="1504" t="s">
        <v>387</v>
      </c>
      <c r="AP4" s="1504" t="s">
        <v>388</v>
      </c>
      <c r="AQ4" s="1504" t="s">
        <v>389</v>
      </c>
      <c r="AR4" s="1504" t="s">
        <v>390</v>
      </c>
      <c r="AS4" s="1504" t="s">
        <v>391</v>
      </c>
      <c r="AT4" s="1504" t="s">
        <v>392</v>
      </c>
      <c r="AU4" s="1504" t="s">
        <v>393</v>
      </c>
      <c r="AV4" s="1504" t="s">
        <v>394</v>
      </c>
      <c r="AW4" s="1504" t="s">
        <v>395</v>
      </c>
      <c r="AX4" s="1509" t="s">
        <v>396</v>
      </c>
      <c r="AY4" s="1504" t="s">
        <v>410</v>
      </c>
      <c r="AZ4" s="1504"/>
      <c r="BA4" s="1504"/>
      <c r="BB4" s="1504"/>
      <c r="BC4" s="1504"/>
      <c r="BD4" s="1504"/>
      <c r="BE4" s="1504"/>
      <c r="BF4" s="1504"/>
      <c r="BG4" s="1504"/>
      <c r="BH4" s="1504"/>
      <c r="BI4" s="1504"/>
      <c r="BJ4" s="1504"/>
      <c r="BK4" s="1509" t="s">
        <v>411</v>
      </c>
      <c r="BL4" s="1504"/>
      <c r="BM4" s="1504"/>
      <c r="BN4" s="1507"/>
      <c r="BO4" s="1506" t="s">
        <v>409</v>
      </c>
      <c r="BP4" s="1504"/>
      <c r="BQ4" s="1504"/>
      <c r="BR4" s="1504"/>
      <c r="BS4" s="1507"/>
      <c r="BT4" s="1504" t="s">
        <v>385</v>
      </c>
      <c r="BU4" s="1509" t="s">
        <v>386</v>
      </c>
      <c r="BV4" s="1504" t="s">
        <v>387</v>
      </c>
      <c r="BW4" s="1504" t="s">
        <v>388</v>
      </c>
      <c r="BX4" s="1504" t="s">
        <v>389</v>
      </c>
      <c r="BY4" s="1504" t="s">
        <v>390</v>
      </c>
      <c r="BZ4" s="1504" t="s">
        <v>391</v>
      </c>
      <c r="CA4" s="1504" t="s">
        <v>392</v>
      </c>
      <c r="CB4" s="1504" t="s">
        <v>393</v>
      </c>
      <c r="CC4" s="1504" t="s">
        <v>394</v>
      </c>
      <c r="CD4" s="1504" t="s">
        <v>395</v>
      </c>
      <c r="CE4" s="1509" t="s">
        <v>396</v>
      </c>
      <c r="CF4" s="1504" t="s">
        <v>410</v>
      </c>
      <c r="CG4" s="1504"/>
      <c r="CH4" s="1504"/>
      <c r="CI4" s="1504"/>
      <c r="CJ4" s="1504"/>
      <c r="CK4" s="1504"/>
      <c r="CL4" s="1504"/>
      <c r="CM4" s="1504"/>
      <c r="CN4" s="1504"/>
      <c r="CO4" s="1504"/>
      <c r="CP4" s="1504"/>
      <c r="CQ4" s="1504"/>
      <c r="CR4" s="1509" t="s">
        <v>411</v>
      </c>
      <c r="CS4" s="1504"/>
      <c r="CT4" s="1504"/>
      <c r="CU4" s="1507"/>
    </row>
    <row r="5" spans="1:99" s="447" customFormat="1" ht="11.45" customHeight="1">
      <c r="A5" s="1508"/>
      <c r="B5" s="1504"/>
      <c r="C5" s="1504"/>
      <c r="D5" s="1504"/>
      <c r="E5" s="1507"/>
      <c r="F5" s="1505"/>
      <c r="G5" s="1505"/>
      <c r="H5" s="1505"/>
      <c r="I5" s="1505"/>
      <c r="J5" s="1505"/>
      <c r="K5" s="1505"/>
      <c r="L5" s="1505"/>
      <c r="M5" s="1505"/>
      <c r="N5" s="1505"/>
      <c r="O5" s="1505"/>
      <c r="P5" s="1505"/>
      <c r="Q5" s="1510"/>
      <c r="R5" s="1504" t="s">
        <v>397</v>
      </c>
      <c r="S5" s="1509" t="s">
        <v>398</v>
      </c>
      <c r="T5" s="1504" t="s">
        <v>387</v>
      </c>
      <c r="U5" s="1504" t="s">
        <v>388</v>
      </c>
      <c r="V5" s="1504" t="s">
        <v>389</v>
      </c>
      <c r="W5" s="1504" t="s">
        <v>390</v>
      </c>
      <c r="X5" s="1504" t="s">
        <v>391</v>
      </c>
      <c r="Y5" s="1504" t="s">
        <v>392</v>
      </c>
      <c r="Z5" s="1504" t="s">
        <v>393</v>
      </c>
      <c r="AA5" s="1504" t="s">
        <v>394</v>
      </c>
      <c r="AB5" s="1504" t="s">
        <v>395</v>
      </c>
      <c r="AC5" s="1512" t="s">
        <v>399</v>
      </c>
      <c r="AD5" s="1504"/>
      <c r="AE5" s="1504"/>
      <c r="AF5" s="1504"/>
      <c r="AG5" s="1507"/>
      <c r="AH5" s="1508"/>
      <c r="AI5" s="1504"/>
      <c r="AJ5" s="1504"/>
      <c r="AK5" s="1504"/>
      <c r="AL5" s="1507"/>
      <c r="AM5" s="1505"/>
      <c r="AN5" s="1505"/>
      <c r="AO5" s="1505"/>
      <c r="AP5" s="1505"/>
      <c r="AQ5" s="1505"/>
      <c r="AR5" s="1505"/>
      <c r="AS5" s="1505"/>
      <c r="AT5" s="1505"/>
      <c r="AU5" s="1505"/>
      <c r="AV5" s="1505"/>
      <c r="AW5" s="1505"/>
      <c r="AX5" s="1510"/>
      <c r="AY5" s="1504" t="s">
        <v>397</v>
      </c>
      <c r="AZ5" s="1509" t="s">
        <v>398</v>
      </c>
      <c r="BA5" s="1504" t="s">
        <v>387</v>
      </c>
      <c r="BB5" s="1504" t="s">
        <v>388</v>
      </c>
      <c r="BC5" s="1504" t="s">
        <v>389</v>
      </c>
      <c r="BD5" s="1504" t="s">
        <v>390</v>
      </c>
      <c r="BE5" s="1504" t="s">
        <v>391</v>
      </c>
      <c r="BF5" s="1504" t="s">
        <v>392</v>
      </c>
      <c r="BG5" s="1504" t="s">
        <v>393</v>
      </c>
      <c r="BH5" s="1504" t="s">
        <v>394</v>
      </c>
      <c r="BI5" s="1504" t="s">
        <v>395</v>
      </c>
      <c r="BJ5" s="1509" t="s">
        <v>399</v>
      </c>
      <c r="BK5" s="1504"/>
      <c r="BL5" s="1504"/>
      <c r="BM5" s="1504"/>
      <c r="BN5" s="1507"/>
      <c r="BO5" s="1508"/>
      <c r="BP5" s="1504"/>
      <c r="BQ5" s="1504"/>
      <c r="BR5" s="1504"/>
      <c r="BS5" s="1507"/>
      <c r="BT5" s="1505"/>
      <c r="BU5" s="1505"/>
      <c r="BV5" s="1505"/>
      <c r="BW5" s="1505"/>
      <c r="BX5" s="1505"/>
      <c r="BY5" s="1505"/>
      <c r="BZ5" s="1505"/>
      <c r="CA5" s="1505"/>
      <c r="CB5" s="1505"/>
      <c r="CC5" s="1505"/>
      <c r="CD5" s="1505"/>
      <c r="CE5" s="1510"/>
      <c r="CF5" s="1504" t="s">
        <v>397</v>
      </c>
      <c r="CG5" s="1509" t="s">
        <v>398</v>
      </c>
      <c r="CH5" s="1504" t="s">
        <v>387</v>
      </c>
      <c r="CI5" s="1504" t="s">
        <v>388</v>
      </c>
      <c r="CJ5" s="1504" t="s">
        <v>389</v>
      </c>
      <c r="CK5" s="1504" t="s">
        <v>390</v>
      </c>
      <c r="CL5" s="1504" t="s">
        <v>391</v>
      </c>
      <c r="CM5" s="1504" t="s">
        <v>392</v>
      </c>
      <c r="CN5" s="1504" t="s">
        <v>393</v>
      </c>
      <c r="CO5" s="1504" t="s">
        <v>394</v>
      </c>
      <c r="CP5" s="1504" t="s">
        <v>395</v>
      </c>
      <c r="CQ5" s="1509" t="s">
        <v>399</v>
      </c>
      <c r="CR5" s="1504"/>
      <c r="CS5" s="1504"/>
      <c r="CT5" s="1504"/>
      <c r="CU5" s="1507"/>
    </row>
    <row r="6" spans="1:99" s="447" customFormat="1" ht="15" customHeight="1">
      <c r="A6" s="1508"/>
      <c r="B6" s="1504"/>
      <c r="C6" s="1504"/>
      <c r="D6" s="1504"/>
      <c r="E6" s="1507"/>
      <c r="F6" s="1505"/>
      <c r="G6" s="1505"/>
      <c r="H6" s="1505"/>
      <c r="I6" s="1505"/>
      <c r="J6" s="1505"/>
      <c r="K6" s="1505"/>
      <c r="L6" s="1505"/>
      <c r="M6" s="1505"/>
      <c r="N6" s="1505"/>
      <c r="O6" s="1505"/>
      <c r="P6" s="1505"/>
      <c r="Q6" s="1510"/>
      <c r="R6" s="1504"/>
      <c r="S6" s="1505"/>
      <c r="T6" s="1505"/>
      <c r="U6" s="1505"/>
      <c r="V6" s="1505"/>
      <c r="W6" s="1505"/>
      <c r="X6" s="1505"/>
      <c r="Y6" s="1505"/>
      <c r="Z6" s="1505"/>
      <c r="AA6" s="1505"/>
      <c r="AB6" s="1505"/>
      <c r="AC6" s="1513"/>
      <c r="AD6" s="1504"/>
      <c r="AE6" s="1504"/>
      <c r="AF6" s="1504"/>
      <c r="AG6" s="1507"/>
      <c r="AH6" s="1508"/>
      <c r="AI6" s="1504"/>
      <c r="AJ6" s="1504"/>
      <c r="AK6" s="1504"/>
      <c r="AL6" s="1507"/>
      <c r="AM6" s="1505"/>
      <c r="AN6" s="1505"/>
      <c r="AO6" s="1505"/>
      <c r="AP6" s="1505"/>
      <c r="AQ6" s="1505"/>
      <c r="AR6" s="1505"/>
      <c r="AS6" s="1505"/>
      <c r="AT6" s="1505"/>
      <c r="AU6" s="1505"/>
      <c r="AV6" s="1505"/>
      <c r="AW6" s="1505"/>
      <c r="AX6" s="1510"/>
      <c r="AY6" s="1504"/>
      <c r="AZ6" s="1505"/>
      <c r="BA6" s="1505"/>
      <c r="BB6" s="1505"/>
      <c r="BC6" s="1505"/>
      <c r="BD6" s="1505"/>
      <c r="BE6" s="1505"/>
      <c r="BF6" s="1505"/>
      <c r="BG6" s="1505"/>
      <c r="BH6" s="1505"/>
      <c r="BI6" s="1505"/>
      <c r="BJ6" s="1510"/>
      <c r="BK6" s="1504"/>
      <c r="BL6" s="1504"/>
      <c r="BM6" s="1504"/>
      <c r="BN6" s="1507"/>
      <c r="BO6" s="1508"/>
      <c r="BP6" s="1504"/>
      <c r="BQ6" s="1504"/>
      <c r="BR6" s="1504"/>
      <c r="BS6" s="1507"/>
      <c r="BT6" s="1505"/>
      <c r="BU6" s="1505"/>
      <c r="BV6" s="1505"/>
      <c r="BW6" s="1505"/>
      <c r="BX6" s="1505"/>
      <c r="BY6" s="1505"/>
      <c r="BZ6" s="1505"/>
      <c r="CA6" s="1505"/>
      <c r="CB6" s="1505"/>
      <c r="CC6" s="1505"/>
      <c r="CD6" s="1505"/>
      <c r="CE6" s="1510"/>
      <c r="CF6" s="1504"/>
      <c r="CG6" s="1505"/>
      <c r="CH6" s="1505"/>
      <c r="CI6" s="1505"/>
      <c r="CJ6" s="1505"/>
      <c r="CK6" s="1505"/>
      <c r="CL6" s="1505"/>
      <c r="CM6" s="1505"/>
      <c r="CN6" s="1505"/>
      <c r="CO6" s="1505"/>
      <c r="CP6" s="1505"/>
      <c r="CQ6" s="1510"/>
      <c r="CR6" s="1504"/>
      <c r="CS6" s="1504"/>
      <c r="CT6" s="1504"/>
      <c r="CU6" s="1507"/>
    </row>
    <row r="7" spans="1:99" s="450" customFormat="1" ht="4.5" customHeight="1">
      <c r="A7" s="448"/>
      <c r="B7" s="448"/>
      <c r="C7" s="449"/>
      <c r="D7" s="449"/>
      <c r="E7" s="449"/>
      <c r="F7" s="470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70"/>
      <c r="AE7" s="451"/>
      <c r="AF7" s="451"/>
      <c r="AG7" s="452"/>
      <c r="AH7" s="448"/>
      <c r="AI7" s="448"/>
      <c r="AJ7" s="449"/>
      <c r="AK7" s="449"/>
      <c r="AL7" s="449"/>
      <c r="AM7" s="470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71"/>
      <c r="BK7" s="470"/>
      <c r="BL7" s="451"/>
      <c r="BM7" s="451"/>
      <c r="BN7" s="452"/>
      <c r="BO7" s="448"/>
      <c r="BP7" s="448"/>
      <c r="BQ7" s="449"/>
      <c r="BR7" s="449"/>
      <c r="BS7" s="449"/>
      <c r="BT7" s="470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71"/>
      <c r="CR7" s="470"/>
      <c r="CS7" s="451"/>
      <c r="CT7" s="451"/>
      <c r="CU7" s="452"/>
    </row>
    <row r="8" spans="1:99" s="1276" customFormat="1" ht="10.5" customHeight="1">
      <c r="A8" s="476"/>
      <c r="B8" s="1274"/>
      <c r="C8" s="1511" t="s">
        <v>43</v>
      </c>
      <c r="D8" s="1511"/>
      <c r="E8" s="1511"/>
      <c r="F8" s="478">
        <f>SUM(G8:Q8)</f>
        <v>82826</v>
      </c>
      <c r="G8" s="479">
        <v>1161</v>
      </c>
      <c r="H8" s="479">
        <v>4721</v>
      </c>
      <c r="I8" s="479">
        <v>5231</v>
      </c>
      <c r="J8" s="479">
        <v>6096</v>
      </c>
      <c r="K8" s="479">
        <v>7170</v>
      </c>
      <c r="L8" s="479">
        <v>8445</v>
      </c>
      <c r="M8" s="479">
        <v>9309</v>
      </c>
      <c r="N8" s="479">
        <v>8598</v>
      </c>
      <c r="O8" s="479">
        <v>8897</v>
      </c>
      <c r="P8" s="479">
        <v>7853</v>
      </c>
      <c r="Q8" s="479">
        <v>15345</v>
      </c>
      <c r="R8" s="480">
        <f>ROUND((F8/$F8)*100,1)</f>
        <v>100</v>
      </c>
      <c r="S8" s="480">
        <f>ROUND((G8/$F8)*100,1)</f>
        <v>1.4</v>
      </c>
      <c r="T8" s="480">
        <f t="shared" ref="S8:AC21" si="0">ROUND((H8/$F8)*100,1)</f>
        <v>5.7</v>
      </c>
      <c r="U8" s="480">
        <f t="shared" si="0"/>
        <v>6.3</v>
      </c>
      <c r="V8" s="480">
        <f t="shared" si="0"/>
        <v>7.4</v>
      </c>
      <c r="W8" s="480">
        <f t="shared" si="0"/>
        <v>8.6999999999999993</v>
      </c>
      <c r="X8" s="480">
        <f t="shared" si="0"/>
        <v>10.199999999999999</v>
      </c>
      <c r="Y8" s="480">
        <f t="shared" si="0"/>
        <v>11.2</v>
      </c>
      <c r="Z8" s="480">
        <f t="shared" si="0"/>
        <v>10.4</v>
      </c>
      <c r="AA8" s="480">
        <f t="shared" si="0"/>
        <v>10.7</v>
      </c>
      <c r="AB8" s="480">
        <f t="shared" si="0"/>
        <v>9.5</v>
      </c>
      <c r="AC8" s="480">
        <f t="shared" si="0"/>
        <v>18.5</v>
      </c>
      <c r="AD8" s="1275"/>
      <c r="AE8" s="1127" t="s">
        <v>400</v>
      </c>
      <c r="AF8" s="483"/>
      <c r="AG8" s="476"/>
      <c r="AH8" s="476"/>
      <c r="AI8" s="1274"/>
      <c r="AJ8" s="1511" t="s">
        <v>43</v>
      </c>
      <c r="AK8" s="1511"/>
      <c r="AL8" s="1511"/>
      <c r="AM8" s="478">
        <f>SUM(AN8:AX8)</f>
        <v>42308</v>
      </c>
      <c r="AN8" s="479">
        <v>589</v>
      </c>
      <c r="AO8" s="479">
        <v>2449</v>
      </c>
      <c r="AP8" s="479">
        <v>2641</v>
      </c>
      <c r="AQ8" s="479">
        <v>3165</v>
      </c>
      <c r="AR8" s="479">
        <v>3673</v>
      </c>
      <c r="AS8" s="479">
        <v>4224</v>
      </c>
      <c r="AT8" s="479">
        <v>4606</v>
      </c>
      <c r="AU8" s="479">
        <v>4270</v>
      </c>
      <c r="AV8" s="479">
        <v>4455</v>
      </c>
      <c r="AW8" s="479">
        <v>4108</v>
      </c>
      <c r="AX8" s="479">
        <v>8128</v>
      </c>
      <c r="AY8" s="480">
        <f>ROUND((AM8/$AM8)*100,1)</f>
        <v>100</v>
      </c>
      <c r="AZ8" s="480">
        <f t="shared" ref="AZ8:BJ12" si="1">ROUND((AN8/$AM8)*100,1)</f>
        <v>1.4</v>
      </c>
      <c r="BA8" s="480">
        <f t="shared" si="1"/>
        <v>5.8</v>
      </c>
      <c r="BB8" s="480">
        <f t="shared" si="1"/>
        <v>6.2</v>
      </c>
      <c r="BC8" s="480">
        <f t="shared" si="1"/>
        <v>7.5</v>
      </c>
      <c r="BD8" s="480">
        <f t="shared" si="1"/>
        <v>8.6999999999999993</v>
      </c>
      <c r="BE8" s="480">
        <f t="shared" si="1"/>
        <v>10</v>
      </c>
      <c r="BF8" s="480">
        <f t="shared" si="1"/>
        <v>10.9</v>
      </c>
      <c r="BG8" s="480">
        <f t="shared" si="1"/>
        <v>10.1</v>
      </c>
      <c r="BH8" s="480">
        <f t="shared" si="1"/>
        <v>10.5</v>
      </c>
      <c r="BI8" s="480">
        <f t="shared" si="1"/>
        <v>9.6999999999999993</v>
      </c>
      <c r="BJ8" s="480">
        <f t="shared" si="1"/>
        <v>19.2</v>
      </c>
      <c r="BK8" s="1275"/>
      <c r="BL8" s="1127" t="s">
        <v>400</v>
      </c>
      <c r="BM8" s="483"/>
      <c r="BN8" s="476"/>
      <c r="BO8" s="476"/>
      <c r="BP8" s="1274"/>
      <c r="BQ8" s="1511" t="s">
        <v>43</v>
      </c>
      <c r="BR8" s="1511"/>
      <c r="BS8" s="1511"/>
      <c r="BT8" s="478">
        <f>SUM(BU8:CE8)</f>
        <v>40518</v>
      </c>
      <c r="BU8" s="479">
        <v>572</v>
      </c>
      <c r="BV8" s="479">
        <v>2272</v>
      </c>
      <c r="BW8" s="479">
        <v>2590</v>
      </c>
      <c r="BX8" s="479">
        <v>2931</v>
      </c>
      <c r="BY8" s="479">
        <v>3497</v>
      </c>
      <c r="BZ8" s="479">
        <v>4221</v>
      </c>
      <c r="CA8" s="479">
        <v>4703</v>
      </c>
      <c r="CB8" s="479">
        <v>4328</v>
      </c>
      <c r="CC8" s="479">
        <v>4442</v>
      </c>
      <c r="CD8" s="479">
        <v>3745</v>
      </c>
      <c r="CE8" s="479">
        <v>7217</v>
      </c>
      <c r="CF8" s="480">
        <f>ROUND((BT8/$BT8)*100,1)</f>
        <v>100</v>
      </c>
      <c r="CG8" s="480">
        <f t="shared" ref="CG8:CQ11" si="2">ROUND((BU8/$BT8)*100,1)</f>
        <v>1.4</v>
      </c>
      <c r="CH8" s="480">
        <f t="shared" si="2"/>
        <v>5.6</v>
      </c>
      <c r="CI8" s="480">
        <f t="shared" si="2"/>
        <v>6.4</v>
      </c>
      <c r="CJ8" s="480">
        <f t="shared" si="2"/>
        <v>7.2</v>
      </c>
      <c r="CK8" s="480">
        <f t="shared" si="2"/>
        <v>8.6</v>
      </c>
      <c r="CL8" s="480">
        <f t="shared" si="2"/>
        <v>10.4</v>
      </c>
      <c r="CM8" s="480">
        <f t="shared" si="2"/>
        <v>11.6</v>
      </c>
      <c r="CN8" s="480">
        <f t="shared" si="2"/>
        <v>10.7</v>
      </c>
      <c r="CO8" s="480">
        <f t="shared" si="2"/>
        <v>11</v>
      </c>
      <c r="CP8" s="480">
        <f t="shared" si="2"/>
        <v>9.1999999999999993</v>
      </c>
      <c r="CQ8" s="480">
        <f t="shared" si="2"/>
        <v>17.8</v>
      </c>
      <c r="CR8" s="1275"/>
      <c r="CS8" s="1127" t="s">
        <v>400</v>
      </c>
      <c r="CT8" s="483"/>
      <c r="CU8" s="476"/>
    </row>
    <row r="9" spans="1:99" s="486" customFormat="1" ht="10.5" customHeight="1">
      <c r="A9" s="447"/>
      <c r="B9" s="1277"/>
      <c r="C9" s="1514" t="s">
        <v>324</v>
      </c>
      <c r="D9" s="1514"/>
      <c r="E9" s="1514"/>
      <c r="F9" s="472">
        <f>SUM(G9:Q9)</f>
        <v>10917</v>
      </c>
      <c r="G9" s="455">
        <v>29</v>
      </c>
      <c r="H9" s="455">
        <v>163</v>
      </c>
      <c r="I9" s="455">
        <v>225</v>
      </c>
      <c r="J9" s="455">
        <v>370</v>
      </c>
      <c r="K9" s="455">
        <v>513</v>
      </c>
      <c r="L9" s="455">
        <v>545</v>
      </c>
      <c r="M9" s="455">
        <v>594</v>
      </c>
      <c r="N9" s="455">
        <v>762</v>
      </c>
      <c r="O9" s="455">
        <v>1078</v>
      </c>
      <c r="P9" s="455">
        <v>1375</v>
      </c>
      <c r="Q9" s="455">
        <v>5263</v>
      </c>
      <c r="R9" s="464">
        <f t="shared" ref="R9:R31" si="3">ROUND((F9/$F9)*100,1)</f>
        <v>100</v>
      </c>
      <c r="S9" s="464">
        <f t="shared" si="0"/>
        <v>0.3</v>
      </c>
      <c r="T9" s="464">
        <f t="shared" si="0"/>
        <v>1.5</v>
      </c>
      <c r="U9" s="464">
        <f t="shared" si="0"/>
        <v>2.1</v>
      </c>
      <c r="V9" s="464">
        <f t="shared" si="0"/>
        <v>3.4</v>
      </c>
      <c r="W9" s="464">
        <f t="shared" si="0"/>
        <v>4.7</v>
      </c>
      <c r="X9" s="464">
        <f t="shared" si="0"/>
        <v>5</v>
      </c>
      <c r="Y9" s="464">
        <f t="shared" si="0"/>
        <v>5.4</v>
      </c>
      <c r="Z9" s="464">
        <f t="shared" si="0"/>
        <v>7</v>
      </c>
      <c r="AA9" s="464">
        <f t="shared" si="0"/>
        <v>9.9</v>
      </c>
      <c r="AB9" s="464">
        <f t="shared" si="0"/>
        <v>12.6</v>
      </c>
      <c r="AC9" s="464">
        <f t="shared" si="0"/>
        <v>48.2</v>
      </c>
      <c r="AD9" s="1278"/>
      <c r="AE9" s="456" t="s">
        <v>401</v>
      </c>
      <c r="AF9" s="454"/>
      <c r="AG9" s="453"/>
      <c r="AH9" s="447"/>
      <c r="AI9" s="1277"/>
      <c r="AJ9" s="1514" t="s">
        <v>324</v>
      </c>
      <c r="AK9" s="1514"/>
      <c r="AL9" s="1514"/>
      <c r="AM9" s="472">
        <f>SUM(AN9:AX9)</f>
        <v>5787</v>
      </c>
      <c r="AN9" s="455">
        <v>23</v>
      </c>
      <c r="AO9" s="455">
        <v>120</v>
      </c>
      <c r="AP9" s="455">
        <v>162</v>
      </c>
      <c r="AQ9" s="455">
        <v>256</v>
      </c>
      <c r="AR9" s="455">
        <v>333</v>
      </c>
      <c r="AS9" s="455">
        <v>322</v>
      </c>
      <c r="AT9" s="455">
        <v>331</v>
      </c>
      <c r="AU9" s="455">
        <v>406</v>
      </c>
      <c r="AV9" s="455">
        <v>545</v>
      </c>
      <c r="AW9" s="455">
        <v>663</v>
      </c>
      <c r="AX9" s="455">
        <v>2626</v>
      </c>
      <c r="AY9" s="464">
        <f>ROUND((AM9/$AM9)*100,1)</f>
        <v>100</v>
      </c>
      <c r="AZ9" s="464">
        <f t="shared" si="1"/>
        <v>0.4</v>
      </c>
      <c r="BA9" s="464">
        <f t="shared" si="1"/>
        <v>2.1</v>
      </c>
      <c r="BB9" s="464">
        <f t="shared" si="1"/>
        <v>2.8</v>
      </c>
      <c r="BC9" s="464">
        <f t="shared" si="1"/>
        <v>4.4000000000000004</v>
      </c>
      <c r="BD9" s="464">
        <f t="shared" si="1"/>
        <v>5.8</v>
      </c>
      <c r="BE9" s="464">
        <f t="shared" si="1"/>
        <v>5.6</v>
      </c>
      <c r="BF9" s="464">
        <f t="shared" si="1"/>
        <v>5.7</v>
      </c>
      <c r="BG9" s="464">
        <f t="shared" si="1"/>
        <v>7</v>
      </c>
      <c r="BH9" s="464">
        <f t="shared" si="1"/>
        <v>9.4</v>
      </c>
      <c r="BI9" s="464">
        <f t="shared" si="1"/>
        <v>11.5</v>
      </c>
      <c r="BJ9" s="464">
        <f t="shared" si="1"/>
        <v>45.4</v>
      </c>
      <c r="BK9" s="1278"/>
      <c r="BL9" s="456" t="s">
        <v>401</v>
      </c>
      <c r="BM9" s="454"/>
      <c r="BN9" s="453"/>
      <c r="BO9" s="447"/>
      <c r="BP9" s="1277"/>
      <c r="BQ9" s="1514" t="s">
        <v>324</v>
      </c>
      <c r="BR9" s="1514"/>
      <c r="BS9" s="1514"/>
      <c r="BT9" s="472">
        <f>SUM(BU9:CE9)</f>
        <v>5130</v>
      </c>
      <c r="BU9" s="455">
        <v>6</v>
      </c>
      <c r="BV9" s="455">
        <v>43</v>
      </c>
      <c r="BW9" s="455">
        <v>63</v>
      </c>
      <c r="BX9" s="455">
        <v>114</v>
      </c>
      <c r="BY9" s="455">
        <v>180</v>
      </c>
      <c r="BZ9" s="455">
        <v>223</v>
      </c>
      <c r="CA9" s="455">
        <v>263</v>
      </c>
      <c r="CB9" s="455">
        <v>356</v>
      </c>
      <c r="CC9" s="455">
        <v>533</v>
      </c>
      <c r="CD9" s="455">
        <v>712</v>
      </c>
      <c r="CE9" s="455">
        <v>2637</v>
      </c>
      <c r="CF9" s="464">
        <f>ROUND((BT9/$BT9)*100,1)</f>
        <v>100</v>
      </c>
      <c r="CG9" s="464">
        <f t="shared" si="2"/>
        <v>0.1</v>
      </c>
      <c r="CH9" s="464">
        <f t="shared" si="2"/>
        <v>0.8</v>
      </c>
      <c r="CI9" s="464">
        <f t="shared" si="2"/>
        <v>1.2</v>
      </c>
      <c r="CJ9" s="464">
        <f t="shared" si="2"/>
        <v>2.2000000000000002</v>
      </c>
      <c r="CK9" s="464">
        <f t="shared" si="2"/>
        <v>3.5</v>
      </c>
      <c r="CL9" s="464">
        <f t="shared" si="2"/>
        <v>4.3</v>
      </c>
      <c r="CM9" s="464">
        <f t="shared" si="2"/>
        <v>5.0999999999999996</v>
      </c>
      <c r="CN9" s="464">
        <f t="shared" si="2"/>
        <v>6.9</v>
      </c>
      <c r="CO9" s="464">
        <f t="shared" si="2"/>
        <v>10.4</v>
      </c>
      <c r="CP9" s="464">
        <f t="shared" si="2"/>
        <v>13.9</v>
      </c>
      <c r="CQ9" s="464">
        <f t="shared" si="2"/>
        <v>51.4</v>
      </c>
      <c r="CR9" s="1278"/>
      <c r="CS9" s="456" t="s">
        <v>401</v>
      </c>
      <c r="CT9" s="454"/>
      <c r="CU9" s="453"/>
    </row>
    <row r="10" spans="1:99" s="486" customFormat="1" ht="9" customHeight="1">
      <c r="B10" s="1277"/>
      <c r="C10" s="457"/>
      <c r="D10" s="458" t="s">
        <v>325</v>
      </c>
      <c r="E10" s="457" t="s">
        <v>326</v>
      </c>
      <c r="F10" s="472">
        <f t="shared" ref="F10:F32" si="4">SUM(G10:Q10)</f>
        <v>10915</v>
      </c>
      <c r="G10" s="455">
        <v>29</v>
      </c>
      <c r="H10" s="455">
        <v>163</v>
      </c>
      <c r="I10" s="455">
        <v>225</v>
      </c>
      <c r="J10" s="455">
        <v>370</v>
      </c>
      <c r="K10" s="455">
        <v>513</v>
      </c>
      <c r="L10" s="455">
        <v>545</v>
      </c>
      <c r="M10" s="455">
        <v>593</v>
      </c>
      <c r="N10" s="455">
        <v>762</v>
      </c>
      <c r="O10" s="455">
        <v>1078</v>
      </c>
      <c r="P10" s="455">
        <v>1374</v>
      </c>
      <c r="Q10" s="455">
        <v>5263</v>
      </c>
      <c r="R10" s="464">
        <f t="shared" si="3"/>
        <v>100</v>
      </c>
      <c r="S10" s="464">
        <f t="shared" si="0"/>
        <v>0.3</v>
      </c>
      <c r="T10" s="464">
        <f t="shared" si="0"/>
        <v>1.5</v>
      </c>
      <c r="U10" s="464">
        <f t="shared" si="0"/>
        <v>2.1</v>
      </c>
      <c r="V10" s="464">
        <f t="shared" si="0"/>
        <v>3.4</v>
      </c>
      <c r="W10" s="464">
        <f t="shared" si="0"/>
        <v>4.7</v>
      </c>
      <c r="X10" s="464">
        <f t="shared" si="0"/>
        <v>5</v>
      </c>
      <c r="Y10" s="464">
        <f t="shared" si="0"/>
        <v>5.4</v>
      </c>
      <c r="Z10" s="464">
        <f t="shared" si="0"/>
        <v>7</v>
      </c>
      <c r="AA10" s="464">
        <f t="shared" si="0"/>
        <v>9.9</v>
      </c>
      <c r="AB10" s="464">
        <f t="shared" si="0"/>
        <v>12.6</v>
      </c>
      <c r="AC10" s="464">
        <f t="shared" si="0"/>
        <v>48.2</v>
      </c>
      <c r="AD10" s="1278"/>
      <c r="AE10" s="459" t="s">
        <v>325</v>
      </c>
      <c r="AF10" s="1279"/>
      <c r="AG10" s="1279"/>
      <c r="AI10" s="1277"/>
      <c r="AJ10" s="457"/>
      <c r="AK10" s="458" t="s">
        <v>325</v>
      </c>
      <c r="AL10" s="457" t="s">
        <v>326</v>
      </c>
      <c r="AM10" s="472">
        <f t="shared" ref="AM10:AM32" si="5">SUM(AN10:AX10)</f>
        <v>5786</v>
      </c>
      <c r="AN10" s="455">
        <v>23</v>
      </c>
      <c r="AO10" s="455">
        <v>120</v>
      </c>
      <c r="AP10" s="455">
        <v>162</v>
      </c>
      <c r="AQ10" s="455">
        <v>256</v>
      </c>
      <c r="AR10" s="455">
        <v>333</v>
      </c>
      <c r="AS10" s="455">
        <v>322</v>
      </c>
      <c r="AT10" s="455">
        <v>331</v>
      </c>
      <c r="AU10" s="455">
        <v>406</v>
      </c>
      <c r="AV10" s="455">
        <v>545</v>
      </c>
      <c r="AW10" s="455">
        <v>662</v>
      </c>
      <c r="AX10" s="455">
        <v>2626</v>
      </c>
      <c r="AY10" s="464">
        <f t="shared" ref="AY10:AY31" si="6">ROUND((AM10/$AM10)*100,1)</f>
        <v>100</v>
      </c>
      <c r="AZ10" s="464">
        <f t="shared" si="1"/>
        <v>0.4</v>
      </c>
      <c r="BA10" s="464">
        <f t="shared" si="1"/>
        <v>2.1</v>
      </c>
      <c r="BB10" s="464">
        <f t="shared" si="1"/>
        <v>2.8</v>
      </c>
      <c r="BC10" s="464">
        <f t="shared" si="1"/>
        <v>4.4000000000000004</v>
      </c>
      <c r="BD10" s="464">
        <f t="shared" si="1"/>
        <v>5.8</v>
      </c>
      <c r="BE10" s="464">
        <f t="shared" si="1"/>
        <v>5.6</v>
      </c>
      <c r="BF10" s="464">
        <f t="shared" si="1"/>
        <v>5.7</v>
      </c>
      <c r="BG10" s="464">
        <f t="shared" si="1"/>
        <v>7</v>
      </c>
      <c r="BH10" s="464">
        <f t="shared" si="1"/>
        <v>9.4</v>
      </c>
      <c r="BI10" s="464">
        <f t="shared" si="1"/>
        <v>11.4</v>
      </c>
      <c r="BJ10" s="464">
        <f t="shared" si="1"/>
        <v>45.4</v>
      </c>
      <c r="BK10" s="1278"/>
      <c r="BL10" s="459" t="s">
        <v>325</v>
      </c>
      <c r="BM10" s="1279"/>
      <c r="BN10" s="1279"/>
      <c r="BP10" s="1277"/>
      <c r="BQ10" s="457"/>
      <c r="BR10" s="458" t="s">
        <v>325</v>
      </c>
      <c r="BS10" s="457" t="s">
        <v>326</v>
      </c>
      <c r="BT10" s="472">
        <f t="shared" ref="BT10:BT32" si="7">SUM(BU10:CE10)</f>
        <v>5129</v>
      </c>
      <c r="BU10" s="455">
        <v>6</v>
      </c>
      <c r="BV10" s="455">
        <v>43</v>
      </c>
      <c r="BW10" s="455">
        <v>63</v>
      </c>
      <c r="BX10" s="455">
        <v>114</v>
      </c>
      <c r="BY10" s="455">
        <v>180</v>
      </c>
      <c r="BZ10" s="455">
        <v>223</v>
      </c>
      <c r="CA10" s="455">
        <v>262</v>
      </c>
      <c r="CB10" s="455">
        <v>356</v>
      </c>
      <c r="CC10" s="455">
        <v>533</v>
      </c>
      <c r="CD10" s="455">
        <v>712</v>
      </c>
      <c r="CE10" s="455">
        <v>2637</v>
      </c>
      <c r="CF10" s="464">
        <f t="shared" ref="CF10:CF31" si="8">ROUND((BT10/$BT10)*100,1)</f>
        <v>100</v>
      </c>
      <c r="CG10" s="464">
        <f t="shared" si="2"/>
        <v>0.1</v>
      </c>
      <c r="CH10" s="464">
        <f t="shared" si="2"/>
        <v>0.8</v>
      </c>
      <c r="CI10" s="464">
        <f t="shared" si="2"/>
        <v>1.2</v>
      </c>
      <c r="CJ10" s="464">
        <f t="shared" si="2"/>
        <v>2.2000000000000002</v>
      </c>
      <c r="CK10" s="464">
        <f t="shared" si="2"/>
        <v>3.5</v>
      </c>
      <c r="CL10" s="464">
        <f t="shared" si="2"/>
        <v>4.3</v>
      </c>
      <c r="CM10" s="464">
        <f t="shared" si="2"/>
        <v>5.0999999999999996</v>
      </c>
      <c r="CN10" s="464">
        <f t="shared" si="2"/>
        <v>6.9</v>
      </c>
      <c r="CO10" s="464">
        <f t="shared" si="2"/>
        <v>10.4</v>
      </c>
      <c r="CP10" s="464">
        <f t="shared" si="2"/>
        <v>13.9</v>
      </c>
      <c r="CQ10" s="464">
        <f t="shared" si="2"/>
        <v>51.4</v>
      </c>
      <c r="CR10" s="1278"/>
      <c r="CS10" s="459" t="s">
        <v>325</v>
      </c>
      <c r="CT10" s="1279"/>
      <c r="CU10" s="1279"/>
    </row>
    <row r="11" spans="1:99" s="486" customFormat="1" ht="9" customHeight="1">
      <c r="B11" s="1277"/>
      <c r="C11" s="457"/>
      <c r="D11" s="458"/>
      <c r="E11" s="457" t="s">
        <v>328</v>
      </c>
      <c r="F11" s="472">
        <f t="shared" si="4"/>
        <v>10844</v>
      </c>
      <c r="G11" s="455">
        <v>28</v>
      </c>
      <c r="H11" s="455">
        <v>158</v>
      </c>
      <c r="I11" s="455">
        <v>215</v>
      </c>
      <c r="J11" s="455">
        <v>369</v>
      </c>
      <c r="K11" s="455">
        <v>505</v>
      </c>
      <c r="L11" s="455">
        <v>532</v>
      </c>
      <c r="M11" s="455">
        <v>586</v>
      </c>
      <c r="N11" s="455">
        <v>759</v>
      </c>
      <c r="O11" s="455">
        <v>1069</v>
      </c>
      <c r="P11" s="455">
        <v>1368</v>
      </c>
      <c r="Q11" s="455">
        <v>5255</v>
      </c>
      <c r="R11" s="464">
        <f t="shared" si="3"/>
        <v>100</v>
      </c>
      <c r="S11" s="464">
        <f t="shared" si="0"/>
        <v>0.3</v>
      </c>
      <c r="T11" s="464">
        <f>ROUND((H11/$F11)*100,1)</f>
        <v>1.5</v>
      </c>
      <c r="U11" s="464">
        <f>ROUND((I11/$F11)*100,1)</f>
        <v>2</v>
      </c>
      <c r="V11" s="464">
        <f t="shared" si="0"/>
        <v>3.4</v>
      </c>
      <c r="W11" s="464">
        <f>ROUND((K11/$F11)*100,1)</f>
        <v>4.7</v>
      </c>
      <c r="X11" s="464">
        <f t="shared" si="0"/>
        <v>4.9000000000000004</v>
      </c>
      <c r="Y11" s="464">
        <f t="shared" si="0"/>
        <v>5.4</v>
      </c>
      <c r="Z11" s="464">
        <f t="shared" si="0"/>
        <v>7</v>
      </c>
      <c r="AA11" s="464">
        <f t="shared" si="0"/>
        <v>9.9</v>
      </c>
      <c r="AB11" s="464">
        <f t="shared" si="0"/>
        <v>12.6</v>
      </c>
      <c r="AC11" s="464">
        <f t="shared" si="0"/>
        <v>48.5</v>
      </c>
      <c r="AD11" s="1278"/>
      <c r="AE11" s="459"/>
      <c r="AF11" s="1279"/>
      <c r="AG11" s="1279"/>
      <c r="AI11" s="1277"/>
      <c r="AJ11" s="457"/>
      <c r="AK11" s="458"/>
      <c r="AL11" s="457" t="s">
        <v>328</v>
      </c>
      <c r="AM11" s="472">
        <f t="shared" si="5"/>
        <v>5725</v>
      </c>
      <c r="AN11" s="455">
        <v>22</v>
      </c>
      <c r="AO11" s="455">
        <v>115</v>
      </c>
      <c r="AP11" s="455">
        <v>155</v>
      </c>
      <c r="AQ11" s="455">
        <v>255</v>
      </c>
      <c r="AR11" s="455">
        <v>327</v>
      </c>
      <c r="AS11" s="455">
        <v>311</v>
      </c>
      <c r="AT11" s="455">
        <v>325</v>
      </c>
      <c r="AU11" s="455">
        <v>403</v>
      </c>
      <c r="AV11" s="455">
        <v>538</v>
      </c>
      <c r="AW11" s="455">
        <v>656</v>
      </c>
      <c r="AX11" s="455">
        <v>2618</v>
      </c>
      <c r="AY11" s="464">
        <f t="shared" si="6"/>
        <v>100</v>
      </c>
      <c r="AZ11" s="464">
        <f t="shared" si="1"/>
        <v>0.4</v>
      </c>
      <c r="BA11" s="464">
        <f t="shared" si="1"/>
        <v>2</v>
      </c>
      <c r="BB11" s="464">
        <f t="shared" si="1"/>
        <v>2.7</v>
      </c>
      <c r="BC11" s="464">
        <f t="shared" si="1"/>
        <v>4.5</v>
      </c>
      <c r="BD11" s="464">
        <f t="shared" si="1"/>
        <v>5.7</v>
      </c>
      <c r="BE11" s="464">
        <f t="shared" si="1"/>
        <v>5.4</v>
      </c>
      <c r="BF11" s="464">
        <f t="shared" si="1"/>
        <v>5.7</v>
      </c>
      <c r="BG11" s="464">
        <f t="shared" si="1"/>
        <v>7</v>
      </c>
      <c r="BH11" s="464">
        <f t="shared" si="1"/>
        <v>9.4</v>
      </c>
      <c r="BI11" s="464">
        <f t="shared" si="1"/>
        <v>11.5</v>
      </c>
      <c r="BJ11" s="464">
        <f t="shared" si="1"/>
        <v>45.7</v>
      </c>
      <c r="BK11" s="1278"/>
      <c r="BL11" s="459"/>
      <c r="BM11" s="1279"/>
      <c r="BN11" s="1279"/>
      <c r="BP11" s="1277"/>
      <c r="BQ11" s="457"/>
      <c r="BR11" s="458"/>
      <c r="BS11" s="457" t="s">
        <v>328</v>
      </c>
      <c r="BT11" s="472">
        <f t="shared" si="7"/>
        <v>5119</v>
      </c>
      <c r="BU11" s="455">
        <v>6</v>
      </c>
      <c r="BV11" s="455">
        <v>43</v>
      </c>
      <c r="BW11" s="455">
        <v>60</v>
      </c>
      <c r="BX11" s="455">
        <v>114</v>
      </c>
      <c r="BY11" s="455">
        <v>178</v>
      </c>
      <c r="BZ11" s="455">
        <v>221</v>
      </c>
      <c r="CA11" s="455">
        <v>261</v>
      </c>
      <c r="CB11" s="455">
        <v>356</v>
      </c>
      <c r="CC11" s="455">
        <v>531</v>
      </c>
      <c r="CD11" s="455">
        <v>712</v>
      </c>
      <c r="CE11" s="455">
        <v>2637</v>
      </c>
      <c r="CF11" s="464">
        <f t="shared" si="8"/>
        <v>100</v>
      </c>
      <c r="CG11" s="464">
        <f t="shared" si="2"/>
        <v>0.1</v>
      </c>
      <c r="CH11" s="464">
        <f t="shared" si="2"/>
        <v>0.8</v>
      </c>
      <c r="CI11" s="464">
        <f t="shared" si="2"/>
        <v>1.2</v>
      </c>
      <c r="CJ11" s="464">
        <f t="shared" si="2"/>
        <v>2.2000000000000002</v>
      </c>
      <c r="CK11" s="464">
        <f t="shared" si="2"/>
        <v>3.5</v>
      </c>
      <c r="CL11" s="464">
        <f t="shared" si="2"/>
        <v>4.3</v>
      </c>
      <c r="CM11" s="464">
        <f t="shared" si="2"/>
        <v>5.0999999999999996</v>
      </c>
      <c r="CN11" s="464">
        <f t="shared" si="2"/>
        <v>7</v>
      </c>
      <c r="CO11" s="464">
        <f t="shared" si="2"/>
        <v>10.4</v>
      </c>
      <c r="CP11" s="464">
        <f t="shared" si="2"/>
        <v>13.9</v>
      </c>
      <c r="CQ11" s="464">
        <f t="shared" si="2"/>
        <v>51.5</v>
      </c>
      <c r="CR11" s="1278"/>
      <c r="CS11" s="459"/>
      <c r="CT11" s="1279"/>
      <c r="CU11" s="1279"/>
    </row>
    <row r="12" spans="1:99" s="486" customFormat="1" ht="9" customHeight="1">
      <c r="B12" s="1277"/>
      <c r="C12" s="457"/>
      <c r="D12" s="458" t="s">
        <v>329</v>
      </c>
      <c r="E12" s="457" t="s">
        <v>331</v>
      </c>
      <c r="F12" s="472">
        <f t="shared" si="4"/>
        <v>2</v>
      </c>
      <c r="G12" s="455" t="s">
        <v>133</v>
      </c>
      <c r="H12" s="455" t="s">
        <v>133</v>
      </c>
      <c r="I12" s="455" t="s">
        <v>133</v>
      </c>
      <c r="J12" s="455" t="s">
        <v>133</v>
      </c>
      <c r="K12" s="455" t="s">
        <v>133</v>
      </c>
      <c r="L12" s="455" t="s">
        <v>133</v>
      </c>
      <c r="M12" s="455">
        <v>1</v>
      </c>
      <c r="N12" s="455" t="s">
        <v>133</v>
      </c>
      <c r="O12" s="455" t="s">
        <v>133</v>
      </c>
      <c r="P12" s="455">
        <v>1</v>
      </c>
      <c r="Q12" s="455" t="s">
        <v>133</v>
      </c>
      <c r="R12" s="464">
        <f t="shared" si="3"/>
        <v>100</v>
      </c>
      <c r="S12" s="455" t="s">
        <v>133</v>
      </c>
      <c r="T12" s="455" t="s">
        <v>133</v>
      </c>
      <c r="U12" s="455" t="s">
        <v>133</v>
      </c>
      <c r="V12" s="455" t="s">
        <v>133</v>
      </c>
      <c r="W12" s="455" t="s">
        <v>133</v>
      </c>
      <c r="X12" s="455" t="s">
        <v>133</v>
      </c>
      <c r="Y12" s="464">
        <f t="shared" si="0"/>
        <v>50</v>
      </c>
      <c r="Z12" s="455" t="s">
        <v>133</v>
      </c>
      <c r="AA12" s="455" t="s">
        <v>133</v>
      </c>
      <c r="AB12" s="464">
        <f>ROUND((P12/$F12)*100,1)</f>
        <v>50</v>
      </c>
      <c r="AC12" s="455" t="s">
        <v>133</v>
      </c>
      <c r="AD12" s="1278"/>
      <c r="AE12" s="459" t="s">
        <v>329</v>
      </c>
      <c r="AF12" s="1279"/>
      <c r="AG12" s="1279"/>
      <c r="AI12" s="1277"/>
      <c r="AJ12" s="457"/>
      <c r="AK12" s="458" t="s">
        <v>329</v>
      </c>
      <c r="AL12" s="457" t="s">
        <v>331</v>
      </c>
      <c r="AM12" s="472">
        <f t="shared" si="5"/>
        <v>1</v>
      </c>
      <c r="AN12" s="455" t="s">
        <v>133</v>
      </c>
      <c r="AO12" s="455" t="s">
        <v>133</v>
      </c>
      <c r="AP12" s="455" t="s">
        <v>133</v>
      </c>
      <c r="AQ12" s="455" t="s">
        <v>133</v>
      </c>
      <c r="AR12" s="455" t="s">
        <v>133</v>
      </c>
      <c r="AS12" s="455" t="s">
        <v>133</v>
      </c>
      <c r="AT12" s="455" t="s">
        <v>133</v>
      </c>
      <c r="AU12" s="455" t="s">
        <v>133</v>
      </c>
      <c r="AV12" s="455" t="s">
        <v>133</v>
      </c>
      <c r="AW12" s="455">
        <v>1</v>
      </c>
      <c r="AX12" s="455" t="s">
        <v>133</v>
      </c>
      <c r="AY12" s="464">
        <f t="shared" si="6"/>
        <v>100</v>
      </c>
      <c r="AZ12" s="455" t="s">
        <v>133</v>
      </c>
      <c r="BA12" s="455" t="s">
        <v>133</v>
      </c>
      <c r="BB12" s="455" t="s">
        <v>133</v>
      </c>
      <c r="BC12" s="455" t="s">
        <v>133</v>
      </c>
      <c r="BD12" s="455" t="s">
        <v>133</v>
      </c>
      <c r="BE12" s="455" t="s">
        <v>133</v>
      </c>
      <c r="BF12" s="455" t="s">
        <v>133</v>
      </c>
      <c r="BG12" s="455" t="s">
        <v>133</v>
      </c>
      <c r="BH12" s="455" t="s">
        <v>133</v>
      </c>
      <c r="BI12" s="464">
        <f t="shared" si="1"/>
        <v>100</v>
      </c>
      <c r="BJ12" s="455" t="s">
        <v>133</v>
      </c>
      <c r="BK12" s="1278"/>
      <c r="BL12" s="459" t="s">
        <v>329</v>
      </c>
      <c r="BM12" s="1279"/>
      <c r="BN12" s="1279"/>
      <c r="BP12" s="1277"/>
      <c r="BQ12" s="457"/>
      <c r="BR12" s="458" t="s">
        <v>329</v>
      </c>
      <c r="BS12" s="457" t="s">
        <v>331</v>
      </c>
      <c r="BT12" s="472">
        <f t="shared" si="7"/>
        <v>1</v>
      </c>
      <c r="BU12" s="455" t="s">
        <v>133</v>
      </c>
      <c r="BV12" s="455" t="s">
        <v>133</v>
      </c>
      <c r="BW12" s="455" t="s">
        <v>133</v>
      </c>
      <c r="BX12" s="455" t="s">
        <v>133</v>
      </c>
      <c r="BY12" s="455" t="s">
        <v>133</v>
      </c>
      <c r="BZ12" s="455" t="s">
        <v>133</v>
      </c>
      <c r="CA12" s="455">
        <v>1</v>
      </c>
      <c r="CB12" s="455" t="s">
        <v>133</v>
      </c>
      <c r="CC12" s="455" t="s">
        <v>133</v>
      </c>
      <c r="CD12" s="455" t="s">
        <v>133</v>
      </c>
      <c r="CE12" s="455" t="s">
        <v>133</v>
      </c>
      <c r="CF12" s="464">
        <f>ROUND((BT12/$BT12)*100,1)</f>
        <v>100</v>
      </c>
      <c r="CG12" s="455" t="s">
        <v>133</v>
      </c>
      <c r="CH12" s="455" t="s">
        <v>133</v>
      </c>
      <c r="CI12" s="455" t="s">
        <v>133</v>
      </c>
      <c r="CJ12" s="455" t="s">
        <v>133</v>
      </c>
      <c r="CK12" s="455" t="s">
        <v>133</v>
      </c>
      <c r="CL12" s="455" t="s">
        <v>133</v>
      </c>
      <c r="CM12" s="464">
        <f>ROUND((CA12/$BT12)*100,1)</f>
        <v>100</v>
      </c>
      <c r="CN12" s="455" t="s">
        <v>133</v>
      </c>
      <c r="CO12" s="455" t="s">
        <v>133</v>
      </c>
      <c r="CP12" s="455" t="s">
        <v>133</v>
      </c>
      <c r="CQ12" s="455" t="s">
        <v>133</v>
      </c>
      <c r="CR12" s="1278"/>
      <c r="CS12" s="459" t="s">
        <v>329</v>
      </c>
      <c r="CT12" s="1279"/>
      <c r="CU12" s="1279"/>
    </row>
    <row r="13" spans="1:99" s="486" customFormat="1" ht="10.5" customHeight="1">
      <c r="B13" s="1277"/>
      <c r="C13" s="1514" t="s">
        <v>333</v>
      </c>
      <c r="D13" s="1514"/>
      <c r="E13" s="1514"/>
      <c r="F13" s="472">
        <f t="shared" si="4"/>
        <v>12995</v>
      </c>
      <c r="G13" s="455">
        <v>134</v>
      </c>
      <c r="H13" s="455">
        <v>670</v>
      </c>
      <c r="I13" s="455">
        <v>978</v>
      </c>
      <c r="J13" s="455">
        <v>1129</v>
      </c>
      <c r="K13" s="455">
        <v>1307</v>
      </c>
      <c r="L13" s="455">
        <v>1480</v>
      </c>
      <c r="M13" s="455">
        <v>1701</v>
      </c>
      <c r="N13" s="455">
        <v>1470</v>
      </c>
      <c r="O13" s="455">
        <v>1530</v>
      </c>
      <c r="P13" s="455">
        <v>1113</v>
      </c>
      <c r="Q13" s="455">
        <v>1483</v>
      </c>
      <c r="R13" s="464">
        <f t="shared" si="3"/>
        <v>100</v>
      </c>
      <c r="S13" s="464">
        <f>ROUND((G13/$F13)*100,1)</f>
        <v>1</v>
      </c>
      <c r="T13" s="464">
        <f>ROUND((H13/$F13)*100,1)</f>
        <v>5.2</v>
      </c>
      <c r="U13" s="464">
        <f>ROUND((I13/$F13)*100,1)</f>
        <v>7.5</v>
      </c>
      <c r="V13" s="464">
        <f t="shared" si="0"/>
        <v>8.6999999999999993</v>
      </c>
      <c r="W13" s="464">
        <f t="shared" si="0"/>
        <v>10.1</v>
      </c>
      <c r="X13" s="464">
        <f t="shared" si="0"/>
        <v>11.4</v>
      </c>
      <c r="Y13" s="464">
        <f t="shared" si="0"/>
        <v>13.1</v>
      </c>
      <c r="Z13" s="464">
        <f t="shared" si="0"/>
        <v>11.3</v>
      </c>
      <c r="AA13" s="464">
        <f t="shared" si="0"/>
        <v>11.8</v>
      </c>
      <c r="AB13" s="464">
        <f t="shared" si="0"/>
        <v>8.6</v>
      </c>
      <c r="AC13" s="464">
        <f t="shared" si="0"/>
        <v>11.4</v>
      </c>
      <c r="AD13" s="1278"/>
      <c r="AE13" s="456" t="s">
        <v>402</v>
      </c>
      <c r="AF13" s="454"/>
      <c r="AG13" s="1279"/>
      <c r="AI13" s="1277"/>
      <c r="AJ13" s="1514" t="s">
        <v>333</v>
      </c>
      <c r="AK13" s="1514"/>
      <c r="AL13" s="1514"/>
      <c r="AM13" s="472">
        <f t="shared" si="5"/>
        <v>8926</v>
      </c>
      <c r="AN13" s="455">
        <v>102</v>
      </c>
      <c r="AO13" s="455">
        <v>437</v>
      </c>
      <c r="AP13" s="455">
        <v>659</v>
      </c>
      <c r="AQ13" s="455">
        <v>784</v>
      </c>
      <c r="AR13" s="455">
        <v>921</v>
      </c>
      <c r="AS13" s="455">
        <v>1031</v>
      </c>
      <c r="AT13" s="455">
        <v>1140</v>
      </c>
      <c r="AU13" s="455">
        <v>950</v>
      </c>
      <c r="AV13" s="455">
        <v>995</v>
      </c>
      <c r="AW13" s="455">
        <v>816</v>
      </c>
      <c r="AX13" s="455">
        <v>1091</v>
      </c>
      <c r="AY13" s="464">
        <f t="shared" si="6"/>
        <v>100</v>
      </c>
      <c r="AZ13" s="464">
        <f t="shared" ref="AZ13:BJ13" si="9">ROUND((AN13/$AM13)*100,1)</f>
        <v>1.1000000000000001</v>
      </c>
      <c r="BA13" s="464">
        <f t="shared" si="9"/>
        <v>4.9000000000000004</v>
      </c>
      <c r="BB13" s="464">
        <f t="shared" si="9"/>
        <v>7.4</v>
      </c>
      <c r="BC13" s="464">
        <f t="shared" si="9"/>
        <v>8.8000000000000007</v>
      </c>
      <c r="BD13" s="464">
        <f t="shared" si="9"/>
        <v>10.3</v>
      </c>
      <c r="BE13" s="464">
        <f t="shared" si="9"/>
        <v>11.6</v>
      </c>
      <c r="BF13" s="464">
        <f t="shared" si="9"/>
        <v>12.8</v>
      </c>
      <c r="BG13" s="464">
        <f t="shared" si="9"/>
        <v>10.6</v>
      </c>
      <c r="BH13" s="464">
        <f t="shared" si="9"/>
        <v>11.1</v>
      </c>
      <c r="BI13" s="464">
        <f t="shared" si="9"/>
        <v>9.1</v>
      </c>
      <c r="BJ13" s="464">
        <f t="shared" si="9"/>
        <v>12.2</v>
      </c>
      <c r="BK13" s="1278"/>
      <c r="BL13" s="456" t="s">
        <v>402</v>
      </c>
      <c r="BM13" s="454"/>
      <c r="BN13" s="1279"/>
      <c r="BP13" s="1277"/>
      <c r="BQ13" s="1514" t="s">
        <v>333</v>
      </c>
      <c r="BR13" s="1514"/>
      <c r="BS13" s="1514"/>
      <c r="BT13" s="472">
        <f t="shared" si="7"/>
        <v>4069</v>
      </c>
      <c r="BU13" s="455">
        <v>32</v>
      </c>
      <c r="BV13" s="455">
        <v>233</v>
      </c>
      <c r="BW13" s="455">
        <v>319</v>
      </c>
      <c r="BX13" s="455">
        <v>345</v>
      </c>
      <c r="BY13" s="455">
        <v>386</v>
      </c>
      <c r="BZ13" s="455">
        <v>449</v>
      </c>
      <c r="CA13" s="455">
        <v>561</v>
      </c>
      <c r="CB13" s="455">
        <v>520</v>
      </c>
      <c r="CC13" s="455">
        <v>535</v>
      </c>
      <c r="CD13" s="455">
        <v>297</v>
      </c>
      <c r="CE13" s="455">
        <v>392</v>
      </c>
      <c r="CF13" s="464">
        <f t="shared" si="8"/>
        <v>100</v>
      </c>
      <c r="CG13" s="464">
        <f t="shared" ref="CG13:CL13" si="10">ROUND((BU13/$BT13)*100,1)</f>
        <v>0.8</v>
      </c>
      <c r="CH13" s="464">
        <f t="shared" si="10"/>
        <v>5.7</v>
      </c>
      <c r="CI13" s="464">
        <f t="shared" si="10"/>
        <v>7.8</v>
      </c>
      <c r="CJ13" s="464">
        <f t="shared" si="10"/>
        <v>8.5</v>
      </c>
      <c r="CK13" s="464">
        <f t="shared" si="10"/>
        <v>9.5</v>
      </c>
      <c r="CL13" s="464">
        <f t="shared" si="10"/>
        <v>11</v>
      </c>
      <c r="CM13" s="464">
        <f>ROUND((CA13/$BT13)*100,1)</f>
        <v>13.8</v>
      </c>
      <c r="CN13" s="464">
        <f>ROUND((CB13/$BT13)*100,1)</f>
        <v>12.8</v>
      </c>
      <c r="CO13" s="464">
        <f>ROUND((CC13/$BT13)*100,1)</f>
        <v>13.1</v>
      </c>
      <c r="CP13" s="464">
        <f>ROUND((CD13/$BT13)*100,1)</f>
        <v>7.3</v>
      </c>
      <c r="CQ13" s="464">
        <f>ROUND((CE13/$BT13)*100,1)</f>
        <v>9.6</v>
      </c>
      <c r="CR13" s="1278"/>
      <c r="CS13" s="456" t="s">
        <v>402</v>
      </c>
      <c r="CT13" s="454"/>
      <c r="CU13" s="1279"/>
    </row>
    <row r="14" spans="1:99" s="486" customFormat="1" ht="9" customHeight="1">
      <c r="A14" s="1516" t="s">
        <v>412</v>
      </c>
      <c r="B14" s="1277"/>
      <c r="C14" s="460"/>
      <c r="D14" s="458" t="s">
        <v>332</v>
      </c>
      <c r="E14" s="461" t="s">
        <v>334</v>
      </c>
      <c r="F14" s="472">
        <f t="shared" si="4"/>
        <v>14</v>
      </c>
      <c r="G14" s="455" t="s">
        <v>133</v>
      </c>
      <c r="H14" s="455" t="s">
        <v>133</v>
      </c>
      <c r="I14" s="486" t="s">
        <v>133</v>
      </c>
      <c r="J14" s="455" t="s">
        <v>133</v>
      </c>
      <c r="K14" s="455">
        <v>1</v>
      </c>
      <c r="L14" s="455">
        <v>3</v>
      </c>
      <c r="M14" s="455" t="s">
        <v>133</v>
      </c>
      <c r="N14" s="455">
        <v>4</v>
      </c>
      <c r="O14" s="455">
        <v>4</v>
      </c>
      <c r="P14" s="455">
        <v>1</v>
      </c>
      <c r="Q14" s="455">
        <v>1</v>
      </c>
      <c r="R14" s="464">
        <f t="shared" si="3"/>
        <v>100</v>
      </c>
      <c r="S14" s="455" t="s">
        <v>133</v>
      </c>
      <c r="T14" s="455" t="s">
        <v>133</v>
      </c>
      <c r="U14" s="455" t="s">
        <v>133</v>
      </c>
      <c r="V14" s="455" t="s">
        <v>133</v>
      </c>
      <c r="W14" s="464">
        <f t="shared" si="0"/>
        <v>7.1</v>
      </c>
      <c r="X14" s="464">
        <f t="shared" si="0"/>
        <v>21.4</v>
      </c>
      <c r="Y14" s="455" t="s">
        <v>133</v>
      </c>
      <c r="Z14" s="464">
        <f t="shared" si="0"/>
        <v>28.6</v>
      </c>
      <c r="AA14" s="464">
        <f t="shared" si="0"/>
        <v>28.6</v>
      </c>
      <c r="AB14" s="464">
        <f>ROUND((P14/$F14)*100,1)</f>
        <v>7.1</v>
      </c>
      <c r="AC14" s="464">
        <f>ROUND((Q14/$F14)*100,1)</f>
        <v>7.1</v>
      </c>
      <c r="AD14" s="1278"/>
      <c r="AE14" s="459" t="s">
        <v>332</v>
      </c>
      <c r="AF14" s="1279"/>
      <c r="AG14" s="1517" t="s">
        <v>412</v>
      </c>
      <c r="AH14" s="1516" t="s">
        <v>412</v>
      </c>
      <c r="AI14" s="1277"/>
      <c r="AJ14" s="460"/>
      <c r="AK14" s="458" t="s">
        <v>332</v>
      </c>
      <c r="AL14" s="461" t="s">
        <v>334</v>
      </c>
      <c r="AM14" s="472">
        <f t="shared" si="5"/>
        <v>12</v>
      </c>
      <c r="AN14" s="455" t="s">
        <v>133</v>
      </c>
      <c r="AO14" s="455" t="s">
        <v>133</v>
      </c>
      <c r="AP14" s="455" t="s">
        <v>133</v>
      </c>
      <c r="AQ14" s="455" t="s">
        <v>133</v>
      </c>
      <c r="AR14" s="455">
        <v>1</v>
      </c>
      <c r="AS14" s="455">
        <v>2</v>
      </c>
      <c r="AT14" s="455" t="s">
        <v>133</v>
      </c>
      <c r="AU14" s="455">
        <v>3</v>
      </c>
      <c r="AV14" s="455">
        <v>4</v>
      </c>
      <c r="AW14" s="455">
        <v>1</v>
      </c>
      <c r="AX14" s="455">
        <v>1</v>
      </c>
      <c r="AY14" s="464">
        <f t="shared" si="6"/>
        <v>100</v>
      </c>
      <c r="AZ14" s="455" t="s">
        <v>133</v>
      </c>
      <c r="BA14" s="455" t="s">
        <v>133</v>
      </c>
      <c r="BB14" s="455" t="s">
        <v>133</v>
      </c>
      <c r="BC14" s="455" t="s">
        <v>133</v>
      </c>
      <c r="BD14" s="464">
        <f t="shared" ref="BD14:BE16" si="11">ROUND((AR14/$AM14)*100,1)</f>
        <v>8.3000000000000007</v>
      </c>
      <c r="BE14" s="464">
        <f t="shared" si="11"/>
        <v>16.7</v>
      </c>
      <c r="BF14" s="455" t="s">
        <v>133</v>
      </c>
      <c r="BG14" s="464">
        <f t="shared" ref="BG14:BJ16" si="12">ROUND((AU14/$AM14)*100,1)</f>
        <v>25</v>
      </c>
      <c r="BH14" s="464">
        <f t="shared" si="12"/>
        <v>33.299999999999997</v>
      </c>
      <c r="BI14" s="464">
        <f t="shared" si="12"/>
        <v>8.3000000000000007</v>
      </c>
      <c r="BJ14" s="464">
        <f t="shared" si="12"/>
        <v>8.3000000000000007</v>
      </c>
      <c r="BK14" s="1278"/>
      <c r="BL14" s="459" t="s">
        <v>332</v>
      </c>
      <c r="BM14" s="1279"/>
      <c r="BN14" s="1517" t="s">
        <v>412</v>
      </c>
      <c r="BO14" s="1516" t="s">
        <v>412</v>
      </c>
      <c r="BP14" s="1277"/>
      <c r="BQ14" s="460"/>
      <c r="BR14" s="458" t="s">
        <v>332</v>
      </c>
      <c r="BS14" s="461" t="s">
        <v>334</v>
      </c>
      <c r="BT14" s="472">
        <f t="shared" si="7"/>
        <v>2</v>
      </c>
      <c r="BU14" s="455" t="s">
        <v>133</v>
      </c>
      <c r="BV14" s="455" t="s">
        <v>133</v>
      </c>
      <c r="BW14" s="455" t="s">
        <v>133</v>
      </c>
      <c r="BX14" s="455" t="s">
        <v>133</v>
      </c>
      <c r="BY14" s="455" t="s">
        <v>133</v>
      </c>
      <c r="BZ14" s="455">
        <v>1</v>
      </c>
      <c r="CA14" s="455" t="s">
        <v>133</v>
      </c>
      <c r="CB14" s="455">
        <v>1</v>
      </c>
      <c r="CC14" s="455" t="s">
        <v>133</v>
      </c>
      <c r="CD14" s="455" t="s">
        <v>133</v>
      </c>
      <c r="CE14" s="455" t="s">
        <v>133</v>
      </c>
      <c r="CF14" s="464">
        <f t="shared" si="8"/>
        <v>100</v>
      </c>
      <c r="CG14" s="455" t="s">
        <v>133</v>
      </c>
      <c r="CH14" s="455" t="s">
        <v>133</v>
      </c>
      <c r="CI14" s="455" t="s">
        <v>133</v>
      </c>
      <c r="CJ14" s="455" t="s">
        <v>133</v>
      </c>
      <c r="CK14" s="455" t="s">
        <v>133</v>
      </c>
      <c r="CL14" s="464">
        <f>ROUND((BZ14/$BT14)*100,1)</f>
        <v>50</v>
      </c>
      <c r="CM14" s="455" t="s">
        <v>133</v>
      </c>
      <c r="CN14" s="464">
        <f>ROUND((CB14/$BT14)*100,1)</f>
        <v>50</v>
      </c>
      <c r="CO14" s="455" t="s">
        <v>133</v>
      </c>
      <c r="CP14" s="455" t="s">
        <v>133</v>
      </c>
      <c r="CQ14" s="455" t="s">
        <v>133</v>
      </c>
      <c r="CR14" s="1278"/>
      <c r="CS14" s="459" t="s">
        <v>332</v>
      </c>
      <c r="CT14" s="1279"/>
      <c r="CU14" s="1517" t="s">
        <v>412</v>
      </c>
    </row>
    <row r="15" spans="1:99" s="486" customFormat="1" ht="9" customHeight="1">
      <c r="A15" s="1516"/>
      <c r="B15" s="1277"/>
      <c r="C15" s="460"/>
      <c r="D15" s="458" t="s">
        <v>335</v>
      </c>
      <c r="E15" s="457" t="s">
        <v>337</v>
      </c>
      <c r="F15" s="472">
        <f t="shared" si="4"/>
        <v>5068</v>
      </c>
      <c r="G15" s="455">
        <v>36</v>
      </c>
      <c r="H15" s="455">
        <v>202</v>
      </c>
      <c r="I15" s="486">
        <v>268</v>
      </c>
      <c r="J15" s="455">
        <v>270</v>
      </c>
      <c r="K15" s="455">
        <v>409</v>
      </c>
      <c r="L15" s="455">
        <v>563</v>
      </c>
      <c r="M15" s="455">
        <v>649</v>
      </c>
      <c r="N15" s="455">
        <v>548</v>
      </c>
      <c r="O15" s="455">
        <v>602</v>
      </c>
      <c r="P15" s="455">
        <v>586</v>
      </c>
      <c r="Q15" s="455">
        <v>935</v>
      </c>
      <c r="R15" s="464">
        <f t="shared" si="3"/>
        <v>100</v>
      </c>
      <c r="S15" s="464">
        <f t="shared" si="0"/>
        <v>0.7</v>
      </c>
      <c r="T15" s="464">
        <f t="shared" ref="T15:V16" si="13">ROUND((H15/$F15)*100,1)</f>
        <v>4</v>
      </c>
      <c r="U15" s="464">
        <f t="shared" si="13"/>
        <v>5.3</v>
      </c>
      <c r="V15" s="464">
        <f t="shared" si="13"/>
        <v>5.3</v>
      </c>
      <c r="W15" s="464">
        <f t="shared" si="0"/>
        <v>8.1</v>
      </c>
      <c r="X15" s="464">
        <f t="shared" si="0"/>
        <v>11.1</v>
      </c>
      <c r="Y15" s="464">
        <f t="shared" si="0"/>
        <v>12.8</v>
      </c>
      <c r="Z15" s="464">
        <f t="shared" si="0"/>
        <v>10.8</v>
      </c>
      <c r="AA15" s="464">
        <f t="shared" si="0"/>
        <v>11.9</v>
      </c>
      <c r="AB15" s="464">
        <f t="shared" si="0"/>
        <v>11.6</v>
      </c>
      <c r="AC15" s="464">
        <f t="shared" si="0"/>
        <v>18.399999999999999</v>
      </c>
      <c r="AD15" s="1278"/>
      <c r="AE15" s="459" t="s">
        <v>335</v>
      </c>
      <c r="AF15" s="1279"/>
      <c r="AG15" s="1517"/>
      <c r="AH15" s="1516"/>
      <c r="AI15" s="1277"/>
      <c r="AJ15" s="460"/>
      <c r="AK15" s="458" t="s">
        <v>335</v>
      </c>
      <c r="AL15" s="457" t="s">
        <v>337</v>
      </c>
      <c r="AM15" s="472">
        <f t="shared" si="5"/>
        <v>4337</v>
      </c>
      <c r="AN15" s="455">
        <v>35</v>
      </c>
      <c r="AO15" s="455">
        <v>179</v>
      </c>
      <c r="AP15" s="455">
        <v>236</v>
      </c>
      <c r="AQ15" s="455">
        <v>232</v>
      </c>
      <c r="AR15" s="455">
        <v>336</v>
      </c>
      <c r="AS15" s="455">
        <v>477</v>
      </c>
      <c r="AT15" s="455">
        <v>547</v>
      </c>
      <c r="AU15" s="455">
        <v>458</v>
      </c>
      <c r="AV15" s="455">
        <v>513</v>
      </c>
      <c r="AW15" s="455">
        <v>525</v>
      </c>
      <c r="AX15" s="455">
        <v>799</v>
      </c>
      <c r="AY15" s="464">
        <f t="shared" si="6"/>
        <v>100</v>
      </c>
      <c r="AZ15" s="464">
        <f t="shared" ref="AZ15:BC16" si="14">ROUND((AN15/$AM15)*100,1)</f>
        <v>0.8</v>
      </c>
      <c r="BA15" s="464">
        <f t="shared" si="14"/>
        <v>4.0999999999999996</v>
      </c>
      <c r="BB15" s="464">
        <f t="shared" si="14"/>
        <v>5.4</v>
      </c>
      <c r="BC15" s="464">
        <f t="shared" si="14"/>
        <v>5.3</v>
      </c>
      <c r="BD15" s="464">
        <f t="shared" si="11"/>
        <v>7.7</v>
      </c>
      <c r="BE15" s="464">
        <f t="shared" si="11"/>
        <v>11</v>
      </c>
      <c r="BF15" s="464">
        <f>ROUND((AT15/$AM15)*100,1)</f>
        <v>12.6</v>
      </c>
      <c r="BG15" s="464">
        <f t="shared" si="12"/>
        <v>10.6</v>
      </c>
      <c r="BH15" s="464">
        <f t="shared" si="12"/>
        <v>11.8</v>
      </c>
      <c r="BI15" s="464">
        <f t="shared" si="12"/>
        <v>12.1</v>
      </c>
      <c r="BJ15" s="464">
        <f t="shared" si="12"/>
        <v>18.399999999999999</v>
      </c>
      <c r="BK15" s="1278"/>
      <c r="BL15" s="459" t="s">
        <v>335</v>
      </c>
      <c r="BM15" s="1279"/>
      <c r="BN15" s="1517"/>
      <c r="BO15" s="1516"/>
      <c r="BP15" s="1277"/>
      <c r="BQ15" s="460"/>
      <c r="BR15" s="458" t="s">
        <v>335</v>
      </c>
      <c r="BS15" s="457" t="s">
        <v>337</v>
      </c>
      <c r="BT15" s="472">
        <f t="shared" si="7"/>
        <v>731</v>
      </c>
      <c r="BU15" s="455">
        <v>1</v>
      </c>
      <c r="BV15" s="455">
        <v>23</v>
      </c>
      <c r="BW15" s="455">
        <v>32</v>
      </c>
      <c r="BX15" s="455">
        <v>38</v>
      </c>
      <c r="BY15" s="455">
        <v>73</v>
      </c>
      <c r="BZ15" s="455">
        <v>86</v>
      </c>
      <c r="CA15" s="455">
        <v>102</v>
      </c>
      <c r="CB15" s="455">
        <v>90</v>
      </c>
      <c r="CC15" s="455">
        <v>89</v>
      </c>
      <c r="CD15" s="455">
        <v>61</v>
      </c>
      <c r="CE15" s="455">
        <v>136</v>
      </c>
      <c r="CF15" s="464">
        <f t="shared" si="8"/>
        <v>100</v>
      </c>
      <c r="CG15" s="464">
        <f t="shared" ref="CG15:CK16" si="15">ROUND((BU15/$BT15)*100,1)</f>
        <v>0.1</v>
      </c>
      <c r="CH15" s="464">
        <f t="shared" si="15"/>
        <v>3.1</v>
      </c>
      <c r="CI15" s="464">
        <f t="shared" si="15"/>
        <v>4.4000000000000004</v>
      </c>
      <c r="CJ15" s="464">
        <f t="shared" si="15"/>
        <v>5.2</v>
      </c>
      <c r="CK15" s="464">
        <f t="shared" si="15"/>
        <v>10</v>
      </c>
      <c r="CL15" s="464">
        <f>ROUND((BZ15/$BT15)*100,1)</f>
        <v>11.8</v>
      </c>
      <c r="CM15" s="464">
        <f>ROUND((CA15/$BT15)*100,1)</f>
        <v>14</v>
      </c>
      <c r="CN15" s="464">
        <f>ROUND((CB15/$BT15)*100,1)</f>
        <v>12.3</v>
      </c>
      <c r="CO15" s="464">
        <f t="shared" ref="CO15:CQ16" si="16">ROUND((CC15/$BT15)*100,1)</f>
        <v>12.2</v>
      </c>
      <c r="CP15" s="464">
        <f t="shared" si="16"/>
        <v>8.3000000000000007</v>
      </c>
      <c r="CQ15" s="464">
        <f t="shared" si="16"/>
        <v>18.600000000000001</v>
      </c>
      <c r="CR15" s="1278"/>
      <c r="CS15" s="459" t="s">
        <v>335</v>
      </c>
      <c r="CT15" s="1279"/>
      <c r="CU15" s="1517"/>
    </row>
    <row r="16" spans="1:99" s="486" customFormat="1" ht="9" customHeight="1">
      <c r="A16" s="1516"/>
      <c r="B16" s="1277"/>
      <c r="C16" s="460"/>
      <c r="D16" s="458" t="s">
        <v>338</v>
      </c>
      <c r="E16" s="457" t="s">
        <v>339</v>
      </c>
      <c r="F16" s="472">
        <f t="shared" si="4"/>
        <v>7913</v>
      </c>
      <c r="G16" s="455">
        <v>98</v>
      </c>
      <c r="H16" s="455">
        <v>468</v>
      </c>
      <c r="I16" s="486">
        <v>710</v>
      </c>
      <c r="J16" s="455">
        <v>859</v>
      </c>
      <c r="K16" s="455">
        <v>897</v>
      </c>
      <c r="L16" s="455">
        <v>914</v>
      </c>
      <c r="M16" s="455">
        <v>1052</v>
      </c>
      <c r="N16" s="455">
        <v>918</v>
      </c>
      <c r="O16" s="455">
        <v>924</v>
      </c>
      <c r="P16" s="455">
        <v>526</v>
      </c>
      <c r="Q16" s="455">
        <v>547</v>
      </c>
      <c r="R16" s="464">
        <f t="shared" si="3"/>
        <v>100</v>
      </c>
      <c r="S16" s="464">
        <f t="shared" si="0"/>
        <v>1.2</v>
      </c>
      <c r="T16" s="464">
        <f t="shared" si="13"/>
        <v>5.9</v>
      </c>
      <c r="U16" s="464">
        <f t="shared" si="13"/>
        <v>9</v>
      </c>
      <c r="V16" s="464">
        <f t="shared" si="13"/>
        <v>10.9</v>
      </c>
      <c r="W16" s="464">
        <f t="shared" si="0"/>
        <v>11.3</v>
      </c>
      <c r="X16" s="464">
        <f t="shared" si="0"/>
        <v>11.6</v>
      </c>
      <c r="Y16" s="464">
        <f t="shared" si="0"/>
        <v>13.3</v>
      </c>
      <c r="Z16" s="464">
        <f t="shared" si="0"/>
        <v>11.6</v>
      </c>
      <c r="AA16" s="464">
        <f t="shared" si="0"/>
        <v>11.7</v>
      </c>
      <c r="AB16" s="464">
        <f t="shared" si="0"/>
        <v>6.6</v>
      </c>
      <c r="AC16" s="464">
        <f t="shared" si="0"/>
        <v>6.9</v>
      </c>
      <c r="AD16" s="1278"/>
      <c r="AE16" s="459" t="s">
        <v>338</v>
      </c>
      <c r="AF16" s="1279"/>
      <c r="AG16" s="1517"/>
      <c r="AH16" s="1516"/>
      <c r="AI16" s="1277"/>
      <c r="AJ16" s="460"/>
      <c r="AK16" s="458" t="s">
        <v>338</v>
      </c>
      <c r="AL16" s="457" t="s">
        <v>339</v>
      </c>
      <c r="AM16" s="472">
        <f t="shared" si="5"/>
        <v>4577</v>
      </c>
      <c r="AN16" s="455">
        <v>67</v>
      </c>
      <c r="AO16" s="455">
        <v>258</v>
      </c>
      <c r="AP16" s="455">
        <v>423</v>
      </c>
      <c r="AQ16" s="455">
        <v>552</v>
      </c>
      <c r="AR16" s="455">
        <v>584</v>
      </c>
      <c r="AS16" s="455">
        <v>552</v>
      </c>
      <c r="AT16" s="455">
        <v>593</v>
      </c>
      <c r="AU16" s="455">
        <v>489</v>
      </c>
      <c r="AV16" s="455">
        <v>478</v>
      </c>
      <c r="AW16" s="455">
        <v>290</v>
      </c>
      <c r="AX16" s="455">
        <v>291</v>
      </c>
      <c r="AY16" s="464">
        <f t="shared" si="6"/>
        <v>100</v>
      </c>
      <c r="AZ16" s="464">
        <f t="shared" si="14"/>
        <v>1.5</v>
      </c>
      <c r="BA16" s="464">
        <f t="shared" si="14"/>
        <v>5.6</v>
      </c>
      <c r="BB16" s="464">
        <f t="shared" si="14"/>
        <v>9.1999999999999993</v>
      </c>
      <c r="BC16" s="464">
        <f t="shared" si="14"/>
        <v>12.1</v>
      </c>
      <c r="BD16" s="464">
        <f t="shared" si="11"/>
        <v>12.8</v>
      </c>
      <c r="BE16" s="464">
        <f t="shared" si="11"/>
        <v>12.1</v>
      </c>
      <c r="BF16" s="464">
        <f>ROUND((AT16/$AM16)*100,1)</f>
        <v>13</v>
      </c>
      <c r="BG16" s="464">
        <f t="shared" si="12"/>
        <v>10.7</v>
      </c>
      <c r="BH16" s="464">
        <f t="shared" si="12"/>
        <v>10.4</v>
      </c>
      <c r="BI16" s="464">
        <f t="shared" si="12"/>
        <v>6.3</v>
      </c>
      <c r="BJ16" s="464">
        <f t="shared" si="12"/>
        <v>6.4</v>
      </c>
      <c r="BK16" s="1278"/>
      <c r="BL16" s="459" t="s">
        <v>338</v>
      </c>
      <c r="BM16" s="1279"/>
      <c r="BN16" s="1517"/>
      <c r="BO16" s="1516"/>
      <c r="BP16" s="1277"/>
      <c r="BQ16" s="460"/>
      <c r="BR16" s="458" t="s">
        <v>338</v>
      </c>
      <c r="BS16" s="457" t="s">
        <v>339</v>
      </c>
      <c r="BT16" s="472">
        <f t="shared" si="7"/>
        <v>3336</v>
      </c>
      <c r="BU16" s="455">
        <v>31</v>
      </c>
      <c r="BV16" s="455">
        <v>210</v>
      </c>
      <c r="BW16" s="455">
        <v>287</v>
      </c>
      <c r="BX16" s="455">
        <v>307</v>
      </c>
      <c r="BY16" s="455">
        <v>313</v>
      </c>
      <c r="BZ16" s="455">
        <v>362</v>
      </c>
      <c r="CA16" s="455">
        <v>459</v>
      </c>
      <c r="CB16" s="455">
        <v>429</v>
      </c>
      <c r="CC16" s="455">
        <v>446</v>
      </c>
      <c r="CD16" s="455">
        <v>236</v>
      </c>
      <c r="CE16" s="455">
        <v>256</v>
      </c>
      <c r="CF16" s="464">
        <f t="shared" si="8"/>
        <v>100</v>
      </c>
      <c r="CG16" s="464">
        <f t="shared" si="15"/>
        <v>0.9</v>
      </c>
      <c r="CH16" s="464">
        <f t="shared" si="15"/>
        <v>6.3</v>
      </c>
      <c r="CI16" s="464">
        <f t="shared" si="15"/>
        <v>8.6</v>
      </c>
      <c r="CJ16" s="464">
        <f t="shared" si="15"/>
        <v>9.1999999999999993</v>
      </c>
      <c r="CK16" s="464">
        <f t="shared" si="15"/>
        <v>9.4</v>
      </c>
      <c r="CL16" s="464">
        <f>ROUND((BZ16/$BT16)*100,1)</f>
        <v>10.9</v>
      </c>
      <c r="CM16" s="464">
        <f>ROUND((CA16/$BT16)*100,1)</f>
        <v>13.8</v>
      </c>
      <c r="CN16" s="464">
        <f>ROUND((CB16/$BT16)*100,1)</f>
        <v>12.9</v>
      </c>
      <c r="CO16" s="464">
        <f t="shared" si="16"/>
        <v>13.4</v>
      </c>
      <c r="CP16" s="464">
        <f t="shared" si="16"/>
        <v>7.1</v>
      </c>
      <c r="CQ16" s="464">
        <f t="shared" si="16"/>
        <v>7.7</v>
      </c>
      <c r="CR16" s="1278"/>
      <c r="CS16" s="459" t="s">
        <v>338</v>
      </c>
      <c r="CT16" s="1279"/>
      <c r="CU16" s="1517"/>
    </row>
    <row r="17" spans="1:99" s="486" customFormat="1" ht="10.5" customHeight="1">
      <c r="A17" s="1516"/>
      <c r="B17" s="1277"/>
      <c r="C17" s="1514" t="s">
        <v>341</v>
      </c>
      <c r="D17" s="1514"/>
      <c r="E17" s="1514"/>
      <c r="F17" s="472">
        <f t="shared" si="4"/>
        <v>54926</v>
      </c>
      <c r="G17" s="455">
        <v>932</v>
      </c>
      <c r="H17" s="455">
        <v>3728</v>
      </c>
      <c r="I17" s="486">
        <v>3887</v>
      </c>
      <c r="J17" s="455">
        <v>4438</v>
      </c>
      <c r="K17" s="455">
        <v>5160</v>
      </c>
      <c r="L17" s="455">
        <v>6169</v>
      </c>
      <c r="M17" s="455">
        <v>6803</v>
      </c>
      <c r="N17" s="455">
        <v>6139</v>
      </c>
      <c r="O17" s="455">
        <v>6040</v>
      </c>
      <c r="P17" s="455">
        <v>5057</v>
      </c>
      <c r="Q17" s="455">
        <v>6573</v>
      </c>
      <c r="R17" s="464">
        <f t="shared" si="3"/>
        <v>100</v>
      </c>
      <c r="S17" s="464">
        <f t="shared" si="0"/>
        <v>1.7</v>
      </c>
      <c r="T17" s="464">
        <f t="shared" si="0"/>
        <v>6.8</v>
      </c>
      <c r="U17" s="464">
        <f t="shared" si="0"/>
        <v>7.1</v>
      </c>
      <c r="V17" s="464">
        <f t="shared" si="0"/>
        <v>8.1</v>
      </c>
      <c r="W17" s="464">
        <f t="shared" si="0"/>
        <v>9.4</v>
      </c>
      <c r="X17" s="464">
        <f t="shared" si="0"/>
        <v>11.2</v>
      </c>
      <c r="Y17" s="464">
        <f t="shared" si="0"/>
        <v>12.4</v>
      </c>
      <c r="Z17" s="464">
        <f t="shared" si="0"/>
        <v>11.2</v>
      </c>
      <c r="AA17" s="464">
        <f t="shared" si="0"/>
        <v>11</v>
      </c>
      <c r="AB17" s="464">
        <f t="shared" si="0"/>
        <v>9.1999999999999993</v>
      </c>
      <c r="AC17" s="464">
        <f t="shared" si="0"/>
        <v>12</v>
      </c>
      <c r="AD17" s="1278"/>
      <c r="AE17" s="456" t="s">
        <v>404</v>
      </c>
      <c r="AF17" s="454"/>
      <c r="AG17" s="1517"/>
      <c r="AH17" s="1516"/>
      <c r="AI17" s="1277"/>
      <c r="AJ17" s="1514" t="s">
        <v>341</v>
      </c>
      <c r="AK17" s="1514"/>
      <c r="AL17" s="1514"/>
      <c r="AM17" s="472">
        <f t="shared" si="5"/>
        <v>25603</v>
      </c>
      <c r="AN17" s="455">
        <v>433</v>
      </c>
      <c r="AO17" s="455">
        <v>1815</v>
      </c>
      <c r="AP17" s="455">
        <v>1743</v>
      </c>
      <c r="AQ17" s="455">
        <v>2031</v>
      </c>
      <c r="AR17" s="455">
        <v>2311</v>
      </c>
      <c r="AS17" s="455">
        <v>2715</v>
      </c>
      <c r="AT17" s="455">
        <v>3025</v>
      </c>
      <c r="AU17" s="455">
        <v>2801</v>
      </c>
      <c r="AV17" s="455">
        <v>2781</v>
      </c>
      <c r="AW17" s="455">
        <v>2503</v>
      </c>
      <c r="AX17" s="455">
        <v>3445</v>
      </c>
      <c r="AY17" s="464">
        <f t="shared" si="6"/>
        <v>100</v>
      </c>
      <c r="AZ17" s="464">
        <f t="shared" ref="AZ17:AZ31" si="17">ROUND((AN17/$AM17)*100,1)</f>
        <v>1.7</v>
      </c>
      <c r="BA17" s="464">
        <f t="shared" ref="BA17:BA31" si="18">ROUND((AO17/$AM17)*100,1)</f>
        <v>7.1</v>
      </c>
      <c r="BB17" s="464">
        <f t="shared" ref="BB17:BB31" si="19">ROUND((AP17/$AM17)*100,1)</f>
        <v>6.8</v>
      </c>
      <c r="BC17" s="464">
        <f t="shared" ref="BC17:BJ21" si="20">ROUND((AQ17/$AM17)*100,1)</f>
        <v>7.9</v>
      </c>
      <c r="BD17" s="464">
        <f t="shared" si="20"/>
        <v>9</v>
      </c>
      <c r="BE17" s="464">
        <f t="shared" si="20"/>
        <v>10.6</v>
      </c>
      <c r="BF17" s="464">
        <f t="shared" si="20"/>
        <v>11.8</v>
      </c>
      <c r="BG17" s="464">
        <f t="shared" si="20"/>
        <v>10.9</v>
      </c>
      <c r="BH17" s="464">
        <f t="shared" si="20"/>
        <v>10.9</v>
      </c>
      <c r="BI17" s="464">
        <f t="shared" si="20"/>
        <v>9.8000000000000007</v>
      </c>
      <c r="BJ17" s="473">
        <f t="shared" si="20"/>
        <v>13.5</v>
      </c>
      <c r="BK17" s="1278"/>
      <c r="BL17" s="456" t="s">
        <v>404</v>
      </c>
      <c r="BM17" s="454"/>
      <c r="BN17" s="1517"/>
      <c r="BO17" s="1516"/>
      <c r="BP17" s="1277"/>
      <c r="BQ17" s="1514" t="s">
        <v>341</v>
      </c>
      <c r="BR17" s="1514"/>
      <c r="BS17" s="1514"/>
      <c r="BT17" s="472">
        <f t="shared" si="7"/>
        <v>29323</v>
      </c>
      <c r="BU17" s="455">
        <v>499</v>
      </c>
      <c r="BV17" s="455">
        <v>1913</v>
      </c>
      <c r="BW17" s="455">
        <v>2144</v>
      </c>
      <c r="BX17" s="455">
        <v>2407</v>
      </c>
      <c r="BY17" s="455">
        <v>2849</v>
      </c>
      <c r="BZ17" s="455">
        <v>3454</v>
      </c>
      <c r="CA17" s="455">
        <v>3778</v>
      </c>
      <c r="CB17" s="455">
        <v>3338</v>
      </c>
      <c r="CC17" s="455">
        <v>3259</v>
      </c>
      <c r="CD17" s="455">
        <v>2554</v>
      </c>
      <c r="CE17" s="455">
        <v>3128</v>
      </c>
      <c r="CF17" s="464">
        <f t="shared" si="8"/>
        <v>100</v>
      </c>
      <c r="CG17" s="464">
        <f t="shared" ref="CG17:CG31" si="21">ROUND((BU17/$BT17)*100,1)</f>
        <v>1.7</v>
      </c>
      <c r="CH17" s="464">
        <f t="shared" ref="CH17:CH31" si="22">ROUND((BV17/$BT17)*100,1)</f>
        <v>6.5</v>
      </c>
      <c r="CI17" s="464">
        <f t="shared" ref="CI17:CI31" si="23">ROUND((BW17/$BT17)*100,1)</f>
        <v>7.3</v>
      </c>
      <c r="CJ17" s="464">
        <f t="shared" ref="CJ17:CJ31" si="24">ROUND((BX17/$BT17)*100,1)</f>
        <v>8.1999999999999993</v>
      </c>
      <c r="CK17" s="464">
        <f t="shared" ref="CK17:CK31" si="25">ROUND((BY17/$BT17)*100,1)</f>
        <v>9.6999999999999993</v>
      </c>
      <c r="CL17" s="464">
        <f t="shared" ref="CL17:CL31" si="26">ROUND((BZ17/$BT17)*100,1)</f>
        <v>11.8</v>
      </c>
      <c r="CM17" s="464">
        <f t="shared" ref="CM17:CM31" si="27">ROUND((CA17/$BT17)*100,1)</f>
        <v>12.9</v>
      </c>
      <c r="CN17" s="464">
        <f t="shared" ref="CN17:CN31" si="28">ROUND((CB17/$BT17)*100,1)</f>
        <v>11.4</v>
      </c>
      <c r="CO17" s="464">
        <f t="shared" ref="CO17:CO31" si="29">ROUND((CC17/$BT17)*100,1)</f>
        <v>11.1</v>
      </c>
      <c r="CP17" s="464">
        <f t="shared" ref="CP17:CP31" si="30">ROUND((CD17/$BT17)*100,1)</f>
        <v>8.6999999999999993</v>
      </c>
      <c r="CQ17" s="464">
        <f t="shared" ref="CQ17:CQ31" si="31">ROUND((CE17/$BT17)*100,1)</f>
        <v>10.7</v>
      </c>
      <c r="CR17" s="1278"/>
      <c r="CS17" s="456" t="s">
        <v>404</v>
      </c>
      <c r="CT17" s="454"/>
      <c r="CU17" s="1517"/>
    </row>
    <row r="18" spans="1:99" s="486" customFormat="1" ht="9" customHeight="1">
      <c r="B18" s="1277"/>
      <c r="C18" s="460"/>
      <c r="D18" s="458" t="s">
        <v>340</v>
      </c>
      <c r="E18" s="462" t="s">
        <v>342</v>
      </c>
      <c r="F18" s="472">
        <f t="shared" si="4"/>
        <v>346</v>
      </c>
      <c r="G18" s="455">
        <v>2</v>
      </c>
      <c r="H18" s="455">
        <v>15</v>
      </c>
      <c r="I18" s="455">
        <v>24</v>
      </c>
      <c r="J18" s="455">
        <v>30</v>
      </c>
      <c r="K18" s="455">
        <v>30</v>
      </c>
      <c r="L18" s="455">
        <v>48</v>
      </c>
      <c r="M18" s="455">
        <v>52</v>
      </c>
      <c r="N18" s="455">
        <v>65</v>
      </c>
      <c r="O18" s="455">
        <v>45</v>
      </c>
      <c r="P18" s="455">
        <v>27</v>
      </c>
      <c r="Q18" s="455">
        <v>8</v>
      </c>
      <c r="R18" s="464">
        <f t="shared" si="3"/>
        <v>100</v>
      </c>
      <c r="S18" s="464">
        <f t="shared" si="0"/>
        <v>0.6</v>
      </c>
      <c r="T18" s="464">
        <f t="shared" si="0"/>
        <v>4.3</v>
      </c>
      <c r="U18" s="464">
        <f t="shared" si="0"/>
        <v>6.9</v>
      </c>
      <c r="V18" s="464">
        <f t="shared" si="0"/>
        <v>8.6999999999999993</v>
      </c>
      <c r="W18" s="464">
        <f t="shared" si="0"/>
        <v>8.6999999999999993</v>
      </c>
      <c r="X18" s="464">
        <f t="shared" si="0"/>
        <v>13.9</v>
      </c>
      <c r="Y18" s="464">
        <f t="shared" si="0"/>
        <v>15</v>
      </c>
      <c r="Z18" s="464">
        <f t="shared" si="0"/>
        <v>18.8</v>
      </c>
      <c r="AA18" s="464">
        <f t="shared" si="0"/>
        <v>13</v>
      </c>
      <c r="AB18" s="464">
        <f t="shared" si="0"/>
        <v>7.8</v>
      </c>
      <c r="AC18" s="464">
        <f t="shared" si="0"/>
        <v>2.2999999999999998</v>
      </c>
      <c r="AD18" s="1278"/>
      <c r="AE18" s="456" t="s">
        <v>340</v>
      </c>
      <c r="AF18" s="454"/>
      <c r="AG18" s="1279"/>
      <c r="AI18" s="1277"/>
      <c r="AJ18" s="460"/>
      <c r="AK18" s="458" t="s">
        <v>340</v>
      </c>
      <c r="AL18" s="462" t="s">
        <v>342</v>
      </c>
      <c r="AM18" s="472">
        <f t="shared" si="5"/>
        <v>287</v>
      </c>
      <c r="AN18" s="455" t="s">
        <v>133</v>
      </c>
      <c r="AO18" s="455">
        <v>13</v>
      </c>
      <c r="AP18" s="455">
        <v>20</v>
      </c>
      <c r="AQ18" s="455">
        <v>22</v>
      </c>
      <c r="AR18" s="455">
        <v>24</v>
      </c>
      <c r="AS18" s="455">
        <v>39</v>
      </c>
      <c r="AT18" s="455">
        <v>45</v>
      </c>
      <c r="AU18" s="455">
        <v>53</v>
      </c>
      <c r="AV18" s="455">
        <v>39</v>
      </c>
      <c r="AW18" s="455">
        <v>25</v>
      </c>
      <c r="AX18" s="455">
        <v>7</v>
      </c>
      <c r="AY18" s="464">
        <f t="shared" si="6"/>
        <v>100</v>
      </c>
      <c r="AZ18" s="455" t="s">
        <v>133</v>
      </c>
      <c r="BA18" s="464">
        <f t="shared" si="18"/>
        <v>4.5</v>
      </c>
      <c r="BB18" s="464">
        <f t="shared" si="19"/>
        <v>7</v>
      </c>
      <c r="BC18" s="464">
        <f t="shared" si="20"/>
        <v>7.7</v>
      </c>
      <c r="BD18" s="464">
        <f t="shared" si="20"/>
        <v>8.4</v>
      </c>
      <c r="BE18" s="464">
        <f t="shared" si="20"/>
        <v>13.6</v>
      </c>
      <c r="BF18" s="464">
        <f t="shared" si="20"/>
        <v>15.7</v>
      </c>
      <c r="BG18" s="464">
        <f t="shared" si="20"/>
        <v>18.5</v>
      </c>
      <c r="BH18" s="464">
        <f t="shared" si="20"/>
        <v>13.6</v>
      </c>
      <c r="BI18" s="464">
        <f t="shared" si="20"/>
        <v>8.6999999999999993</v>
      </c>
      <c r="BJ18" s="473">
        <f t="shared" si="20"/>
        <v>2.4</v>
      </c>
      <c r="BK18" s="1278"/>
      <c r="BL18" s="456" t="s">
        <v>340</v>
      </c>
      <c r="BM18" s="454"/>
      <c r="BN18" s="1279"/>
      <c r="BP18" s="1277"/>
      <c r="BQ18" s="460"/>
      <c r="BR18" s="458" t="s">
        <v>340</v>
      </c>
      <c r="BS18" s="462" t="s">
        <v>342</v>
      </c>
      <c r="BT18" s="472">
        <f t="shared" si="7"/>
        <v>59</v>
      </c>
      <c r="BU18" s="455">
        <v>2</v>
      </c>
      <c r="BV18" s="455">
        <v>2</v>
      </c>
      <c r="BW18" s="455">
        <v>4</v>
      </c>
      <c r="BX18" s="455">
        <v>8</v>
      </c>
      <c r="BY18" s="455">
        <v>6</v>
      </c>
      <c r="BZ18" s="455">
        <v>9</v>
      </c>
      <c r="CA18" s="455">
        <v>7</v>
      </c>
      <c r="CB18" s="455">
        <v>12</v>
      </c>
      <c r="CC18" s="455">
        <v>6</v>
      </c>
      <c r="CD18" s="455">
        <v>2</v>
      </c>
      <c r="CE18" s="455">
        <v>1</v>
      </c>
      <c r="CF18" s="464">
        <f t="shared" si="8"/>
        <v>100</v>
      </c>
      <c r="CG18" s="464">
        <f t="shared" si="21"/>
        <v>3.4</v>
      </c>
      <c r="CH18" s="464">
        <f t="shared" si="22"/>
        <v>3.4</v>
      </c>
      <c r="CI18" s="464">
        <f t="shared" si="23"/>
        <v>6.8</v>
      </c>
      <c r="CJ18" s="464">
        <f t="shared" si="24"/>
        <v>13.6</v>
      </c>
      <c r="CK18" s="464">
        <f t="shared" si="25"/>
        <v>10.199999999999999</v>
      </c>
      <c r="CL18" s="464">
        <f t="shared" si="26"/>
        <v>15.3</v>
      </c>
      <c r="CM18" s="464">
        <f t="shared" si="27"/>
        <v>11.9</v>
      </c>
      <c r="CN18" s="464">
        <f t="shared" si="28"/>
        <v>20.3</v>
      </c>
      <c r="CO18" s="464">
        <f t="shared" si="29"/>
        <v>10.199999999999999</v>
      </c>
      <c r="CP18" s="464">
        <f t="shared" si="30"/>
        <v>3.4</v>
      </c>
      <c r="CQ18" s="464">
        <f t="shared" si="31"/>
        <v>1.7</v>
      </c>
      <c r="CR18" s="1278"/>
      <c r="CS18" s="456" t="s">
        <v>340</v>
      </c>
      <c r="CT18" s="454"/>
      <c r="CU18" s="1279"/>
    </row>
    <row r="19" spans="1:99" s="486" customFormat="1" ht="9" customHeight="1">
      <c r="A19" s="447">
        <v>2</v>
      </c>
      <c r="B19" s="1277"/>
      <c r="C19" s="460"/>
      <c r="D19" s="458" t="s">
        <v>343</v>
      </c>
      <c r="E19" s="457" t="s">
        <v>344</v>
      </c>
      <c r="F19" s="472">
        <f t="shared" si="4"/>
        <v>641</v>
      </c>
      <c r="G19" s="455">
        <v>6</v>
      </c>
      <c r="H19" s="455">
        <v>42</v>
      </c>
      <c r="I19" s="455">
        <v>70</v>
      </c>
      <c r="J19" s="455">
        <v>61</v>
      </c>
      <c r="K19" s="455">
        <v>72</v>
      </c>
      <c r="L19" s="455">
        <v>91</v>
      </c>
      <c r="M19" s="455">
        <v>78</v>
      </c>
      <c r="N19" s="455">
        <v>80</v>
      </c>
      <c r="O19" s="455">
        <v>64</v>
      </c>
      <c r="P19" s="455">
        <v>51</v>
      </c>
      <c r="Q19" s="455">
        <v>26</v>
      </c>
      <c r="R19" s="464">
        <f t="shared" si="3"/>
        <v>100</v>
      </c>
      <c r="S19" s="464">
        <f t="shared" si="0"/>
        <v>0.9</v>
      </c>
      <c r="T19" s="464">
        <f t="shared" si="0"/>
        <v>6.6</v>
      </c>
      <c r="U19" s="464">
        <f t="shared" si="0"/>
        <v>10.9</v>
      </c>
      <c r="V19" s="464">
        <f t="shared" si="0"/>
        <v>9.5</v>
      </c>
      <c r="W19" s="464">
        <f t="shared" si="0"/>
        <v>11.2</v>
      </c>
      <c r="X19" s="464">
        <f t="shared" si="0"/>
        <v>14.2</v>
      </c>
      <c r="Y19" s="464">
        <f t="shared" si="0"/>
        <v>12.2</v>
      </c>
      <c r="Z19" s="464">
        <f t="shared" si="0"/>
        <v>12.5</v>
      </c>
      <c r="AA19" s="464">
        <f t="shared" si="0"/>
        <v>10</v>
      </c>
      <c r="AB19" s="464">
        <f t="shared" si="0"/>
        <v>8</v>
      </c>
      <c r="AC19" s="464">
        <f t="shared" si="0"/>
        <v>4.0999999999999996</v>
      </c>
      <c r="AD19" s="1278"/>
      <c r="AE19" s="456" t="s">
        <v>343</v>
      </c>
      <c r="AF19" s="454"/>
      <c r="AG19" s="453">
        <v>2</v>
      </c>
      <c r="AH19" s="447">
        <v>2</v>
      </c>
      <c r="AI19" s="1277"/>
      <c r="AJ19" s="460"/>
      <c r="AK19" s="458" t="s">
        <v>343</v>
      </c>
      <c r="AL19" s="457" t="s">
        <v>344</v>
      </c>
      <c r="AM19" s="472">
        <f t="shared" si="5"/>
        <v>414</v>
      </c>
      <c r="AN19" s="455">
        <v>4</v>
      </c>
      <c r="AO19" s="455">
        <v>25</v>
      </c>
      <c r="AP19" s="455">
        <v>33</v>
      </c>
      <c r="AQ19" s="455">
        <v>36</v>
      </c>
      <c r="AR19" s="455">
        <v>41</v>
      </c>
      <c r="AS19" s="455">
        <v>61</v>
      </c>
      <c r="AT19" s="455">
        <v>47</v>
      </c>
      <c r="AU19" s="455">
        <v>56</v>
      </c>
      <c r="AV19" s="455">
        <v>46</v>
      </c>
      <c r="AW19" s="455">
        <v>43</v>
      </c>
      <c r="AX19" s="455">
        <v>22</v>
      </c>
      <c r="AY19" s="464">
        <f t="shared" si="6"/>
        <v>100</v>
      </c>
      <c r="AZ19" s="464">
        <f t="shared" si="17"/>
        <v>1</v>
      </c>
      <c r="BA19" s="464">
        <f t="shared" si="18"/>
        <v>6</v>
      </c>
      <c r="BB19" s="464">
        <f t="shared" si="19"/>
        <v>8</v>
      </c>
      <c r="BC19" s="464">
        <f t="shared" si="20"/>
        <v>8.6999999999999993</v>
      </c>
      <c r="BD19" s="464">
        <f t="shared" si="20"/>
        <v>9.9</v>
      </c>
      <c r="BE19" s="464">
        <f t="shared" si="20"/>
        <v>14.7</v>
      </c>
      <c r="BF19" s="464">
        <f t="shared" si="20"/>
        <v>11.4</v>
      </c>
      <c r="BG19" s="464">
        <f t="shared" si="20"/>
        <v>13.5</v>
      </c>
      <c r="BH19" s="464">
        <f t="shared" si="20"/>
        <v>11.1</v>
      </c>
      <c r="BI19" s="464">
        <f t="shared" si="20"/>
        <v>10.4</v>
      </c>
      <c r="BJ19" s="473">
        <f t="shared" si="20"/>
        <v>5.3</v>
      </c>
      <c r="BK19" s="1278"/>
      <c r="BL19" s="456" t="s">
        <v>343</v>
      </c>
      <c r="BM19" s="454"/>
      <c r="BN19" s="453">
        <v>2</v>
      </c>
      <c r="BO19" s="447">
        <v>2</v>
      </c>
      <c r="BP19" s="1277"/>
      <c r="BQ19" s="460"/>
      <c r="BR19" s="458" t="s">
        <v>343</v>
      </c>
      <c r="BS19" s="457" t="s">
        <v>344</v>
      </c>
      <c r="BT19" s="472">
        <f t="shared" si="7"/>
        <v>227</v>
      </c>
      <c r="BU19" s="455">
        <v>2</v>
      </c>
      <c r="BV19" s="455">
        <v>17</v>
      </c>
      <c r="BW19" s="455">
        <v>37</v>
      </c>
      <c r="BX19" s="455">
        <v>25</v>
      </c>
      <c r="BY19" s="455">
        <v>31</v>
      </c>
      <c r="BZ19" s="455">
        <v>30</v>
      </c>
      <c r="CA19" s="455">
        <v>31</v>
      </c>
      <c r="CB19" s="455">
        <v>24</v>
      </c>
      <c r="CC19" s="455">
        <v>18</v>
      </c>
      <c r="CD19" s="455">
        <v>8</v>
      </c>
      <c r="CE19" s="455">
        <v>4</v>
      </c>
      <c r="CF19" s="464">
        <f t="shared" si="8"/>
        <v>100</v>
      </c>
      <c r="CG19" s="464">
        <f t="shared" si="21"/>
        <v>0.9</v>
      </c>
      <c r="CH19" s="464">
        <f t="shared" si="22"/>
        <v>7.5</v>
      </c>
      <c r="CI19" s="464">
        <f t="shared" si="23"/>
        <v>16.3</v>
      </c>
      <c r="CJ19" s="464">
        <f t="shared" si="24"/>
        <v>11</v>
      </c>
      <c r="CK19" s="464">
        <f t="shared" si="25"/>
        <v>13.7</v>
      </c>
      <c r="CL19" s="464">
        <f t="shared" si="26"/>
        <v>13.2</v>
      </c>
      <c r="CM19" s="464">
        <f t="shared" si="27"/>
        <v>13.7</v>
      </c>
      <c r="CN19" s="464">
        <f t="shared" si="28"/>
        <v>10.6</v>
      </c>
      <c r="CO19" s="464">
        <f t="shared" si="29"/>
        <v>7.9</v>
      </c>
      <c r="CP19" s="464">
        <f t="shared" si="30"/>
        <v>3.5</v>
      </c>
      <c r="CQ19" s="464">
        <f t="shared" si="31"/>
        <v>1.8</v>
      </c>
      <c r="CR19" s="1278"/>
      <c r="CS19" s="456" t="s">
        <v>343</v>
      </c>
      <c r="CT19" s="454"/>
      <c r="CU19" s="453">
        <v>2</v>
      </c>
    </row>
    <row r="20" spans="1:99" s="486" customFormat="1" ht="9" customHeight="1">
      <c r="A20" s="447"/>
      <c r="B20" s="1277"/>
      <c r="C20" s="460"/>
      <c r="D20" s="458" t="s">
        <v>345</v>
      </c>
      <c r="E20" s="457" t="s">
        <v>346</v>
      </c>
      <c r="F20" s="472">
        <f t="shared" si="4"/>
        <v>2791</v>
      </c>
      <c r="G20" s="455">
        <v>14</v>
      </c>
      <c r="H20" s="455">
        <v>87</v>
      </c>
      <c r="I20" s="455">
        <v>135</v>
      </c>
      <c r="J20" s="455">
        <v>154</v>
      </c>
      <c r="K20" s="455">
        <v>232</v>
      </c>
      <c r="L20" s="455">
        <v>271</v>
      </c>
      <c r="M20" s="455">
        <v>364</v>
      </c>
      <c r="N20" s="455">
        <v>400</v>
      </c>
      <c r="O20" s="455">
        <v>404</v>
      </c>
      <c r="P20" s="455">
        <v>326</v>
      </c>
      <c r="Q20" s="455">
        <v>404</v>
      </c>
      <c r="R20" s="464">
        <f t="shared" si="3"/>
        <v>100</v>
      </c>
      <c r="S20" s="464">
        <f t="shared" si="0"/>
        <v>0.5</v>
      </c>
      <c r="T20" s="464">
        <f t="shared" si="0"/>
        <v>3.1</v>
      </c>
      <c r="U20" s="464">
        <f t="shared" si="0"/>
        <v>4.8</v>
      </c>
      <c r="V20" s="464">
        <f t="shared" si="0"/>
        <v>5.5</v>
      </c>
      <c r="W20" s="464">
        <f t="shared" si="0"/>
        <v>8.3000000000000007</v>
      </c>
      <c r="X20" s="464">
        <f t="shared" si="0"/>
        <v>9.6999999999999993</v>
      </c>
      <c r="Y20" s="464">
        <f t="shared" si="0"/>
        <v>13</v>
      </c>
      <c r="Z20" s="464">
        <f t="shared" si="0"/>
        <v>14.3</v>
      </c>
      <c r="AA20" s="464">
        <f t="shared" si="0"/>
        <v>14.5</v>
      </c>
      <c r="AB20" s="464">
        <f t="shared" si="0"/>
        <v>11.7</v>
      </c>
      <c r="AC20" s="464">
        <f t="shared" si="0"/>
        <v>14.5</v>
      </c>
      <c r="AD20" s="1278"/>
      <c r="AE20" s="456" t="s">
        <v>345</v>
      </c>
      <c r="AF20" s="454"/>
      <c r="AG20" s="453"/>
      <c r="AH20" s="447"/>
      <c r="AI20" s="1277"/>
      <c r="AJ20" s="460"/>
      <c r="AK20" s="458" t="s">
        <v>345</v>
      </c>
      <c r="AL20" s="457" t="s">
        <v>346</v>
      </c>
      <c r="AM20" s="472">
        <f t="shared" si="5"/>
        <v>2397</v>
      </c>
      <c r="AN20" s="455">
        <v>7</v>
      </c>
      <c r="AO20" s="455">
        <v>63</v>
      </c>
      <c r="AP20" s="455">
        <v>103</v>
      </c>
      <c r="AQ20" s="455">
        <v>126</v>
      </c>
      <c r="AR20" s="455">
        <v>199</v>
      </c>
      <c r="AS20" s="455">
        <v>232</v>
      </c>
      <c r="AT20" s="455">
        <v>293</v>
      </c>
      <c r="AU20" s="455">
        <v>341</v>
      </c>
      <c r="AV20" s="455">
        <v>367</v>
      </c>
      <c r="AW20" s="455">
        <v>302</v>
      </c>
      <c r="AX20" s="455">
        <v>364</v>
      </c>
      <c r="AY20" s="464">
        <f t="shared" si="6"/>
        <v>100</v>
      </c>
      <c r="AZ20" s="464">
        <f t="shared" si="17"/>
        <v>0.3</v>
      </c>
      <c r="BA20" s="464">
        <f t="shared" si="18"/>
        <v>2.6</v>
      </c>
      <c r="BB20" s="464">
        <f t="shared" si="19"/>
        <v>4.3</v>
      </c>
      <c r="BC20" s="464">
        <f t="shared" si="20"/>
        <v>5.3</v>
      </c>
      <c r="BD20" s="464">
        <f t="shared" si="20"/>
        <v>8.3000000000000007</v>
      </c>
      <c r="BE20" s="464">
        <f t="shared" si="20"/>
        <v>9.6999999999999993</v>
      </c>
      <c r="BF20" s="464">
        <f t="shared" si="20"/>
        <v>12.2</v>
      </c>
      <c r="BG20" s="464">
        <f t="shared" si="20"/>
        <v>14.2</v>
      </c>
      <c r="BH20" s="464">
        <f t="shared" si="20"/>
        <v>15.3</v>
      </c>
      <c r="BI20" s="464">
        <f t="shared" si="20"/>
        <v>12.6</v>
      </c>
      <c r="BJ20" s="473">
        <f t="shared" si="20"/>
        <v>15.2</v>
      </c>
      <c r="BK20" s="1278"/>
      <c r="BL20" s="456" t="s">
        <v>345</v>
      </c>
      <c r="BM20" s="454"/>
      <c r="BN20" s="453"/>
      <c r="BO20" s="447"/>
      <c r="BP20" s="1277"/>
      <c r="BQ20" s="460"/>
      <c r="BR20" s="458" t="s">
        <v>345</v>
      </c>
      <c r="BS20" s="457" t="s">
        <v>346</v>
      </c>
      <c r="BT20" s="472">
        <f t="shared" si="7"/>
        <v>394</v>
      </c>
      <c r="BU20" s="455">
        <v>7</v>
      </c>
      <c r="BV20" s="455">
        <v>24</v>
      </c>
      <c r="BW20" s="455">
        <v>32</v>
      </c>
      <c r="BX20" s="455">
        <v>28</v>
      </c>
      <c r="BY20" s="455">
        <v>33</v>
      </c>
      <c r="BZ20" s="455">
        <v>39</v>
      </c>
      <c r="CA20" s="455">
        <v>71</v>
      </c>
      <c r="CB20" s="455">
        <v>59</v>
      </c>
      <c r="CC20" s="455">
        <v>37</v>
      </c>
      <c r="CD20" s="455">
        <v>24</v>
      </c>
      <c r="CE20" s="455">
        <v>40</v>
      </c>
      <c r="CF20" s="464">
        <f t="shared" si="8"/>
        <v>100</v>
      </c>
      <c r="CG20" s="464">
        <f t="shared" si="21"/>
        <v>1.8</v>
      </c>
      <c r="CH20" s="464">
        <f t="shared" si="22"/>
        <v>6.1</v>
      </c>
      <c r="CI20" s="464">
        <f t="shared" si="23"/>
        <v>8.1</v>
      </c>
      <c r="CJ20" s="464">
        <f t="shared" si="24"/>
        <v>7.1</v>
      </c>
      <c r="CK20" s="464">
        <f t="shared" si="25"/>
        <v>8.4</v>
      </c>
      <c r="CL20" s="464">
        <f t="shared" si="26"/>
        <v>9.9</v>
      </c>
      <c r="CM20" s="464">
        <f t="shared" si="27"/>
        <v>18</v>
      </c>
      <c r="CN20" s="464">
        <f t="shared" si="28"/>
        <v>15</v>
      </c>
      <c r="CO20" s="464">
        <f t="shared" si="29"/>
        <v>9.4</v>
      </c>
      <c r="CP20" s="464">
        <f t="shared" si="30"/>
        <v>6.1</v>
      </c>
      <c r="CQ20" s="464">
        <f t="shared" si="31"/>
        <v>10.199999999999999</v>
      </c>
      <c r="CR20" s="1278"/>
      <c r="CS20" s="456" t="s">
        <v>345</v>
      </c>
      <c r="CT20" s="454"/>
      <c r="CU20" s="453"/>
    </row>
    <row r="21" spans="1:99" s="486" customFormat="1" ht="9" customHeight="1">
      <c r="A21" s="447" t="s">
        <v>103</v>
      </c>
      <c r="B21" s="1277"/>
      <c r="C21" s="460"/>
      <c r="D21" s="458" t="s">
        <v>347</v>
      </c>
      <c r="E21" s="457" t="s">
        <v>349</v>
      </c>
      <c r="F21" s="472">
        <f t="shared" si="4"/>
        <v>12557</v>
      </c>
      <c r="G21" s="455">
        <v>296</v>
      </c>
      <c r="H21" s="455">
        <v>1000</v>
      </c>
      <c r="I21" s="455">
        <v>861</v>
      </c>
      <c r="J21" s="455">
        <v>1012</v>
      </c>
      <c r="K21" s="455">
        <v>1223</v>
      </c>
      <c r="L21" s="455">
        <v>1378</v>
      </c>
      <c r="M21" s="455">
        <v>1453</v>
      </c>
      <c r="N21" s="455">
        <v>1357</v>
      </c>
      <c r="O21" s="455">
        <v>1301</v>
      </c>
      <c r="P21" s="455">
        <v>1121</v>
      </c>
      <c r="Q21" s="455">
        <v>1555</v>
      </c>
      <c r="R21" s="464">
        <f t="shared" si="3"/>
        <v>100</v>
      </c>
      <c r="S21" s="464">
        <f t="shared" si="0"/>
        <v>2.4</v>
      </c>
      <c r="T21" s="464">
        <f t="shared" si="0"/>
        <v>8</v>
      </c>
      <c r="U21" s="464">
        <f t="shared" si="0"/>
        <v>6.9</v>
      </c>
      <c r="V21" s="464">
        <f t="shared" si="0"/>
        <v>8.1</v>
      </c>
      <c r="W21" s="464">
        <f t="shared" si="0"/>
        <v>9.6999999999999993</v>
      </c>
      <c r="X21" s="464">
        <f t="shared" si="0"/>
        <v>11</v>
      </c>
      <c r="Y21" s="464">
        <f t="shared" si="0"/>
        <v>11.6</v>
      </c>
      <c r="Z21" s="464">
        <f t="shared" si="0"/>
        <v>10.8</v>
      </c>
      <c r="AA21" s="464">
        <f t="shared" si="0"/>
        <v>10.4</v>
      </c>
      <c r="AB21" s="464">
        <f t="shared" si="0"/>
        <v>8.9</v>
      </c>
      <c r="AC21" s="464">
        <f t="shared" si="0"/>
        <v>12.4</v>
      </c>
      <c r="AD21" s="1278"/>
      <c r="AE21" s="456" t="s">
        <v>347</v>
      </c>
      <c r="AF21" s="454"/>
      <c r="AG21" s="453" t="s">
        <v>103</v>
      </c>
      <c r="AH21" s="447" t="s">
        <v>103</v>
      </c>
      <c r="AI21" s="1277"/>
      <c r="AJ21" s="460"/>
      <c r="AK21" s="458" t="s">
        <v>347</v>
      </c>
      <c r="AL21" s="457" t="s">
        <v>349</v>
      </c>
      <c r="AM21" s="472">
        <f t="shared" si="5"/>
        <v>5880</v>
      </c>
      <c r="AN21" s="455">
        <v>126</v>
      </c>
      <c r="AO21" s="455">
        <v>497</v>
      </c>
      <c r="AP21" s="455">
        <v>410</v>
      </c>
      <c r="AQ21" s="455">
        <v>445</v>
      </c>
      <c r="AR21" s="455">
        <v>594</v>
      </c>
      <c r="AS21" s="455">
        <v>659</v>
      </c>
      <c r="AT21" s="455">
        <v>696</v>
      </c>
      <c r="AU21" s="455">
        <v>602</v>
      </c>
      <c r="AV21" s="455">
        <v>555</v>
      </c>
      <c r="AW21" s="455">
        <v>498</v>
      </c>
      <c r="AX21" s="455">
        <v>798</v>
      </c>
      <c r="AY21" s="464">
        <f t="shared" si="6"/>
        <v>100</v>
      </c>
      <c r="AZ21" s="464">
        <f t="shared" si="17"/>
        <v>2.1</v>
      </c>
      <c r="BA21" s="464">
        <f t="shared" si="18"/>
        <v>8.5</v>
      </c>
      <c r="BB21" s="464">
        <f t="shared" si="19"/>
        <v>7</v>
      </c>
      <c r="BC21" s="464">
        <f t="shared" si="20"/>
        <v>7.6</v>
      </c>
      <c r="BD21" s="464">
        <f t="shared" si="20"/>
        <v>10.1</v>
      </c>
      <c r="BE21" s="464">
        <f t="shared" si="20"/>
        <v>11.2</v>
      </c>
      <c r="BF21" s="464">
        <f t="shared" si="20"/>
        <v>11.8</v>
      </c>
      <c r="BG21" s="464">
        <f t="shared" si="20"/>
        <v>10.199999999999999</v>
      </c>
      <c r="BH21" s="464">
        <f t="shared" si="20"/>
        <v>9.4</v>
      </c>
      <c r="BI21" s="464">
        <f t="shared" si="20"/>
        <v>8.5</v>
      </c>
      <c r="BJ21" s="473">
        <f t="shared" si="20"/>
        <v>13.6</v>
      </c>
      <c r="BK21" s="1278"/>
      <c r="BL21" s="456" t="s">
        <v>347</v>
      </c>
      <c r="BM21" s="454"/>
      <c r="BN21" s="453" t="s">
        <v>103</v>
      </c>
      <c r="BO21" s="447" t="s">
        <v>103</v>
      </c>
      <c r="BP21" s="1277"/>
      <c r="BQ21" s="460"/>
      <c r="BR21" s="458" t="s">
        <v>347</v>
      </c>
      <c r="BS21" s="457" t="s">
        <v>349</v>
      </c>
      <c r="BT21" s="472">
        <f t="shared" si="7"/>
        <v>6677</v>
      </c>
      <c r="BU21" s="455">
        <v>170</v>
      </c>
      <c r="BV21" s="455">
        <v>503</v>
      </c>
      <c r="BW21" s="455">
        <v>451</v>
      </c>
      <c r="BX21" s="455">
        <v>567</v>
      </c>
      <c r="BY21" s="455">
        <v>629</v>
      </c>
      <c r="BZ21" s="455">
        <v>719</v>
      </c>
      <c r="CA21" s="455">
        <v>757</v>
      </c>
      <c r="CB21" s="455">
        <v>755</v>
      </c>
      <c r="CC21" s="455">
        <v>746</v>
      </c>
      <c r="CD21" s="455">
        <v>623</v>
      </c>
      <c r="CE21" s="455">
        <v>757</v>
      </c>
      <c r="CF21" s="464">
        <f t="shared" si="8"/>
        <v>100</v>
      </c>
      <c r="CG21" s="464">
        <f t="shared" si="21"/>
        <v>2.5</v>
      </c>
      <c r="CH21" s="464">
        <f t="shared" si="22"/>
        <v>7.5</v>
      </c>
      <c r="CI21" s="464">
        <f t="shared" si="23"/>
        <v>6.8</v>
      </c>
      <c r="CJ21" s="464">
        <f t="shared" si="24"/>
        <v>8.5</v>
      </c>
      <c r="CK21" s="464">
        <f t="shared" si="25"/>
        <v>9.4</v>
      </c>
      <c r="CL21" s="464">
        <f t="shared" si="26"/>
        <v>10.8</v>
      </c>
      <c r="CM21" s="464">
        <f t="shared" si="27"/>
        <v>11.3</v>
      </c>
      <c r="CN21" s="464">
        <f t="shared" si="28"/>
        <v>11.3</v>
      </c>
      <c r="CO21" s="464">
        <f t="shared" si="29"/>
        <v>11.2</v>
      </c>
      <c r="CP21" s="464">
        <f t="shared" si="30"/>
        <v>9.3000000000000007</v>
      </c>
      <c r="CQ21" s="464">
        <f t="shared" si="31"/>
        <v>11.3</v>
      </c>
      <c r="CR21" s="1278"/>
      <c r="CS21" s="456" t="s">
        <v>347</v>
      </c>
      <c r="CT21" s="454"/>
      <c r="CU21" s="453" t="s">
        <v>103</v>
      </c>
    </row>
    <row r="22" spans="1:99" s="486" customFormat="1" ht="9" customHeight="1">
      <c r="A22" s="447"/>
      <c r="B22" s="1277"/>
      <c r="C22" s="460"/>
      <c r="D22" s="458" t="s">
        <v>350</v>
      </c>
      <c r="E22" s="457" t="s">
        <v>352</v>
      </c>
      <c r="F22" s="472">
        <f t="shared" si="4"/>
        <v>1519</v>
      </c>
      <c r="G22" s="455">
        <v>3</v>
      </c>
      <c r="H22" s="455">
        <v>69</v>
      </c>
      <c r="I22" s="455">
        <v>135</v>
      </c>
      <c r="J22" s="455">
        <v>121</v>
      </c>
      <c r="K22" s="455">
        <v>136</v>
      </c>
      <c r="L22" s="455">
        <v>150</v>
      </c>
      <c r="M22" s="455">
        <v>226</v>
      </c>
      <c r="N22" s="455">
        <v>196</v>
      </c>
      <c r="O22" s="455">
        <v>210</v>
      </c>
      <c r="P22" s="455">
        <v>163</v>
      </c>
      <c r="Q22" s="455">
        <v>110</v>
      </c>
      <c r="R22" s="464">
        <f t="shared" si="3"/>
        <v>100</v>
      </c>
      <c r="S22" s="464">
        <f t="shared" ref="S22:S31" si="32">ROUND((G22/$F22)*100,1)</f>
        <v>0.2</v>
      </c>
      <c r="T22" s="464">
        <f t="shared" ref="T22:T31" si="33">ROUND((H22/$F22)*100,1)</f>
        <v>4.5</v>
      </c>
      <c r="U22" s="464">
        <f t="shared" ref="U22:U31" si="34">ROUND((I22/$F22)*100,1)</f>
        <v>8.9</v>
      </c>
      <c r="V22" s="464">
        <f t="shared" ref="V22:V31" si="35">ROUND((J22/$F22)*100,1)</f>
        <v>8</v>
      </c>
      <c r="W22" s="464">
        <f t="shared" ref="W22:W31" si="36">ROUND((K22/$F22)*100,1)</f>
        <v>9</v>
      </c>
      <c r="X22" s="464">
        <f t="shared" ref="X22:X31" si="37">ROUND((L22/$F22)*100,1)</f>
        <v>9.9</v>
      </c>
      <c r="Y22" s="464">
        <f t="shared" ref="Y22:Y31" si="38">ROUND((M22/$F22)*100,1)</f>
        <v>14.9</v>
      </c>
      <c r="Z22" s="464">
        <f t="shared" ref="Z22:Z31" si="39">ROUND((N22/$F22)*100,1)</f>
        <v>12.9</v>
      </c>
      <c r="AA22" s="464">
        <f t="shared" ref="AA22:AA31" si="40">ROUND((O22/$F22)*100,1)</f>
        <v>13.8</v>
      </c>
      <c r="AB22" s="464">
        <f t="shared" ref="AB22:AB31" si="41">ROUND((P22/$F22)*100,1)</f>
        <v>10.7</v>
      </c>
      <c r="AC22" s="464">
        <f t="shared" ref="AC22:AC31" si="42">ROUND((Q22/$F22)*100,1)</f>
        <v>7.2</v>
      </c>
      <c r="AD22" s="1278"/>
      <c r="AE22" s="456" t="s">
        <v>350</v>
      </c>
      <c r="AF22" s="454"/>
      <c r="AG22" s="453"/>
      <c r="AH22" s="447"/>
      <c r="AI22" s="1277"/>
      <c r="AJ22" s="460"/>
      <c r="AK22" s="458" t="s">
        <v>350</v>
      </c>
      <c r="AL22" s="457" t="s">
        <v>352</v>
      </c>
      <c r="AM22" s="472">
        <f t="shared" si="5"/>
        <v>602</v>
      </c>
      <c r="AN22" s="455">
        <v>1</v>
      </c>
      <c r="AO22" s="455">
        <v>20</v>
      </c>
      <c r="AP22" s="455">
        <v>42</v>
      </c>
      <c r="AQ22" s="455">
        <v>34</v>
      </c>
      <c r="AR22" s="455">
        <v>44</v>
      </c>
      <c r="AS22" s="455">
        <v>39</v>
      </c>
      <c r="AT22" s="455">
        <v>104</v>
      </c>
      <c r="AU22" s="455">
        <v>74</v>
      </c>
      <c r="AV22" s="455">
        <v>89</v>
      </c>
      <c r="AW22" s="455">
        <v>98</v>
      </c>
      <c r="AX22" s="455">
        <v>57</v>
      </c>
      <c r="AY22" s="464">
        <f t="shared" si="6"/>
        <v>100</v>
      </c>
      <c r="AZ22" s="464">
        <f t="shared" si="17"/>
        <v>0.2</v>
      </c>
      <c r="BA22" s="464">
        <f t="shared" si="18"/>
        <v>3.3</v>
      </c>
      <c r="BB22" s="464">
        <f t="shared" si="19"/>
        <v>7</v>
      </c>
      <c r="BC22" s="464">
        <f t="shared" ref="BC22:BJ31" si="43">ROUND((AQ22/$AM22)*100,1)</f>
        <v>5.6</v>
      </c>
      <c r="BD22" s="464">
        <f t="shared" si="43"/>
        <v>7.3</v>
      </c>
      <c r="BE22" s="464">
        <f t="shared" si="43"/>
        <v>6.5</v>
      </c>
      <c r="BF22" s="464">
        <f t="shared" si="43"/>
        <v>17.3</v>
      </c>
      <c r="BG22" s="464">
        <f t="shared" si="43"/>
        <v>12.3</v>
      </c>
      <c r="BH22" s="464">
        <f t="shared" si="43"/>
        <v>14.8</v>
      </c>
      <c r="BI22" s="464">
        <f t="shared" si="43"/>
        <v>16.3</v>
      </c>
      <c r="BJ22" s="473">
        <f t="shared" si="43"/>
        <v>9.5</v>
      </c>
      <c r="BK22" s="1278"/>
      <c r="BL22" s="456" t="s">
        <v>350</v>
      </c>
      <c r="BM22" s="454"/>
      <c r="BN22" s="453"/>
      <c r="BO22" s="447"/>
      <c r="BP22" s="1277"/>
      <c r="BQ22" s="460"/>
      <c r="BR22" s="458" t="s">
        <v>350</v>
      </c>
      <c r="BS22" s="457" t="s">
        <v>352</v>
      </c>
      <c r="BT22" s="472">
        <f t="shared" si="7"/>
        <v>917</v>
      </c>
      <c r="BU22" s="455">
        <v>2</v>
      </c>
      <c r="BV22" s="455">
        <v>49</v>
      </c>
      <c r="BW22" s="455">
        <v>93</v>
      </c>
      <c r="BX22" s="455">
        <v>87</v>
      </c>
      <c r="BY22" s="455">
        <v>92</v>
      </c>
      <c r="BZ22" s="455">
        <v>111</v>
      </c>
      <c r="CA22" s="455">
        <v>122</v>
      </c>
      <c r="CB22" s="455">
        <v>122</v>
      </c>
      <c r="CC22" s="455">
        <v>121</v>
      </c>
      <c r="CD22" s="455">
        <v>65</v>
      </c>
      <c r="CE22" s="455">
        <v>53</v>
      </c>
      <c r="CF22" s="464">
        <f t="shared" si="8"/>
        <v>100</v>
      </c>
      <c r="CG22" s="464">
        <f t="shared" si="21"/>
        <v>0.2</v>
      </c>
      <c r="CH22" s="464">
        <f t="shared" si="22"/>
        <v>5.3</v>
      </c>
      <c r="CI22" s="464">
        <f t="shared" si="23"/>
        <v>10.1</v>
      </c>
      <c r="CJ22" s="464">
        <f t="shared" si="24"/>
        <v>9.5</v>
      </c>
      <c r="CK22" s="464">
        <f t="shared" si="25"/>
        <v>10</v>
      </c>
      <c r="CL22" s="464">
        <f t="shared" si="26"/>
        <v>12.1</v>
      </c>
      <c r="CM22" s="464">
        <f t="shared" si="27"/>
        <v>13.3</v>
      </c>
      <c r="CN22" s="464">
        <f t="shared" si="28"/>
        <v>13.3</v>
      </c>
      <c r="CO22" s="464">
        <f t="shared" si="29"/>
        <v>13.2</v>
      </c>
      <c r="CP22" s="464">
        <f t="shared" si="30"/>
        <v>7.1</v>
      </c>
      <c r="CQ22" s="464">
        <f t="shared" si="31"/>
        <v>5.8</v>
      </c>
      <c r="CR22" s="1278"/>
      <c r="CS22" s="456" t="s">
        <v>350</v>
      </c>
      <c r="CT22" s="454"/>
      <c r="CU22" s="453"/>
    </row>
    <row r="23" spans="1:99" s="486" customFormat="1" ht="9" customHeight="1">
      <c r="A23" s="447"/>
      <c r="B23" s="1277"/>
      <c r="C23" s="460"/>
      <c r="D23" s="458" t="s">
        <v>353</v>
      </c>
      <c r="E23" s="461" t="s">
        <v>355</v>
      </c>
      <c r="F23" s="472">
        <f t="shared" si="4"/>
        <v>975</v>
      </c>
      <c r="G23" s="455">
        <v>2</v>
      </c>
      <c r="H23" s="455">
        <v>42</v>
      </c>
      <c r="I23" s="455">
        <v>51</v>
      </c>
      <c r="J23" s="455">
        <v>51</v>
      </c>
      <c r="K23" s="455">
        <v>59</v>
      </c>
      <c r="L23" s="455">
        <v>92</v>
      </c>
      <c r="M23" s="455">
        <v>87</v>
      </c>
      <c r="N23" s="455">
        <v>84</v>
      </c>
      <c r="O23" s="455">
        <v>112</v>
      </c>
      <c r="P23" s="455">
        <v>92</v>
      </c>
      <c r="Q23" s="455">
        <v>303</v>
      </c>
      <c r="R23" s="464">
        <f t="shared" si="3"/>
        <v>100</v>
      </c>
      <c r="S23" s="464">
        <f t="shared" si="32"/>
        <v>0.2</v>
      </c>
      <c r="T23" s="464">
        <f t="shared" si="33"/>
        <v>4.3</v>
      </c>
      <c r="U23" s="464">
        <f t="shared" si="34"/>
        <v>5.2</v>
      </c>
      <c r="V23" s="464">
        <f t="shared" si="35"/>
        <v>5.2</v>
      </c>
      <c r="W23" s="464">
        <f t="shared" si="36"/>
        <v>6.1</v>
      </c>
      <c r="X23" s="464">
        <f t="shared" si="37"/>
        <v>9.4</v>
      </c>
      <c r="Y23" s="464">
        <f t="shared" si="38"/>
        <v>8.9</v>
      </c>
      <c r="Z23" s="464">
        <f t="shared" si="39"/>
        <v>8.6</v>
      </c>
      <c r="AA23" s="464">
        <f t="shared" si="40"/>
        <v>11.5</v>
      </c>
      <c r="AB23" s="464">
        <f t="shared" si="41"/>
        <v>9.4</v>
      </c>
      <c r="AC23" s="464">
        <f t="shared" si="42"/>
        <v>31.1</v>
      </c>
      <c r="AD23" s="1278"/>
      <c r="AE23" s="459" t="s">
        <v>353</v>
      </c>
      <c r="AF23" s="1279"/>
      <c r="AG23" s="453"/>
      <c r="AH23" s="447"/>
      <c r="AI23" s="1277"/>
      <c r="AJ23" s="460"/>
      <c r="AK23" s="458" t="s">
        <v>353</v>
      </c>
      <c r="AL23" s="461" t="s">
        <v>355</v>
      </c>
      <c r="AM23" s="472">
        <f t="shared" si="5"/>
        <v>513</v>
      </c>
      <c r="AN23" s="455" t="s">
        <v>133</v>
      </c>
      <c r="AO23" s="455">
        <v>20</v>
      </c>
      <c r="AP23" s="455">
        <v>28</v>
      </c>
      <c r="AQ23" s="455">
        <v>30</v>
      </c>
      <c r="AR23" s="455">
        <v>25</v>
      </c>
      <c r="AS23" s="455">
        <v>45</v>
      </c>
      <c r="AT23" s="455">
        <v>45</v>
      </c>
      <c r="AU23" s="455">
        <v>43</v>
      </c>
      <c r="AV23" s="455">
        <v>59</v>
      </c>
      <c r="AW23" s="455">
        <v>56</v>
      </c>
      <c r="AX23" s="455">
        <v>162</v>
      </c>
      <c r="AY23" s="464">
        <f t="shared" si="6"/>
        <v>100</v>
      </c>
      <c r="AZ23" s="455" t="s">
        <v>133</v>
      </c>
      <c r="BA23" s="464">
        <f t="shared" si="18"/>
        <v>3.9</v>
      </c>
      <c r="BB23" s="464">
        <f t="shared" si="19"/>
        <v>5.5</v>
      </c>
      <c r="BC23" s="464">
        <f t="shared" si="43"/>
        <v>5.8</v>
      </c>
      <c r="BD23" s="464">
        <f t="shared" si="43"/>
        <v>4.9000000000000004</v>
      </c>
      <c r="BE23" s="464">
        <f>ROUND((AS23/$AM23)*100,1)</f>
        <v>8.8000000000000007</v>
      </c>
      <c r="BF23" s="464">
        <f t="shared" si="43"/>
        <v>8.8000000000000007</v>
      </c>
      <c r="BG23" s="464">
        <f t="shared" si="43"/>
        <v>8.4</v>
      </c>
      <c r="BH23" s="464">
        <f t="shared" si="43"/>
        <v>11.5</v>
      </c>
      <c r="BI23" s="464">
        <f t="shared" si="43"/>
        <v>10.9</v>
      </c>
      <c r="BJ23" s="473">
        <f t="shared" si="43"/>
        <v>31.6</v>
      </c>
      <c r="BK23" s="1278"/>
      <c r="BL23" s="459" t="s">
        <v>353</v>
      </c>
      <c r="BM23" s="1279"/>
      <c r="BN23" s="453"/>
      <c r="BO23" s="447"/>
      <c r="BP23" s="1277"/>
      <c r="BQ23" s="460"/>
      <c r="BR23" s="458" t="s">
        <v>353</v>
      </c>
      <c r="BS23" s="461" t="s">
        <v>355</v>
      </c>
      <c r="BT23" s="472">
        <f t="shared" si="7"/>
        <v>462</v>
      </c>
      <c r="BU23" s="455">
        <v>2</v>
      </c>
      <c r="BV23" s="455">
        <v>22</v>
      </c>
      <c r="BW23" s="455">
        <v>23</v>
      </c>
      <c r="BX23" s="455">
        <v>21</v>
      </c>
      <c r="BY23" s="455">
        <v>34</v>
      </c>
      <c r="BZ23" s="455">
        <v>47</v>
      </c>
      <c r="CA23" s="455">
        <v>42</v>
      </c>
      <c r="CB23" s="455">
        <v>41</v>
      </c>
      <c r="CC23" s="455">
        <v>53</v>
      </c>
      <c r="CD23" s="455">
        <v>36</v>
      </c>
      <c r="CE23" s="455">
        <v>141</v>
      </c>
      <c r="CF23" s="464">
        <f t="shared" si="8"/>
        <v>100</v>
      </c>
      <c r="CG23" s="464">
        <f t="shared" si="21"/>
        <v>0.4</v>
      </c>
      <c r="CH23" s="464">
        <f t="shared" si="22"/>
        <v>4.8</v>
      </c>
      <c r="CI23" s="464">
        <f t="shared" si="23"/>
        <v>5</v>
      </c>
      <c r="CJ23" s="464">
        <f t="shared" si="24"/>
        <v>4.5</v>
      </c>
      <c r="CK23" s="464">
        <f t="shared" si="25"/>
        <v>7.4</v>
      </c>
      <c r="CL23" s="464">
        <f t="shared" si="26"/>
        <v>10.199999999999999</v>
      </c>
      <c r="CM23" s="464">
        <f t="shared" si="27"/>
        <v>9.1</v>
      </c>
      <c r="CN23" s="464">
        <f t="shared" si="28"/>
        <v>8.9</v>
      </c>
      <c r="CO23" s="464">
        <f t="shared" si="29"/>
        <v>11.5</v>
      </c>
      <c r="CP23" s="464">
        <f t="shared" si="30"/>
        <v>7.8</v>
      </c>
      <c r="CQ23" s="464">
        <f t="shared" si="31"/>
        <v>30.5</v>
      </c>
      <c r="CR23" s="1278"/>
      <c r="CS23" s="459" t="s">
        <v>353</v>
      </c>
      <c r="CT23" s="1279"/>
      <c r="CU23" s="453"/>
    </row>
    <row r="24" spans="1:99" s="486" customFormat="1" ht="9" customHeight="1">
      <c r="A24" s="447"/>
      <c r="B24" s="1277"/>
      <c r="C24" s="460"/>
      <c r="D24" s="458" t="s">
        <v>356</v>
      </c>
      <c r="E24" s="462" t="s">
        <v>358</v>
      </c>
      <c r="F24" s="472">
        <f t="shared" si="4"/>
        <v>1460</v>
      </c>
      <c r="G24" s="455">
        <v>10</v>
      </c>
      <c r="H24" s="455">
        <v>55</v>
      </c>
      <c r="I24" s="455">
        <v>92</v>
      </c>
      <c r="J24" s="455">
        <v>103</v>
      </c>
      <c r="K24" s="455">
        <v>149</v>
      </c>
      <c r="L24" s="455">
        <v>150</v>
      </c>
      <c r="M24" s="455">
        <v>172</v>
      </c>
      <c r="N24" s="455">
        <v>159</v>
      </c>
      <c r="O24" s="455">
        <v>149</v>
      </c>
      <c r="P24" s="455">
        <v>159</v>
      </c>
      <c r="Q24" s="455">
        <v>262</v>
      </c>
      <c r="R24" s="464">
        <f t="shared" si="3"/>
        <v>100</v>
      </c>
      <c r="S24" s="464">
        <f t="shared" si="32"/>
        <v>0.7</v>
      </c>
      <c r="T24" s="464">
        <f t="shared" si="33"/>
        <v>3.8</v>
      </c>
      <c r="U24" s="464">
        <f t="shared" si="34"/>
        <v>6.3</v>
      </c>
      <c r="V24" s="464">
        <f t="shared" si="35"/>
        <v>7.1</v>
      </c>
      <c r="W24" s="464">
        <f t="shared" si="36"/>
        <v>10.199999999999999</v>
      </c>
      <c r="X24" s="464">
        <f t="shared" si="37"/>
        <v>10.3</v>
      </c>
      <c r="Y24" s="464">
        <f t="shared" si="38"/>
        <v>11.8</v>
      </c>
      <c r="Z24" s="464">
        <f t="shared" si="39"/>
        <v>10.9</v>
      </c>
      <c r="AA24" s="464">
        <f t="shared" si="40"/>
        <v>10.199999999999999</v>
      </c>
      <c r="AB24" s="464">
        <f t="shared" si="41"/>
        <v>10.9</v>
      </c>
      <c r="AC24" s="464">
        <f t="shared" si="42"/>
        <v>17.899999999999999</v>
      </c>
      <c r="AD24" s="1278"/>
      <c r="AE24" s="459" t="s">
        <v>356</v>
      </c>
      <c r="AF24" s="1279"/>
      <c r="AG24" s="453"/>
      <c r="AH24" s="447"/>
      <c r="AI24" s="1277"/>
      <c r="AJ24" s="460"/>
      <c r="AK24" s="458" t="s">
        <v>356</v>
      </c>
      <c r="AL24" s="462" t="s">
        <v>358</v>
      </c>
      <c r="AM24" s="472">
        <f t="shared" si="5"/>
        <v>927</v>
      </c>
      <c r="AN24" s="455">
        <v>3</v>
      </c>
      <c r="AO24" s="455">
        <v>22</v>
      </c>
      <c r="AP24" s="455">
        <v>42</v>
      </c>
      <c r="AQ24" s="455">
        <v>61</v>
      </c>
      <c r="AR24" s="455">
        <v>84</v>
      </c>
      <c r="AS24" s="455">
        <v>91</v>
      </c>
      <c r="AT24" s="455">
        <v>101</v>
      </c>
      <c r="AU24" s="455">
        <v>100</v>
      </c>
      <c r="AV24" s="455">
        <v>98</v>
      </c>
      <c r="AW24" s="455">
        <v>111</v>
      </c>
      <c r="AX24" s="455">
        <v>214</v>
      </c>
      <c r="AY24" s="464">
        <f t="shared" si="6"/>
        <v>100</v>
      </c>
      <c r="AZ24" s="464">
        <f t="shared" si="17"/>
        <v>0.3</v>
      </c>
      <c r="BA24" s="464">
        <f t="shared" si="18"/>
        <v>2.4</v>
      </c>
      <c r="BB24" s="464">
        <f t="shared" si="19"/>
        <v>4.5</v>
      </c>
      <c r="BC24" s="464">
        <f t="shared" si="43"/>
        <v>6.6</v>
      </c>
      <c r="BD24" s="464">
        <f t="shared" si="43"/>
        <v>9.1</v>
      </c>
      <c r="BE24" s="464">
        <f t="shared" si="43"/>
        <v>9.8000000000000007</v>
      </c>
      <c r="BF24" s="464">
        <f t="shared" si="43"/>
        <v>10.9</v>
      </c>
      <c r="BG24" s="464">
        <f t="shared" si="43"/>
        <v>10.8</v>
      </c>
      <c r="BH24" s="464">
        <f t="shared" si="43"/>
        <v>10.6</v>
      </c>
      <c r="BI24" s="464">
        <f t="shared" si="43"/>
        <v>12</v>
      </c>
      <c r="BJ24" s="473">
        <f t="shared" si="43"/>
        <v>23.1</v>
      </c>
      <c r="BK24" s="1278"/>
      <c r="BL24" s="459" t="s">
        <v>356</v>
      </c>
      <c r="BM24" s="1279"/>
      <c r="BN24" s="453"/>
      <c r="BO24" s="447"/>
      <c r="BP24" s="1277"/>
      <c r="BQ24" s="460"/>
      <c r="BR24" s="458" t="s">
        <v>356</v>
      </c>
      <c r="BS24" s="462" t="s">
        <v>358</v>
      </c>
      <c r="BT24" s="472">
        <f t="shared" si="7"/>
        <v>533</v>
      </c>
      <c r="BU24" s="455">
        <v>7</v>
      </c>
      <c r="BV24" s="455">
        <v>33</v>
      </c>
      <c r="BW24" s="455">
        <v>50</v>
      </c>
      <c r="BX24" s="455">
        <v>42</v>
      </c>
      <c r="BY24" s="455">
        <v>65</v>
      </c>
      <c r="BZ24" s="455">
        <v>59</v>
      </c>
      <c r="CA24" s="455">
        <v>71</v>
      </c>
      <c r="CB24" s="455">
        <v>59</v>
      </c>
      <c r="CC24" s="455">
        <v>51</v>
      </c>
      <c r="CD24" s="455">
        <v>48</v>
      </c>
      <c r="CE24" s="455">
        <v>48</v>
      </c>
      <c r="CF24" s="464">
        <f t="shared" si="8"/>
        <v>100</v>
      </c>
      <c r="CG24" s="464">
        <f t="shared" si="21"/>
        <v>1.3</v>
      </c>
      <c r="CH24" s="464">
        <f t="shared" si="22"/>
        <v>6.2</v>
      </c>
      <c r="CI24" s="464">
        <f t="shared" si="23"/>
        <v>9.4</v>
      </c>
      <c r="CJ24" s="464">
        <f t="shared" si="24"/>
        <v>7.9</v>
      </c>
      <c r="CK24" s="464">
        <f t="shared" si="25"/>
        <v>12.2</v>
      </c>
      <c r="CL24" s="464">
        <f t="shared" si="26"/>
        <v>11.1</v>
      </c>
      <c r="CM24" s="464">
        <f t="shared" si="27"/>
        <v>13.3</v>
      </c>
      <c r="CN24" s="464">
        <f t="shared" si="28"/>
        <v>11.1</v>
      </c>
      <c r="CO24" s="464">
        <f t="shared" si="29"/>
        <v>9.6</v>
      </c>
      <c r="CP24" s="464">
        <f t="shared" si="30"/>
        <v>9</v>
      </c>
      <c r="CQ24" s="464">
        <f t="shared" si="31"/>
        <v>9</v>
      </c>
      <c r="CR24" s="1278"/>
      <c r="CS24" s="459" t="s">
        <v>356</v>
      </c>
      <c r="CT24" s="1279"/>
      <c r="CU24" s="453"/>
    </row>
    <row r="25" spans="1:99" s="486" customFormat="1" ht="9" customHeight="1">
      <c r="A25" s="447"/>
      <c r="B25" s="1277"/>
      <c r="C25" s="460"/>
      <c r="D25" s="458" t="s">
        <v>359</v>
      </c>
      <c r="E25" s="461" t="s">
        <v>362</v>
      </c>
      <c r="F25" s="472">
        <f t="shared" si="4"/>
        <v>4282</v>
      </c>
      <c r="G25" s="455">
        <v>277</v>
      </c>
      <c r="H25" s="455">
        <v>675</v>
      </c>
      <c r="I25" s="455">
        <v>201</v>
      </c>
      <c r="J25" s="455">
        <v>265</v>
      </c>
      <c r="K25" s="455">
        <v>300</v>
      </c>
      <c r="L25" s="455">
        <v>353</v>
      </c>
      <c r="M25" s="455">
        <v>405</v>
      </c>
      <c r="N25" s="455">
        <v>358</v>
      </c>
      <c r="O25" s="455">
        <v>409</v>
      </c>
      <c r="P25" s="455">
        <v>368</v>
      </c>
      <c r="Q25" s="455">
        <v>671</v>
      </c>
      <c r="R25" s="464">
        <f t="shared" si="3"/>
        <v>100</v>
      </c>
      <c r="S25" s="464">
        <f t="shared" si="32"/>
        <v>6.5</v>
      </c>
      <c r="T25" s="464">
        <f t="shared" si="33"/>
        <v>15.8</v>
      </c>
      <c r="U25" s="464">
        <f t="shared" si="34"/>
        <v>4.7</v>
      </c>
      <c r="V25" s="464">
        <f t="shared" si="35"/>
        <v>6.2</v>
      </c>
      <c r="W25" s="464">
        <f t="shared" si="36"/>
        <v>7</v>
      </c>
      <c r="X25" s="464">
        <f t="shared" si="37"/>
        <v>8.1999999999999993</v>
      </c>
      <c r="Y25" s="464">
        <f t="shared" si="38"/>
        <v>9.5</v>
      </c>
      <c r="Z25" s="464">
        <f t="shared" si="39"/>
        <v>8.4</v>
      </c>
      <c r="AA25" s="464">
        <f t="shared" si="40"/>
        <v>9.6</v>
      </c>
      <c r="AB25" s="464">
        <f t="shared" si="41"/>
        <v>8.6</v>
      </c>
      <c r="AC25" s="464">
        <f t="shared" si="42"/>
        <v>15.7</v>
      </c>
      <c r="AD25" s="1278"/>
      <c r="AE25" s="459" t="s">
        <v>359</v>
      </c>
      <c r="AF25" s="1279"/>
      <c r="AG25" s="453"/>
      <c r="AH25" s="447"/>
      <c r="AI25" s="1277"/>
      <c r="AJ25" s="460"/>
      <c r="AK25" s="458" t="s">
        <v>359</v>
      </c>
      <c r="AL25" s="461" t="s">
        <v>362</v>
      </c>
      <c r="AM25" s="472">
        <f t="shared" si="5"/>
        <v>1597</v>
      </c>
      <c r="AN25" s="455">
        <v>114</v>
      </c>
      <c r="AO25" s="455">
        <v>312</v>
      </c>
      <c r="AP25" s="455">
        <v>92</v>
      </c>
      <c r="AQ25" s="455">
        <v>112</v>
      </c>
      <c r="AR25" s="455">
        <v>119</v>
      </c>
      <c r="AS25" s="455">
        <v>124</v>
      </c>
      <c r="AT25" s="455">
        <v>143</v>
      </c>
      <c r="AU25" s="455">
        <v>119</v>
      </c>
      <c r="AV25" s="455">
        <v>128</v>
      </c>
      <c r="AW25" s="455">
        <v>115</v>
      </c>
      <c r="AX25" s="455">
        <v>219</v>
      </c>
      <c r="AY25" s="464">
        <f t="shared" si="6"/>
        <v>100</v>
      </c>
      <c r="AZ25" s="464">
        <f t="shared" si="17"/>
        <v>7.1</v>
      </c>
      <c r="BA25" s="464">
        <f t="shared" si="18"/>
        <v>19.5</v>
      </c>
      <c r="BB25" s="464">
        <f t="shared" si="19"/>
        <v>5.8</v>
      </c>
      <c r="BC25" s="464">
        <f t="shared" si="43"/>
        <v>7</v>
      </c>
      <c r="BD25" s="464">
        <f t="shared" si="43"/>
        <v>7.5</v>
      </c>
      <c r="BE25" s="464">
        <f t="shared" si="43"/>
        <v>7.8</v>
      </c>
      <c r="BF25" s="464">
        <f t="shared" si="43"/>
        <v>9</v>
      </c>
      <c r="BG25" s="464">
        <f t="shared" si="43"/>
        <v>7.5</v>
      </c>
      <c r="BH25" s="464">
        <f t="shared" si="43"/>
        <v>8</v>
      </c>
      <c r="BI25" s="464">
        <f t="shared" si="43"/>
        <v>7.2</v>
      </c>
      <c r="BJ25" s="473">
        <f t="shared" si="43"/>
        <v>13.7</v>
      </c>
      <c r="BK25" s="1278"/>
      <c r="BL25" s="459" t="s">
        <v>359</v>
      </c>
      <c r="BM25" s="1279"/>
      <c r="BN25" s="453"/>
      <c r="BO25" s="447"/>
      <c r="BP25" s="1277"/>
      <c r="BQ25" s="460"/>
      <c r="BR25" s="458" t="s">
        <v>359</v>
      </c>
      <c r="BS25" s="461" t="s">
        <v>362</v>
      </c>
      <c r="BT25" s="472">
        <f t="shared" si="7"/>
        <v>2685</v>
      </c>
      <c r="BU25" s="455">
        <v>163</v>
      </c>
      <c r="BV25" s="455">
        <v>363</v>
      </c>
      <c r="BW25" s="455">
        <v>109</v>
      </c>
      <c r="BX25" s="455">
        <v>153</v>
      </c>
      <c r="BY25" s="455">
        <v>181</v>
      </c>
      <c r="BZ25" s="455">
        <v>229</v>
      </c>
      <c r="CA25" s="455">
        <v>262</v>
      </c>
      <c r="CB25" s="455">
        <v>239</v>
      </c>
      <c r="CC25" s="455">
        <v>281</v>
      </c>
      <c r="CD25" s="455">
        <v>253</v>
      </c>
      <c r="CE25" s="455">
        <v>452</v>
      </c>
      <c r="CF25" s="464">
        <f t="shared" si="8"/>
        <v>100</v>
      </c>
      <c r="CG25" s="464">
        <f t="shared" si="21"/>
        <v>6.1</v>
      </c>
      <c r="CH25" s="464">
        <f t="shared" si="22"/>
        <v>13.5</v>
      </c>
      <c r="CI25" s="464">
        <f t="shared" si="23"/>
        <v>4.0999999999999996</v>
      </c>
      <c r="CJ25" s="464">
        <f t="shared" si="24"/>
        <v>5.7</v>
      </c>
      <c r="CK25" s="464">
        <f t="shared" si="25"/>
        <v>6.7</v>
      </c>
      <c r="CL25" s="464">
        <f t="shared" si="26"/>
        <v>8.5</v>
      </c>
      <c r="CM25" s="464">
        <f t="shared" si="27"/>
        <v>9.8000000000000007</v>
      </c>
      <c r="CN25" s="464">
        <f t="shared" si="28"/>
        <v>8.9</v>
      </c>
      <c r="CO25" s="464">
        <f t="shared" si="29"/>
        <v>10.5</v>
      </c>
      <c r="CP25" s="464">
        <f t="shared" si="30"/>
        <v>9.4</v>
      </c>
      <c r="CQ25" s="464">
        <f t="shared" si="31"/>
        <v>16.8</v>
      </c>
      <c r="CR25" s="1278"/>
      <c r="CS25" s="459" t="s">
        <v>359</v>
      </c>
      <c r="CT25" s="1279"/>
      <c r="CU25" s="453"/>
    </row>
    <row r="26" spans="1:99" s="486" customFormat="1" ht="9" customHeight="1">
      <c r="A26" s="447"/>
      <c r="B26" s="1277"/>
      <c r="C26" s="460"/>
      <c r="D26" s="458" t="s">
        <v>363</v>
      </c>
      <c r="E26" s="462" t="s">
        <v>365</v>
      </c>
      <c r="F26" s="472">
        <f t="shared" si="4"/>
        <v>2921</v>
      </c>
      <c r="G26" s="455">
        <v>31</v>
      </c>
      <c r="H26" s="455">
        <v>167</v>
      </c>
      <c r="I26" s="455">
        <v>183</v>
      </c>
      <c r="J26" s="455">
        <v>217</v>
      </c>
      <c r="K26" s="455">
        <v>282</v>
      </c>
      <c r="L26" s="455">
        <v>314</v>
      </c>
      <c r="M26" s="455">
        <v>308</v>
      </c>
      <c r="N26" s="455">
        <v>297</v>
      </c>
      <c r="O26" s="455">
        <v>334</v>
      </c>
      <c r="P26" s="455">
        <v>236</v>
      </c>
      <c r="Q26" s="455">
        <v>552</v>
      </c>
      <c r="R26" s="464">
        <f t="shared" si="3"/>
        <v>100</v>
      </c>
      <c r="S26" s="464">
        <f t="shared" si="32"/>
        <v>1.1000000000000001</v>
      </c>
      <c r="T26" s="464">
        <f t="shared" si="33"/>
        <v>5.7</v>
      </c>
      <c r="U26" s="464">
        <f t="shared" si="34"/>
        <v>6.3</v>
      </c>
      <c r="V26" s="464">
        <f t="shared" si="35"/>
        <v>7.4</v>
      </c>
      <c r="W26" s="464">
        <f t="shared" si="36"/>
        <v>9.6999999999999993</v>
      </c>
      <c r="X26" s="464">
        <f t="shared" si="37"/>
        <v>10.7</v>
      </c>
      <c r="Y26" s="464">
        <f t="shared" si="38"/>
        <v>10.5</v>
      </c>
      <c r="Z26" s="464">
        <f t="shared" si="39"/>
        <v>10.199999999999999</v>
      </c>
      <c r="AA26" s="464">
        <f t="shared" si="40"/>
        <v>11.4</v>
      </c>
      <c r="AB26" s="464">
        <f t="shared" si="41"/>
        <v>8.1</v>
      </c>
      <c r="AC26" s="464">
        <f t="shared" si="42"/>
        <v>18.899999999999999</v>
      </c>
      <c r="AD26" s="1278"/>
      <c r="AE26" s="459" t="s">
        <v>363</v>
      </c>
      <c r="AF26" s="1279"/>
      <c r="AG26" s="453"/>
      <c r="AH26" s="447"/>
      <c r="AI26" s="1277"/>
      <c r="AJ26" s="460"/>
      <c r="AK26" s="458" t="s">
        <v>363</v>
      </c>
      <c r="AL26" s="462" t="s">
        <v>365</v>
      </c>
      <c r="AM26" s="472">
        <f t="shared" si="5"/>
        <v>1179</v>
      </c>
      <c r="AN26" s="455">
        <v>7</v>
      </c>
      <c r="AO26" s="455">
        <v>92</v>
      </c>
      <c r="AP26" s="455">
        <v>79</v>
      </c>
      <c r="AQ26" s="455">
        <v>87</v>
      </c>
      <c r="AR26" s="455">
        <v>147</v>
      </c>
      <c r="AS26" s="455">
        <v>128</v>
      </c>
      <c r="AT26" s="455">
        <v>126</v>
      </c>
      <c r="AU26" s="455">
        <v>106</v>
      </c>
      <c r="AV26" s="455">
        <v>134</v>
      </c>
      <c r="AW26" s="455">
        <v>82</v>
      </c>
      <c r="AX26" s="455">
        <v>191</v>
      </c>
      <c r="AY26" s="464">
        <f t="shared" si="6"/>
        <v>100</v>
      </c>
      <c r="AZ26" s="464">
        <f t="shared" si="17"/>
        <v>0.6</v>
      </c>
      <c r="BA26" s="464">
        <f t="shared" si="18"/>
        <v>7.8</v>
      </c>
      <c r="BB26" s="464">
        <f t="shared" si="19"/>
        <v>6.7</v>
      </c>
      <c r="BC26" s="464">
        <f t="shared" si="43"/>
        <v>7.4</v>
      </c>
      <c r="BD26" s="464">
        <f t="shared" si="43"/>
        <v>12.5</v>
      </c>
      <c r="BE26" s="464">
        <f t="shared" si="43"/>
        <v>10.9</v>
      </c>
      <c r="BF26" s="464">
        <f t="shared" si="43"/>
        <v>10.7</v>
      </c>
      <c r="BG26" s="464">
        <f t="shared" si="43"/>
        <v>9</v>
      </c>
      <c r="BH26" s="464">
        <f t="shared" si="43"/>
        <v>11.4</v>
      </c>
      <c r="BI26" s="464">
        <f t="shared" si="43"/>
        <v>7</v>
      </c>
      <c r="BJ26" s="473">
        <f t="shared" si="43"/>
        <v>16.2</v>
      </c>
      <c r="BK26" s="1278"/>
      <c r="BL26" s="459" t="s">
        <v>363</v>
      </c>
      <c r="BM26" s="1279"/>
      <c r="BN26" s="453"/>
      <c r="BO26" s="447"/>
      <c r="BP26" s="1277"/>
      <c r="BQ26" s="460"/>
      <c r="BR26" s="458" t="s">
        <v>363</v>
      </c>
      <c r="BS26" s="462" t="s">
        <v>365</v>
      </c>
      <c r="BT26" s="472">
        <f t="shared" si="7"/>
        <v>1742</v>
      </c>
      <c r="BU26" s="455">
        <v>24</v>
      </c>
      <c r="BV26" s="455">
        <v>75</v>
      </c>
      <c r="BW26" s="455">
        <v>104</v>
      </c>
      <c r="BX26" s="455">
        <v>130</v>
      </c>
      <c r="BY26" s="455">
        <v>135</v>
      </c>
      <c r="BZ26" s="455">
        <v>186</v>
      </c>
      <c r="CA26" s="455">
        <v>182</v>
      </c>
      <c r="CB26" s="455">
        <v>191</v>
      </c>
      <c r="CC26" s="455">
        <v>200</v>
      </c>
      <c r="CD26" s="455">
        <v>154</v>
      </c>
      <c r="CE26" s="455">
        <v>361</v>
      </c>
      <c r="CF26" s="464">
        <f t="shared" si="8"/>
        <v>100</v>
      </c>
      <c r="CG26" s="464">
        <f t="shared" si="21"/>
        <v>1.4</v>
      </c>
      <c r="CH26" s="464">
        <f t="shared" si="22"/>
        <v>4.3</v>
      </c>
      <c r="CI26" s="464">
        <f t="shared" si="23"/>
        <v>6</v>
      </c>
      <c r="CJ26" s="464">
        <f t="shared" si="24"/>
        <v>7.5</v>
      </c>
      <c r="CK26" s="464">
        <f t="shared" si="25"/>
        <v>7.7</v>
      </c>
      <c r="CL26" s="464">
        <f t="shared" si="26"/>
        <v>10.7</v>
      </c>
      <c r="CM26" s="464">
        <f t="shared" si="27"/>
        <v>10.4</v>
      </c>
      <c r="CN26" s="464">
        <f t="shared" si="28"/>
        <v>11</v>
      </c>
      <c r="CO26" s="464">
        <f t="shared" si="29"/>
        <v>11.5</v>
      </c>
      <c r="CP26" s="464">
        <f t="shared" si="30"/>
        <v>8.8000000000000007</v>
      </c>
      <c r="CQ26" s="464">
        <f t="shared" si="31"/>
        <v>20.7</v>
      </c>
      <c r="CR26" s="1278"/>
      <c r="CS26" s="459" t="s">
        <v>363</v>
      </c>
      <c r="CT26" s="1279"/>
      <c r="CU26" s="453"/>
    </row>
    <row r="27" spans="1:99" s="486" customFormat="1" ht="9" customHeight="1">
      <c r="A27" s="447"/>
      <c r="B27" s="1277"/>
      <c r="C27" s="460"/>
      <c r="D27" s="458" t="s">
        <v>366</v>
      </c>
      <c r="E27" s="457" t="s">
        <v>368</v>
      </c>
      <c r="F27" s="472">
        <f t="shared" si="4"/>
        <v>5140</v>
      </c>
      <c r="G27" s="455">
        <v>70</v>
      </c>
      <c r="H27" s="455">
        <v>286</v>
      </c>
      <c r="I27" s="455">
        <v>273</v>
      </c>
      <c r="J27" s="455">
        <v>300</v>
      </c>
      <c r="K27" s="455">
        <v>429</v>
      </c>
      <c r="L27" s="455">
        <v>595</v>
      </c>
      <c r="M27" s="455">
        <v>796</v>
      </c>
      <c r="N27" s="455">
        <v>694</v>
      </c>
      <c r="O27" s="455">
        <v>754</v>
      </c>
      <c r="P27" s="455">
        <v>533</v>
      </c>
      <c r="Q27" s="455">
        <v>410</v>
      </c>
      <c r="R27" s="464">
        <f t="shared" si="3"/>
        <v>100</v>
      </c>
      <c r="S27" s="464">
        <f t="shared" si="32"/>
        <v>1.4</v>
      </c>
      <c r="T27" s="464">
        <f t="shared" si="33"/>
        <v>5.6</v>
      </c>
      <c r="U27" s="464">
        <f t="shared" si="34"/>
        <v>5.3</v>
      </c>
      <c r="V27" s="464">
        <f t="shared" si="35"/>
        <v>5.8</v>
      </c>
      <c r="W27" s="464">
        <f t="shared" si="36"/>
        <v>8.3000000000000007</v>
      </c>
      <c r="X27" s="464">
        <f t="shared" si="37"/>
        <v>11.6</v>
      </c>
      <c r="Y27" s="464">
        <f t="shared" si="38"/>
        <v>15.5</v>
      </c>
      <c r="Z27" s="464">
        <f t="shared" si="39"/>
        <v>13.5</v>
      </c>
      <c r="AA27" s="464">
        <f t="shared" si="40"/>
        <v>14.7</v>
      </c>
      <c r="AB27" s="464">
        <f t="shared" si="41"/>
        <v>10.4</v>
      </c>
      <c r="AC27" s="464">
        <f t="shared" si="42"/>
        <v>8</v>
      </c>
      <c r="AD27" s="1278"/>
      <c r="AE27" s="459" t="s">
        <v>366</v>
      </c>
      <c r="AF27" s="1279"/>
      <c r="AG27" s="453"/>
      <c r="AH27" s="447"/>
      <c r="AI27" s="1277"/>
      <c r="AJ27" s="460"/>
      <c r="AK27" s="458" t="s">
        <v>366</v>
      </c>
      <c r="AL27" s="457" t="s">
        <v>368</v>
      </c>
      <c r="AM27" s="472">
        <f t="shared" si="5"/>
        <v>2371</v>
      </c>
      <c r="AN27" s="455">
        <v>29</v>
      </c>
      <c r="AO27" s="455">
        <v>142</v>
      </c>
      <c r="AP27" s="455">
        <v>107</v>
      </c>
      <c r="AQ27" s="455">
        <v>125</v>
      </c>
      <c r="AR27" s="455">
        <v>157</v>
      </c>
      <c r="AS27" s="455">
        <v>246</v>
      </c>
      <c r="AT27" s="455">
        <v>341</v>
      </c>
      <c r="AU27" s="455">
        <v>312</v>
      </c>
      <c r="AV27" s="455">
        <v>368</v>
      </c>
      <c r="AW27" s="455">
        <v>302</v>
      </c>
      <c r="AX27" s="455">
        <v>242</v>
      </c>
      <c r="AY27" s="464">
        <f t="shared" si="6"/>
        <v>100</v>
      </c>
      <c r="AZ27" s="464">
        <f t="shared" si="17"/>
        <v>1.2</v>
      </c>
      <c r="BA27" s="464">
        <f t="shared" si="18"/>
        <v>6</v>
      </c>
      <c r="BB27" s="464">
        <f t="shared" si="19"/>
        <v>4.5</v>
      </c>
      <c r="BC27" s="464">
        <f t="shared" si="43"/>
        <v>5.3</v>
      </c>
      <c r="BD27" s="464">
        <f t="shared" si="43"/>
        <v>6.6</v>
      </c>
      <c r="BE27" s="464">
        <f t="shared" si="43"/>
        <v>10.4</v>
      </c>
      <c r="BF27" s="464">
        <f t="shared" si="43"/>
        <v>14.4</v>
      </c>
      <c r="BG27" s="464">
        <f t="shared" si="43"/>
        <v>13.2</v>
      </c>
      <c r="BH27" s="464">
        <f t="shared" si="43"/>
        <v>15.5</v>
      </c>
      <c r="BI27" s="464">
        <f t="shared" si="43"/>
        <v>12.7</v>
      </c>
      <c r="BJ27" s="473">
        <f t="shared" si="43"/>
        <v>10.199999999999999</v>
      </c>
      <c r="BK27" s="1278"/>
      <c r="BL27" s="459" t="s">
        <v>366</v>
      </c>
      <c r="BM27" s="1279"/>
      <c r="BN27" s="453"/>
      <c r="BO27" s="447"/>
      <c r="BP27" s="1277"/>
      <c r="BQ27" s="460"/>
      <c r="BR27" s="458" t="s">
        <v>366</v>
      </c>
      <c r="BS27" s="457" t="s">
        <v>368</v>
      </c>
      <c r="BT27" s="472">
        <f t="shared" si="7"/>
        <v>2769</v>
      </c>
      <c r="BU27" s="455">
        <v>41</v>
      </c>
      <c r="BV27" s="455">
        <v>144</v>
      </c>
      <c r="BW27" s="455">
        <v>166</v>
      </c>
      <c r="BX27" s="455">
        <v>175</v>
      </c>
      <c r="BY27" s="455">
        <v>272</v>
      </c>
      <c r="BZ27" s="455">
        <v>349</v>
      </c>
      <c r="CA27" s="455">
        <v>455</v>
      </c>
      <c r="CB27" s="455">
        <v>382</v>
      </c>
      <c r="CC27" s="455">
        <v>386</v>
      </c>
      <c r="CD27" s="455">
        <v>231</v>
      </c>
      <c r="CE27" s="455">
        <v>168</v>
      </c>
      <c r="CF27" s="464">
        <f t="shared" si="8"/>
        <v>100</v>
      </c>
      <c r="CG27" s="464">
        <f t="shared" si="21"/>
        <v>1.5</v>
      </c>
      <c r="CH27" s="464">
        <f t="shared" si="22"/>
        <v>5.2</v>
      </c>
      <c r="CI27" s="464">
        <f t="shared" si="23"/>
        <v>6</v>
      </c>
      <c r="CJ27" s="464">
        <f t="shared" si="24"/>
        <v>6.3</v>
      </c>
      <c r="CK27" s="464">
        <f t="shared" si="25"/>
        <v>9.8000000000000007</v>
      </c>
      <c r="CL27" s="464">
        <f t="shared" si="26"/>
        <v>12.6</v>
      </c>
      <c r="CM27" s="464">
        <f t="shared" si="27"/>
        <v>16.399999999999999</v>
      </c>
      <c r="CN27" s="464">
        <f t="shared" si="28"/>
        <v>13.8</v>
      </c>
      <c r="CO27" s="464">
        <f t="shared" si="29"/>
        <v>13.9</v>
      </c>
      <c r="CP27" s="464">
        <f t="shared" si="30"/>
        <v>8.3000000000000007</v>
      </c>
      <c r="CQ27" s="464">
        <f t="shared" si="31"/>
        <v>6.1</v>
      </c>
      <c r="CR27" s="1278"/>
      <c r="CS27" s="459" t="s">
        <v>366</v>
      </c>
      <c r="CT27" s="1279"/>
      <c r="CU27" s="453"/>
    </row>
    <row r="28" spans="1:99" s="486" customFormat="1" ht="9" customHeight="1">
      <c r="A28" s="447"/>
      <c r="B28" s="1277"/>
      <c r="C28" s="460"/>
      <c r="D28" s="458" t="s">
        <v>369</v>
      </c>
      <c r="E28" s="457" t="s">
        <v>371</v>
      </c>
      <c r="F28" s="472">
        <f t="shared" si="4"/>
        <v>13297</v>
      </c>
      <c r="G28" s="455">
        <v>65</v>
      </c>
      <c r="H28" s="455">
        <v>687</v>
      </c>
      <c r="I28" s="455">
        <v>1194</v>
      </c>
      <c r="J28" s="455">
        <v>1380</v>
      </c>
      <c r="K28" s="455">
        <v>1460</v>
      </c>
      <c r="L28" s="455">
        <v>1757</v>
      </c>
      <c r="M28" s="455">
        <v>1693</v>
      </c>
      <c r="N28" s="455">
        <v>1413</v>
      </c>
      <c r="O28" s="455">
        <v>1358</v>
      </c>
      <c r="P28" s="455">
        <v>1123</v>
      </c>
      <c r="Q28" s="455">
        <v>1167</v>
      </c>
      <c r="R28" s="464">
        <f t="shared" si="3"/>
        <v>100</v>
      </c>
      <c r="S28" s="464">
        <f t="shared" si="32"/>
        <v>0.5</v>
      </c>
      <c r="T28" s="464">
        <f t="shared" si="33"/>
        <v>5.2</v>
      </c>
      <c r="U28" s="464">
        <f t="shared" si="34"/>
        <v>9</v>
      </c>
      <c r="V28" s="464">
        <f t="shared" si="35"/>
        <v>10.4</v>
      </c>
      <c r="W28" s="464">
        <f t="shared" si="36"/>
        <v>11</v>
      </c>
      <c r="X28" s="464">
        <f t="shared" si="37"/>
        <v>13.2</v>
      </c>
      <c r="Y28" s="464">
        <f t="shared" si="38"/>
        <v>12.7</v>
      </c>
      <c r="Z28" s="464">
        <f t="shared" si="39"/>
        <v>10.6</v>
      </c>
      <c r="AA28" s="464">
        <f t="shared" si="40"/>
        <v>10.199999999999999</v>
      </c>
      <c r="AB28" s="464">
        <f t="shared" si="41"/>
        <v>8.4</v>
      </c>
      <c r="AC28" s="464">
        <f t="shared" si="42"/>
        <v>8.8000000000000007</v>
      </c>
      <c r="AD28" s="1278"/>
      <c r="AE28" s="459" t="s">
        <v>369</v>
      </c>
      <c r="AF28" s="1279"/>
      <c r="AG28" s="453"/>
      <c r="AH28" s="447"/>
      <c r="AI28" s="1277"/>
      <c r="AJ28" s="460"/>
      <c r="AK28" s="458" t="s">
        <v>369</v>
      </c>
      <c r="AL28" s="457" t="s">
        <v>371</v>
      </c>
      <c r="AM28" s="472">
        <f t="shared" si="5"/>
        <v>3667</v>
      </c>
      <c r="AN28" s="455">
        <v>19</v>
      </c>
      <c r="AO28" s="455">
        <v>176</v>
      </c>
      <c r="AP28" s="455">
        <v>339</v>
      </c>
      <c r="AQ28" s="455">
        <v>453</v>
      </c>
      <c r="AR28" s="455">
        <v>371</v>
      </c>
      <c r="AS28" s="455">
        <v>425</v>
      </c>
      <c r="AT28" s="455">
        <v>366</v>
      </c>
      <c r="AU28" s="455">
        <v>314</v>
      </c>
      <c r="AV28" s="455">
        <v>365</v>
      </c>
      <c r="AW28" s="455">
        <v>325</v>
      </c>
      <c r="AX28" s="455">
        <v>514</v>
      </c>
      <c r="AY28" s="464">
        <f t="shared" si="6"/>
        <v>100</v>
      </c>
      <c r="AZ28" s="464">
        <f t="shared" si="17"/>
        <v>0.5</v>
      </c>
      <c r="BA28" s="464">
        <f t="shared" si="18"/>
        <v>4.8</v>
      </c>
      <c r="BB28" s="464">
        <f t="shared" si="19"/>
        <v>9.1999999999999993</v>
      </c>
      <c r="BC28" s="464">
        <f t="shared" si="43"/>
        <v>12.4</v>
      </c>
      <c r="BD28" s="464">
        <f t="shared" si="43"/>
        <v>10.1</v>
      </c>
      <c r="BE28" s="464">
        <f t="shared" si="43"/>
        <v>11.6</v>
      </c>
      <c r="BF28" s="464">
        <f t="shared" si="43"/>
        <v>10</v>
      </c>
      <c r="BG28" s="464">
        <f t="shared" si="43"/>
        <v>8.6</v>
      </c>
      <c r="BH28" s="464">
        <f t="shared" si="43"/>
        <v>10</v>
      </c>
      <c r="BI28" s="464">
        <f t="shared" si="43"/>
        <v>8.9</v>
      </c>
      <c r="BJ28" s="473">
        <f t="shared" si="43"/>
        <v>14</v>
      </c>
      <c r="BK28" s="1278"/>
      <c r="BL28" s="459" t="s">
        <v>369</v>
      </c>
      <c r="BM28" s="1279"/>
      <c r="BN28" s="453"/>
      <c r="BO28" s="447"/>
      <c r="BP28" s="1277"/>
      <c r="BQ28" s="460"/>
      <c r="BR28" s="458" t="s">
        <v>369</v>
      </c>
      <c r="BS28" s="457" t="s">
        <v>371</v>
      </c>
      <c r="BT28" s="472">
        <f t="shared" si="7"/>
        <v>9630</v>
      </c>
      <c r="BU28" s="455">
        <v>46</v>
      </c>
      <c r="BV28" s="455">
        <v>511</v>
      </c>
      <c r="BW28" s="455">
        <v>855</v>
      </c>
      <c r="BX28" s="455">
        <v>927</v>
      </c>
      <c r="BY28" s="455">
        <v>1089</v>
      </c>
      <c r="BZ28" s="455">
        <v>1332</v>
      </c>
      <c r="CA28" s="455">
        <v>1327</v>
      </c>
      <c r="CB28" s="455">
        <v>1099</v>
      </c>
      <c r="CC28" s="455">
        <v>993</v>
      </c>
      <c r="CD28" s="455">
        <v>798</v>
      </c>
      <c r="CE28" s="455">
        <v>653</v>
      </c>
      <c r="CF28" s="464">
        <f t="shared" si="8"/>
        <v>100</v>
      </c>
      <c r="CG28" s="464">
        <f t="shared" si="21"/>
        <v>0.5</v>
      </c>
      <c r="CH28" s="464">
        <f t="shared" si="22"/>
        <v>5.3</v>
      </c>
      <c r="CI28" s="464">
        <f t="shared" si="23"/>
        <v>8.9</v>
      </c>
      <c r="CJ28" s="464">
        <f t="shared" si="24"/>
        <v>9.6</v>
      </c>
      <c r="CK28" s="464">
        <f t="shared" si="25"/>
        <v>11.3</v>
      </c>
      <c r="CL28" s="464">
        <f t="shared" si="26"/>
        <v>13.8</v>
      </c>
      <c r="CM28" s="464">
        <f t="shared" si="27"/>
        <v>13.8</v>
      </c>
      <c r="CN28" s="464">
        <f t="shared" si="28"/>
        <v>11.4</v>
      </c>
      <c r="CO28" s="464">
        <f t="shared" si="29"/>
        <v>10.3</v>
      </c>
      <c r="CP28" s="464">
        <f t="shared" si="30"/>
        <v>8.3000000000000007</v>
      </c>
      <c r="CQ28" s="464">
        <f t="shared" si="31"/>
        <v>6.8</v>
      </c>
      <c r="CR28" s="1278"/>
      <c r="CS28" s="459" t="s">
        <v>369</v>
      </c>
      <c r="CT28" s="1279"/>
      <c r="CU28" s="453"/>
    </row>
    <row r="29" spans="1:99" s="486" customFormat="1" ht="9" customHeight="1">
      <c r="A29" s="447"/>
      <c r="B29" s="1277"/>
      <c r="C29" s="460"/>
      <c r="D29" s="458" t="s">
        <v>372</v>
      </c>
      <c r="E29" s="457" t="s">
        <v>370</v>
      </c>
      <c r="F29" s="472">
        <f t="shared" si="4"/>
        <v>804</v>
      </c>
      <c r="G29" s="455">
        <v>6</v>
      </c>
      <c r="H29" s="455">
        <v>54</v>
      </c>
      <c r="I29" s="455">
        <v>55</v>
      </c>
      <c r="J29" s="455">
        <v>75</v>
      </c>
      <c r="K29" s="455">
        <v>79</v>
      </c>
      <c r="L29" s="455">
        <v>116</v>
      </c>
      <c r="M29" s="455">
        <v>141</v>
      </c>
      <c r="N29" s="455">
        <v>119</v>
      </c>
      <c r="O29" s="455">
        <v>76</v>
      </c>
      <c r="P29" s="455">
        <v>55</v>
      </c>
      <c r="Q29" s="455">
        <v>28</v>
      </c>
      <c r="R29" s="464">
        <f t="shared" si="3"/>
        <v>100</v>
      </c>
      <c r="S29" s="464">
        <f t="shared" si="32"/>
        <v>0.7</v>
      </c>
      <c r="T29" s="464">
        <f t="shared" si="33"/>
        <v>6.7</v>
      </c>
      <c r="U29" s="464">
        <f t="shared" si="34"/>
        <v>6.8</v>
      </c>
      <c r="V29" s="464">
        <f t="shared" si="35"/>
        <v>9.3000000000000007</v>
      </c>
      <c r="W29" s="464">
        <f t="shared" si="36"/>
        <v>9.8000000000000007</v>
      </c>
      <c r="X29" s="464">
        <f t="shared" si="37"/>
        <v>14.4</v>
      </c>
      <c r="Y29" s="464">
        <f t="shared" si="38"/>
        <v>17.5</v>
      </c>
      <c r="Z29" s="464">
        <f t="shared" si="39"/>
        <v>14.8</v>
      </c>
      <c r="AA29" s="464">
        <f t="shared" si="40"/>
        <v>9.5</v>
      </c>
      <c r="AB29" s="464">
        <f t="shared" si="41"/>
        <v>6.8</v>
      </c>
      <c r="AC29" s="464">
        <f t="shared" si="42"/>
        <v>3.5</v>
      </c>
      <c r="AD29" s="1278"/>
      <c r="AE29" s="459" t="s">
        <v>372</v>
      </c>
      <c r="AF29" s="1279"/>
      <c r="AG29" s="453"/>
      <c r="AH29" s="447"/>
      <c r="AI29" s="1277"/>
      <c r="AJ29" s="460"/>
      <c r="AK29" s="458" t="s">
        <v>372</v>
      </c>
      <c r="AL29" s="457" t="s">
        <v>370</v>
      </c>
      <c r="AM29" s="472">
        <f t="shared" si="5"/>
        <v>509</v>
      </c>
      <c r="AN29" s="455">
        <v>1</v>
      </c>
      <c r="AO29" s="455">
        <v>26</v>
      </c>
      <c r="AP29" s="455">
        <v>36</v>
      </c>
      <c r="AQ29" s="455">
        <v>44</v>
      </c>
      <c r="AR29" s="455">
        <v>55</v>
      </c>
      <c r="AS29" s="455">
        <v>84</v>
      </c>
      <c r="AT29" s="455">
        <v>89</v>
      </c>
      <c r="AU29" s="455">
        <v>83</v>
      </c>
      <c r="AV29" s="455">
        <v>48</v>
      </c>
      <c r="AW29" s="455">
        <v>28</v>
      </c>
      <c r="AX29" s="455">
        <v>15</v>
      </c>
      <c r="AY29" s="464">
        <f t="shared" si="6"/>
        <v>100</v>
      </c>
      <c r="AZ29" s="464">
        <f t="shared" si="17"/>
        <v>0.2</v>
      </c>
      <c r="BA29" s="464">
        <f t="shared" si="18"/>
        <v>5.0999999999999996</v>
      </c>
      <c r="BB29" s="464">
        <f t="shared" si="19"/>
        <v>7.1</v>
      </c>
      <c r="BC29" s="464">
        <f t="shared" si="43"/>
        <v>8.6</v>
      </c>
      <c r="BD29" s="464">
        <f t="shared" si="43"/>
        <v>10.8</v>
      </c>
      <c r="BE29" s="464">
        <f t="shared" si="43"/>
        <v>16.5</v>
      </c>
      <c r="BF29" s="464">
        <f t="shared" si="43"/>
        <v>17.5</v>
      </c>
      <c r="BG29" s="464">
        <f t="shared" si="43"/>
        <v>16.3</v>
      </c>
      <c r="BH29" s="464">
        <f t="shared" si="43"/>
        <v>9.4</v>
      </c>
      <c r="BI29" s="464">
        <f t="shared" si="43"/>
        <v>5.5</v>
      </c>
      <c r="BJ29" s="473">
        <f t="shared" si="43"/>
        <v>2.9</v>
      </c>
      <c r="BK29" s="1278"/>
      <c r="BL29" s="459" t="s">
        <v>372</v>
      </c>
      <c r="BM29" s="1279"/>
      <c r="BN29" s="453"/>
      <c r="BO29" s="447"/>
      <c r="BP29" s="1277"/>
      <c r="BQ29" s="460"/>
      <c r="BR29" s="458" t="s">
        <v>372</v>
      </c>
      <c r="BS29" s="457" t="s">
        <v>370</v>
      </c>
      <c r="BT29" s="472">
        <f t="shared" si="7"/>
        <v>295</v>
      </c>
      <c r="BU29" s="455">
        <v>5</v>
      </c>
      <c r="BV29" s="455">
        <v>28</v>
      </c>
      <c r="BW29" s="455">
        <v>19</v>
      </c>
      <c r="BX29" s="455">
        <v>31</v>
      </c>
      <c r="BY29" s="455">
        <v>24</v>
      </c>
      <c r="BZ29" s="455">
        <v>32</v>
      </c>
      <c r="CA29" s="455">
        <v>52</v>
      </c>
      <c r="CB29" s="455">
        <v>36</v>
      </c>
      <c r="CC29" s="455">
        <v>28</v>
      </c>
      <c r="CD29" s="455">
        <v>27</v>
      </c>
      <c r="CE29" s="455">
        <v>13</v>
      </c>
      <c r="CF29" s="464">
        <f t="shared" si="8"/>
        <v>100</v>
      </c>
      <c r="CG29" s="464">
        <f t="shared" si="21"/>
        <v>1.7</v>
      </c>
      <c r="CH29" s="464">
        <f t="shared" si="22"/>
        <v>9.5</v>
      </c>
      <c r="CI29" s="464">
        <f t="shared" si="23"/>
        <v>6.4</v>
      </c>
      <c r="CJ29" s="464">
        <f t="shared" si="24"/>
        <v>10.5</v>
      </c>
      <c r="CK29" s="464">
        <f t="shared" si="25"/>
        <v>8.1</v>
      </c>
      <c r="CL29" s="464">
        <f t="shared" si="26"/>
        <v>10.8</v>
      </c>
      <c r="CM29" s="464">
        <f t="shared" si="27"/>
        <v>17.600000000000001</v>
      </c>
      <c r="CN29" s="464">
        <f t="shared" si="28"/>
        <v>12.2</v>
      </c>
      <c r="CO29" s="464">
        <f t="shared" si="29"/>
        <v>9.5</v>
      </c>
      <c r="CP29" s="464">
        <f t="shared" si="30"/>
        <v>9.1999999999999993</v>
      </c>
      <c r="CQ29" s="464">
        <f t="shared" si="31"/>
        <v>4.4000000000000004</v>
      </c>
      <c r="CR29" s="1278"/>
      <c r="CS29" s="459" t="s">
        <v>372</v>
      </c>
      <c r="CT29" s="1279"/>
      <c r="CU29" s="453"/>
    </row>
    <row r="30" spans="1:99" s="486" customFormat="1" ht="9" customHeight="1">
      <c r="A30" s="447"/>
      <c r="B30" s="1277"/>
      <c r="C30" s="460"/>
      <c r="D30" s="458" t="s">
        <v>374</v>
      </c>
      <c r="E30" s="463" t="s">
        <v>373</v>
      </c>
      <c r="F30" s="472">
        <f t="shared" si="4"/>
        <v>4416</v>
      </c>
      <c r="G30" s="455">
        <v>26</v>
      </c>
      <c r="H30" s="455">
        <v>157</v>
      </c>
      <c r="I30" s="455">
        <v>200</v>
      </c>
      <c r="J30" s="455">
        <v>267</v>
      </c>
      <c r="K30" s="455">
        <v>363</v>
      </c>
      <c r="L30" s="455">
        <v>408</v>
      </c>
      <c r="M30" s="455">
        <v>503</v>
      </c>
      <c r="N30" s="455">
        <v>441</v>
      </c>
      <c r="O30" s="455">
        <v>512</v>
      </c>
      <c r="P30" s="455">
        <v>558</v>
      </c>
      <c r="Q30" s="455">
        <v>981</v>
      </c>
      <c r="R30" s="464">
        <f t="shared" si="3"/>
        <v>100</v>
      </c>
      <c r="S30" s="464">
        <f t="shared" si="32"/>
        <v>0.6</v>
      </c>
      <c r="T30" s="464">
        <f t="shared" si="33"/>
        <v>3.6</v>
      </c>
      <c r="U30" s="464">
        <f t="shared" si="34"/>
        <v>4.5</v>
      </c>
      <c r="V30" s="464">
        <f t="shared" si="35"/>
        <v>6</v>
      </c>
      <c r="W30" s="464">
        <f t="shared" si="36"/>
        <v>8.1999999999999993</v>
      </c>
      <c r="X30" s="464">
        <f t="shared" si="37"/>
        <v>9.1999999999999993</v>
      </c>
      <c r="Y30" s="464">
        <f t="shared" si="38"/>
        <v>11.4</v>
      </c>
      <c r="Z30" s="464">
        <f t="shared" si="39"/>
        <v>10</v>
      </c>
      <c r="AA30" s="464">
        <f t="shared" si="40"/>
        <v>11.6</v>
      </c>
      <c r="AB30" s="464">
        <f t="shared" si="41"/>
        <v>12.6</v>
      </c>
      <c r="AC30" s="464">
        <f t="shared" si="42"/>
        <v>22.2</v>
      </c>
      <c r="AD30" s="1278"/>
      <c r="AE30" s="459" t="s">
        <v>374</v>
      </c>
      <c r="AF30" s="1279"/>
      <c r="AG30" s="453"/>
      <c r="AH30" s="447"/>
      <c r="AI30" s="1277"/>
      <c r="AJ30" s="460"/>
      <c r="AK30" s="458" t="s">
        <v>374</v>
      </c>
      <c r="AL30" s="463" t="s">
        <v>373</v>
      </c>
      <c r="AM30" s="472">
        <f t="shared" si="5"/>
        <v>2508</v>
      </c>
      <c r="AN30" s="455">
        <v>14</v>
      </c>
      <c r="AO30" s="455">
        <v>87</v>
      </c>
      <c r="AP30" s="455">
        <v>111</v>
      </c>
      <c r="AQ30" s="455">
        <v>170</v>
      </c>
      <c r="AR30" s="455">
        <v>213</v>
      </c>
      <c r="AS30" s="455">
        <v>248</v>
      </c>
      <c r="AT30" s="455">
        <v>274</v>
      </c>
      <c r="AU30" s="455">
        <v>228</v>
      </c>
      <c r="AV30" s="455">
        <v>270</v>
      </c>
      <c r="AW30" s="455">
        <v>321</v>
      </c>
      <c r="AX30" s="455">
        <v>572</v>
      </c>
      <c r="AY30" s="464">
        <f t="shared" si="6"/>
        <v>100</v>
      </c>
      <c r="AZ30" s="464">
        <f t="shared" si="17"/>
        <v>0.6</v>
      </c>
      <c r="BA30" s="464">
        <f t="shared" si="18"/>
        <v>3.5</v>
      </c>
      <c r="BB30" s="464">
        <f t="shared" si="19"/>
        <v>4.4000000000000004</v>
      </c>
      <c r="BC30" s="464">
        <f t="shared" si="43"/>
        <v>6.8</v>
      </c>
      <c r="BD30" s="464">
        <f t="shared" si="43"/>
        <v>8.5</v>
      </c>
      <c r="BE30" s="464">
        <f t="shared" si="43"/>
        <v>9.9</v>
      </c>
      <c r="BF30" s="464">
        <f t="shared" si="43"/>
        <v>10.9</v>
      </c>
      <c r="BG30" s="464">
        <f t="shared" si="43"/>
        <v>9.1</v>
      </c>
      <c r="BH30" s="464">
        <f t="shared" si="43"/>
        <v>10.8</v>
      </c>
      <c r="BI30" s="464">
        <f t="shared" si="43"/>
        <v>12.8</v>
      </c>
      <c r="BJ30" s="473">
        <f t="shared" si="43"/>
        <v>22.8</v>
      </c>
      <c r="BK30" s="1278"/>
      <c r="BL30" s="459" t="s">
        <v>374</v>
      </c>
      <c r="BM30" s="1279"/>
      <c r="BN30" s="453"/>
      <c r="BO30" s="447"/>
      <c r="BP30" s="1277"/>
      <c r="BQ30" s="460"/>
      <c r="BR30" s="458" t="s">
        <v>374</v>
      </c>
      <c r="BS30" s="463" t="s">
        <v>373</v>
      </c>
      <c r="BT30" s="472">
        <f t="shared" si="7"/>
        <v>1908</v>
      </c>
      <c r="BU30" s="455">
        <v>12</v>
      </c>
      <c r="BV30" s="455">
        <v>70</v>
      </c>
      <c r="BW30" s="455">
        <v>89</v>
      </c>
      <c r="BX30" s="455">
        <v>97</v>
      </c>
      <c r="BY30" s="455">
        <v>150</v>
      </c>
      <c r="BZ30" s="455">
        <v>160</v>
      </c>
      <c r="CA30" s="455">
        <v>229</v>
      </c>
      <c r="CB30" s="455">
        <v>213</v>
      </c>
      <c r="CC30" s="455">
        <v>242</v>
      </c>
      <c r="CD30" s="455">
        <v>237</v>
      </c>
      <c r="CE30" s="455">
        <v>409</v>
      </c>
      <c r="CF30" s="464">
        <f t="shared" si="8"/>
        <v>100</v>
      </c>
      <c r="CG30" s="464">
        <f t="shared" si="21"/>
        <v>0.6</v>
      </c>
      <c r="CH30" s="464">
        <f t="shared" si="22"/>
        <v>3.7</v>
      </c>
      <c r="CI30" s="464">
        <f t="shared" si="23"/>
        <v>4.7</v>
      </c>
      <c r="CJ30" s="464">
        <f t="shared" si="24"/>
        <v>5.0999999999999996</v>
      </c>
      <c r="CK30" s="464">
        <f t="shared" si="25"/>
        <v>7.9</v>
      </c>
      <c r="CL30" s="464">
        <f t="shared" si="26"/>
        <v>8.4</v>
      </c>
      <c r="CM30" s="464">
        <f t="shared" si="27"/>
        <v>12</v>
      </c>
      <c r="CN30" s="464">
        <f t="shared" si="28"/>
        <v>11.2</v>
      </c>
      <c r="CO30" s="464">
        <f t="shared" si="29"/>
        <v>12.7</v>
      </c>
      <c r="CP30" s="464">
        <f t="shared" si="30"/>
        <v>12.4</v>
      </c>
      <c r="CQ30" s="464">
        <f t="shared" si="31"/>
        <v>21.4</v>
      </c>
      <c r="CR30" s="1278"/>
      <c r="CS30" s="459" t="s">
        <v>374</v>
      </c>
      <c r="CT30" s="1279"/>
      <c r="CU30" s="453"/>
    </row>
    <row r="31" spans="1:99" s="486" customFormat="1" ht="9" customHeight="1">
      <c r="A31" s="447"/>
      <c r="B31" s="1277"/>
      <c r="C31" s="460"/>
      <c r="D31" s="458" t="s">
        <v>375</v>
      </c>
      <c r="E31" s="462" t="s">
        <v>376</v>
      </c>
      <c r="F31" s="472">
        <f t="shared" si="4"/>
        <v>3777</v>
      </c>
      <c r="G31" s="455">
        <v>124</v>
      </c>
      <c r="H31" s="455">
        <v>392</v>
      </c>
      <c r="I31" s="455">
        <v>413</v>
      </c>
      <c r="J31" s="455">
        <v>402</v>
      </c>
      <c r="K31" s="455">
        <v>346</v>
      </c>
      <c r="L31" s="455">
        <v>446</v>
      </c>
      <c r="M31" s="455">
        <v>525</v>
      </c>
      <c r="N31" s="455">
        <v>476</v>
      </c>
      <c r="O31" s="455">
        <v>312</v>
      </c>
      <c r="P31" s="455">
        <v>245</v>
      </c>
      <c r="Q31" s="455">
        <v>96</v>
      </c>
      <c r="R31" s="464">
        <f t="shared" si="3"/>
        <v>100</v>
      </c>
      <c r="S31" s="464">
        <f t="shared" si="32"/>
        <v>3.3</v>
      </c>
      <c r="T31" s="464">
        <f t="shared" si="33"/>
        <v>10.4</v>
      </c>
      <c r="U31" s="464">
        <f t="shared" si="34"/>
        <v>10.9</v>
      </c>
      <c r="V31" s="464">
        <f t="shared" si="35"/>
        <v>10.6</v>
      </c>
      <c r="W31" s="464">
        <f t="shared" si="36"/>
        <v>9.1999999999999993</v>
      </c>
      <c r="X31" s="464">
        <f t="shared" si="37"/>
        <v>11.8</v>
      </c>
      <c r="Y31" s="464">
        <f t="shared" si="38"/>
        <v>13.9</v>
      </c>
      <c r="Z31" s="464">
        <f t="shared" si="39"/>
        <v>12.6</v>
      </c>
      <c r="AA31" s="464">
        <f t="shared" si="40"/>
        <v>8.3000000000000007</v>
      </c>
      <c r="AB31" s="464">
        <f t="shared" si="41"/>
        <v>6.5</v>
      </c>
      <c r="AC31" s="464">
        <f t="shared" si="42"/>
        <v>2.5</v>
      </c>
      <c r="AD31" s="1278"/>
      <c r="AE31" s="459" t="s">
        <v>375</v>
      </c>
      <c r="AF31" s="1279"/>
      <c r="AG31" s="453"/>
      <c r="AH31" s="447"/>
      <c r="AI31" s="1277"/>
      <c r="AJ31" s="460"/>
      <c r="AK31" s="458" t="s">
        <v>375</v>
      </c>
      <c r="AL31" s="462" t="s">
        <v>376</v>
      </c>
      <c r="AM31" s="472">
        <f t="shared" si="5"/>
        <v>2752</v>
      </c>
      <c r="AN31" s="455">
        <v>108</v>
      </c>
      <c r="AO31" s="455">
        <v>320</v>
      </c>
      <c r="AP31" s="455">
        <v>301</v>
      </c>
      <c r="AQ31" s="455">
        <v>286</v>
      </c>
      <c r="AR31" s="455">
        <v>238</v>
      </c>
      <c r="AS31" s="455">
        <v>294</v>
      </c>
      <c r="AT31" s="455">
        <v>355</v>
      </c>
      <c r="AU31" s="455">
        <v>370</v>
      </c>
      <c r="AV31" s="455">
        <v>215</v>
      </c>
      <c r="AW31" s="455">
        <v>197</v>
      </c>
      <c r="AX31" s="455">
        <v>68</v>
      </c>
      <c r="AY31" s="464">
        <f t="shared" si="6"/>
        <v>100</v>
      </c>
      <c r="AZ31" s="464">
        <f t="shared" si="17"/>
        <v>3.9</v>
      </c>
      <c r="BA31" s="464">
        <f t="shared" si="18"/>
        <v>11.6</v>
      </c>
      <c r="BB31" s="464">
        <f t="shared" si="19"/>
        <v>10.9</v>
      </c>
      <c r="BC31" s="464">
        <f t="shared" si="43"/>
        <v>10.4</v>
      </c>
      <c r="BD31" s="464">
        <f t="shared" si="43"/>
        <v>8.6</v>
      </c>
      <c r="BE31" s="464">
        <f t="shared" si="43"/>
        <v>10.7</v>
      </c>
      <c r="BF31" s="464">
        <f t="shared" si="43"/>
        <v>12.9</v>
      </c>
      <c r="BG31" s="464">
        <f t="shared" si="43"/>
        <v>13.4</v>
      </c>
      <c r="BH31" s="464">
        <f t="shared" si="43"/>
        <v>7.8</v>
      </c>
      <c r="BI31" s="464">
        <f t="shared" si="43"/>
        <v>7.2</v>
      </c>
      <c r="BJ31" s="473">
        <f t="shared" si="43"/>
        <v>2.5</v>
      </c>
      <c r="BK31" s="1278"/>
      <c r="BL31" s="459" t="s">
        <v>375</v>
      </c>
      <c r="BM31" s="1279"/>
      <c r="BN31" s="453"/>
      <c r="BO31" s="447"/>
      <c r="BP31" s="1277"/>
      <c r="BQ31" s="460"/>
      <c r="BR31" s="458" t="s">
        <v>375</v>
      </c>
      <c r="BS31" s="462" t="s">
        <v>376</v>
      </c>
      <c r="BT31" s="472">
        <f t="shared" si="7"/>
        <v>1025</v>
      </c>
      <c r="BU31" s="455">
        <v>16</v>
      </c>
      <c r="BV31" s="455">
        <v>72</v>
      </c>
      <c r="BW31" s="455">
        <v>112</v>
      </c>
      <c r="BX31" s="455">
        <v>116</v>
      </c>
      <c r="BY31" s="455">
        <v>108</v>
      </c>
      <c r="BZ31" s="455">
        <v>152</v>
      </c>
      <c r="CA31" s="455">
        <v>170</v>
      </c>
      <c r="CB31" s="455">
        <v>106</v>
      </c>
      <c r="CC31" s="455">
        <v>97</v>
      </c>
      <c r="CD31" s="455">
        <v>48</v>
      </c>
      <c r="CE31" s="455">
        <v>28</v>
      </c>
      <c r="CF31" s="464">
        <f t="shared" si="8"/>
        <v>100</v>
      </c>
      <c r="CG31" s="464">
        <f t="shared" si="21"/>
        <v>1.6</v>
      </c>
      <c r="CH31" s="464">
        <f t="shared" si="22"/>
        <v>7</v>
      </c>
      <c r="CI31" s="464">
        <f t="shared" si="23"/>
        <v>10.9</v>
      </c>
      <c r="CJ31" s="464">
        <f t="shared" si="24"/>
        <v>11.3</v>
      </c>
      <c r="CK31" s="464">
        <f t="shared" si="25"/>
        <v>10.5</v>
      </c>
      <c r="CL31" s="464">
        <f t="shared" si="26"/>
        <v>14.8</v>
      </c>
      <c r="CM31" s="464">
        <f t="shared" si="27"/>
        <v>16.600000000000001</v>
      </c>
      <c r="CN31" s="464">
        <f t="shared" si="28"/>
        <v>10.3</v>
      </c>
      <c r="CO31" s="464">
        <f t="shared" si="29"/>
        <v>9.5</v>
      </c>
      <c r="CP31" s="464">
        <f t="shared" si="30"/>
        <v>4.7</v>
      </c>
      <c r="CQ31" s="464">
        <f t="shared" si="31"/>
        <v>2.7</v>
      </c>
      <c r="CR31" s="1278"/>
      <c r="CS31" s="459" t="s">
        <v>375</v>
      </c>
      <c r="CT31" s="1279"/>
      <c r="CU31" s="453"/>
    </row>
    <row r="32" spans="1:99" s="486" customFormat="1" ht="10.5" customHeight="1">
      <c r="A32" s="447"/>
      <c r="B32" s="1277"/>
      <c r="C32" s="1514" t="s">
        <v>377</v>
      </c>
      <c r="D32" s="1514"/>
      <c r="E32" s="1514"/>
      <c r="F32" s="472">
        <f t="shared" si="4"/>
        <v>3988</v>
      </c>
      <c r="G32" s="455">
        <v>66</v>
      </c>
      <c r="H32" s="455">
        <v>160</v>
      </c>
      <c r="I32" s="455">
        <v>141</v>
      </c>
      <c r="J32" s="455">
        <v>159</v>
      </c>
      <c r="K32" s="455">
        <v>190</v>
      </c>
      <c r="L32" s="455">
        <v>251</v>
      </c>
      <c r="M32" s="455">
        <v>211</v>
      </c>
      <c r="N32" s="455">
        <v>227</v>
      </c>
      <c r="O32" s="455">
        <v>249</v>
      </c>
      <c r="P32" s="455">
        <v>308</v>
      </c>
      <c r="Q32" s="455">
        <v>2026</v>
      </c>
      <c r="R32" s="464" t="s">
        <v>243</v>
      </c>
      <c r="S32" s="464" t="s">
        <v>243</v>
      </c>
      <c r="T32" s="1280" t="s">
        <v>243</v>
      </c>
      <c r="U32" s="1280" t="s">
        <v>243</v>
      </c>
      <c r="V32" s="1280" t="s">
        <v>243</v>
      </c>
      <c r="W32" s="464" t="s">
        <v>243</v>
      </c>
      <c r="X32" s="464" t="s">
        <v>243</v>
      </c>
      <c r="Y32" s="464" t="s">
        <v>243</v>
      </c>
      <c r="Z32" s="464" t="s">
        <v>243</v>
      </c>
      <c r="AA32" s="464" t="s">
        <v>243</v>
      </c>
      <c r="AB32" s="464" t="s">
        <v>243</v>
      </c>
      <c r="AC32" s="464" t="s">
        <v>243</v>
      </c>
      <c r="AD32" s="1278"/>
      <c r="AE32" s="459" t="s">
        <v>405</v>
      </c>
      <c r="AF32" s="1279"/>
      <c r="AG32" s="453"/>
      <c r="AH32" s="447"/>
      <c r="AI32" s="1277"/>
      <c r="AJ32" s="1514" t="s">
        <v>377</v>
      </c>
      <c r="AK32" s="1514"/>
      <c r="AL32" s="1514"/>
      <c r="AM32" s="472">
        <f t="shared" si="5"/>
        <v>1992</v>
      </c>
      <c r="AN32" s="455">
        <v>31</v>
      </c>
      <c r="AO32" s="455">
        <v>77</v>
      </c>
      <c r="AP32" s="455">
        <v>77</v>
      </c>
      <c r="AQ32" s="455">
        <v>94</v>
      </c>
      <c r="AR32" s="455">
        <v>108</v>
      </c>
      <c r="AS32" s="455">
        <v>156</v>
      </c>
      <c r="AT32" s="455">
        <v>110</v>
      </c>
      <c r="AU32" s="455">
        <v>113</v>
      </c>
      <c r="AV32" s="455">
        <v>134</v>
      </c>
      <c r="AW32" s="455">
        <v>126</v>
      </c>
      <c r="AX32" s="455">
        <v>966</v>
      </c>
      <c r="AY32" s="464" t="s">
        <v>243</v>
      </c>
      <c r="AZ32" s="464" t="s">
        <v>243</v>
      </c>
      <c r="BA32" s="464" t="s">
        <v>243</v>
      </c>
      <c r="BB32" s="464" t="s">
        <v>243</v>
      </c>
      <c r="BC32" s="464" t="s">
        <v>243</v>
      </c>
      <c r="BD32" s="464" t="s">
        <v>243</v>
      </c>
      <c r="BE32" s="464" t="s">
        <v>243</v>
      </c>
      <c r="BF32" s="464" t="s">
        <v>243</v>
      </c>
      <c r="BG32" s="464" t="s">
        <v>243</v>
      </c>
      <c r="BH32" s="464" t="s">
        <v>243</v>
      </c>
      <c r="BI32" s="464" t="s">
        <v>243</v>
      </c>
      <c r="BJ32" s="473" t="s">
        <v>243</v>
      </c>
      <c r="BK32" s="1278"/>
      <c r="BL32" s="459" t="s">
        <v>405</v>
      </c>
      <c r="BM32" s="1279"/>
      <c r="BN32" s="453"/>
      <c r="BO32" s="447"/>
      <c r="BP32" s="1277"/>
      <c r="BQ32" s="1514" t="s">
        <v>377</v>
      </c>
      <c r="BR32" s="1514"/>
      <c r="BS32" s="1514"/>
      <c r="BT32" s="472">
        <f t="shared" si="7"/>
        <v>1996</v>
      </c>
      <c r="BU32" s="455">
        <v>35</v>
      </c>
      <c r="BV32" s="455">
        <v>83</v>
      </c>
      <c r="BW32" s="455">
        <v>64</v>
      </c>
      <c r="BX32" s="455">
        <v>65</v>
      </c>
      <c r="BY32" s="455">
        <v>82</v>
      </c>
      <c r="BZ32" s="455">
        <v>95</v>
      </c>
      <c r="CA32" s="455">
        <v>101</v>
      </c>
      <c r="CB32" s="455">
        <v>114</v>
      </c>
      <c r="CC32" s="455">
        <v>115</v>
      </c>
      <c r="CD32" s="455">
        <v>182</v>
      </c>
      <c r="CE32" s="455">
        <v>1060</v>
      </c>
      <c r="CF32" s="464" t="s">
        <v>243</v>
      </c>
      <c r="CG32" s="464" t="s">
        <v>243</v>
      </c>
      <c r="CH32" s="1280" t="s">
        <v>243</v>
      </c>
      <c r="CI32" s="1280" t="s">
        <v>243</v>
      </c>
      <c r="CJ32" s="1280" t="s">
        <v>243</v>
      </c>
      <c r="CK32" s="464" t="s">
        <v>243</v>
      </c>
      <c r="CL32" s="464" t="s">
        <v>243</v>
      </c>
      <c r="CM32" s="464" t="s">
        <v>243</v>
      </c>
      <c r="CN32" s="464" t="s">
        <v>243</v>
      </c>
      <c r="CO32" s="464" t="s">
        <v>243</v>
      </c>
      <c r="CP32" s="464" t="s">
        <v>243</v>
      </c>
      <c r="CQ32" s="473" t="s">
        <v>243</v>
      </c>
      <c r="CR32" s="1278"/>
      <c r="CS32" s="459" t="s">
        <v>405</v>
      </c>
      <c r="CT32" s="1279"/>
      <c r="CU32" s="453"/>
    </row>
    <row r="33" spans="1:99" s="486" customFormat="1" ht="11.25" customHeight="1">
      <c r="A33" s="465"/>
      <c r="B33" s="1277"/>
      <c r="C33" s="460"/>
      <c r="D33" s="460"/>
      <c r="E33" s="460"/>
      <c r="F33" s="472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66"/>
      <c r="R33" s="474"/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  <c r="AD33" s="1281"/>
      <c r="AE33" s="1282"/>
      <c r="AF33" s="1283"/>
      <c r="AG33" s="485"/>
      <c r="AH33" s="465"/>
      <c r="AI33" s="1277"/>
      <c r="AJ33" s="460"/>
      <c r="AK33" s="460"/>
      <c r="AL33" s="460"/>
      <c r="AM33" s="472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66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5"/>
      <c r="BK33" s="1281"/>
      <c r="BL33" s="1282"/>
      <c r="BM33" s="1283"/>
      <c r="BN33" s="485"/>
      <c r="BO33" s="465"/>
      <c r="BP33" s="1277"/>
      <c r="BQ33" s="460"/>
      <c r="BR33" s="460"/>
      <c r="BS33" s="460"/>
      <c r="BT33" s="472"/>
      <c r="BU33" s="455"/>
      <c r="BV33" s="455"/>
      <c r="BW33" s="455"/>
      <c r="BX33" s="455"/>
      <c r="BY33" s="455"/>
      <c r="BZ33" s="455"/>
      <c r="CA33" s="455"/>
      <c r="CB33" s="455"/>
      <c r="CC33" s="455"/>
      <c r="CD33" s="455"/>
      <c r="CE33" s="466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5"/>
      <c r="CR33" s="1281"/>
      <c r="CS33" s="1282"/>
      <c r="CT33" s="1283"/>
      <c r="CU33" s="485"/>
    </row>
    <row r="34" spans="1:99" s="1276" customFormat="1" ht="10.5" customHeight="1">
      <c r="A34" s="476"/>
      <c r="B34" s="1274"/>
      <c r="C34" s="1511" t="s">
        <v>43</v>
      </c>
      <c r="D34" s="1511"/>
      <c r="E34" s="1518"/>
      <c r="F34" s="478">
        <f t="shared" ref="F34:F42" si="44">SUM(G34:Q34)</f>
        <v>85719</v>
      </c>
      <c r="G34" s="479">
        <v>1174</v>
      </c>
      <c r="H34" s="479">
        <v>4956</v>
      </c>
      <c r="I34" s="479">
        <v>5963</v>
      </c>
      <c r="J34" s="479">
        <v>7124</v>
      </c>
      <c r="K34" s="479">
        <v>8241</v>
      </c>
      <c r="L34" s="479">
        <v>9269</v>
      </c>
      <c r="M34" s="479">
        <v>8825</v>
      </c>
      <c r="N34" s="479">
        <v>9360</v>
      </c>
      <c r="O34" s="479">
        <v>9005</v>
      </c>
      <c r="P34" s="479">
        <v>8045</v>
      </c>
      <c r="Q34" s="479">
        <v>13757</v>
      </c>
      <c r="R34" s="480">
        <f t="shared" ref="R34:AC37" si="45">ROUND((F34/$F34)*100,1)</f>
        <v>100</v>
      </c>
      <c r="S34" s="480">
        <f t="shared" si="45"/>
        <v>1.4</v>
      </c>
      <c r="T34" s="480">
        <f t="shared" si="45"/>
        <v>5.8</v>
      </c>
      <c r="U34" s="480">
        <f t="shared" si="45"/>
        <v>7</v>
      </c>
      <c r="V34" s="480">
        <f t="shared" si="45"/>
        <v>8.3000000000000007</v>
      </c>
      <c r="W34" s="480">
        <f t="shared" si="45"/>
        <v>9.6</v>
      </c>
      <c r="X34" s="480">
        <f t="shared" si="45"/>
        <v>10.8</v>
      </c>
      <c r="Y34" s="480">
        <f t="shared" si="45"/>
        <v>10.3</v>
      </c>
      <c r="Z34" s="480">
        <f t="shared" si="45"/>
        <v>10.9</v>
      </c>
      <c r="AA34" s="480">
        <f t="shared" si="45"/>
        <v>10.5</v>
      </c>
      <c r="AB34" s="480">
        <f t="shared" si="45"/>
        <v>9.4</v>
      </c>
      <c r="AC34" s="480">
        <f t="shared" si="45"/>
        <v>16</v>
      </c>
      <c r="AD34" s="1275"/>
      <c r="AE34" s="1127" t="s">
        <v>400</v>
      </c>
      <c r="AF34" s="483"/>
      <c r="AG34" s="476"/>
      <c r="AH34" s="476"/>
      <c r="AI34" s="1274"/>
      <c r="AJ34" s="1511" t="s">
        <v>43</v>
      </c>
      <c r="AK34" s="1511"/>
      <c r="AL34" s="1518"/>
      <c r="AM34" s="478">
        <f t="shared" ref="AM34:AM42" si="46">SUM(AN34:AX34)</f>
        <v>44465</v>
      </c>
      <c r="AN34" s="479">
        <v>618</v>
      </c>
      <c r="AO34" s="479">
        <v>2404</v>
      </c>
      <c r="AP34" s="479">
        <v>3049</v>
      </c>
      <c r="AQ34" s="479">
        <v>3729</v>
      </c>
      <c r="AR34" s="479">
        <v>4263</v>
      </c>
      <c r="AS34" s="479">
        <v>4744</v>
      </c>
      <c r="AT34" s="479">
        <v>4501</v>
      </c>
      <c r="AU34" s="479">
        <v>4735</v>
      </c>
      <c r="AV34" s="479">
        <v>4664</v>
      </c>
      <c r="AW34" s="479">
        <v>4385</v>
      </c>
      <c r="AX34" s="479">
        <v>7373</v>
      </c>
      <c r="AY34" s="480">
        <f t="shared" ref="AY34:AY42" si="47">ROUND((AM34/$AM34)*100,1)</f>
        <v>100</v>
      </c>
      <c r="AZ34" s="480">
        <f t="shared" ref="AZ34:BJ38" si="48">ROUND((AN34/$AM34)*100,1)</f>
        <v>1.4</v>
      </c>
      <c r="BA34" s="480">
        <f t="shared" si="48"/>
        <v>5.4</v>
      </c>
      <c r="BB34" s="480">
        <f t="shared" si="48"/>
        <v>6.9</v>
      </c>
      <c r="BC34" s="480">
        <f t="shared" si="48"/>
        <v>8.4</v>
      </c>
      <c r="BD34" s="480">
        <f t="shared" si="48"/>
        <v>9.6</v>
      </c>
      <c r="BE34" s="480">
        <f t="shared" si="48"/>
        <v>10.7</v>
      </c>
      <c r="BF34" s="480">
        <f t="shared" si="48"/>
        <v>10.1</v>
      </c>
      <c r="BG34" s="480">
        <f t="shared" si="48"/>
        <v>10.6</v>
      </c>
      <c r="BH34" s="480">
        <f t="shared" si="48"/>
        <v>10.5</v>
      </c>
      <c r="BI34" s="480">
        <f t="shared" si="48"/>
        <v>9.9</v>
      </c>
      <c r="BJ34" s="480">
        <f t="shared" si="48"/>
        <v>16.600000000000001</v>
      </c>
      <c r="BK34" s="1275"/>
      <c r="BL34" s="1127" t="s">
        <v>400</v>
      </c>
      <c r="BM34" s="483"/>
      <c r="BN34" s="476"/>
      <c r="BO34" s="476"/>
      <c r="BP34" s="1274"/>
      <c r="BQ34" s="1511" t="s">
        <v>43</v>
      </c>
      <c r="BR34" s="1511"/>
      <c r="BS34" s="1518"/>
      <c r="BT34" s="478">
        <f t="shared" ref="BT34:BT39" si="49">SUM(BU34:CE34)</f>
        <v>41254</v>
      </c>
      <c r="BU34" s="479">
        <v>556</v>
      </c>
      <c r="BV34" s="479">
        <v>2552</v>
      </c>
      <c r="BW34" s="479">
        <v>2914</v>
      </c>
      <c r="BX34" s="479">
        <v>3395</v>
      </c>
      <c r="BY34" s="479">
        <v>3978</v>
      </c>
      <c r="BZ34" s="479">
        <v>4525</v>
      </c>
      <c r="CA34" s="479">
        <v>4324</v>
      </c>
      <c r="CB34" s="479">
        <v>4625</v>
      </c>
      <c r="CC34" s="479">
        <v>4341</v>
      </c>
      <c r="CD34" s="479">
        <v>3660</v>
      </c>
      <c r="CE34" s="479">
        <v>6384</v>
      </c>
      <c r="CF34" s="480">
        <f>ROUND((BT34/$BT34)*100,1)</f>
        <v>100</v>
      </c>
      <c r="CG34" s="480">
        <f t="shared" ref="CG34:CQ37" si="50">ROUND((BU34/$BT34)*100,1)</f>
        <v>1.3</v>
      </c>
      <c r="CH34" s="480">
        <f t="shared" si="50"/>
        <v>6.2</v>
      </c>
      <c r="CI34" s="480">
        <f t="shared" si="50"/>
        <v>7.1</v>
      </c>
      <c r="CJ34" s="480">
        <f t="shared" si="50"/>
        <v>8.1999999999999993</v>
      </c>
      <c r="CK34" s="480">
        <f t="shared" si="50"/>
        <v>9.6</v>
      </c>
      <c r="CL34" s="480">
        <f t="shared" si="50"/>
        <v>11</v>
      </c>
      <c r="CM34" s="480">
        <f t="shared" si="50"/>
        <v>10.5</v>
      </c>
      <c r="CN34" s="480">
        <f t="shared" si="50"/>
        <v>11.2</v>
      </c>
      <c r="CO34" s="480">
        <f t="shared" si="50"/>
        <v>10.5</v>
      </c>
      <c r="CP34" s="480">
        <f t="shared" si="50"/>
        <v>8.9</v>
      </c>
      <c r="CQ34" s="480">
        <f t="shared" si="50"/>
        <v>15.5</v>
      </c>
      <c r="CR34" s="1275"/>
      <c r="CS34" s="1127" t="s">
        <v>400</v>
      </c>
      <c r="CT34" s="483"/>
      <c r="CU34" s="476"/>
    </row>
    <row r="35" spans="1:99" s="486" customFormat="1" ht="10.5" customHeight="1">
      <c r="B35" s="1277"/>
      <c r="C35" s="1514" t="s">
        <v>324</v>
      </c>
      <c r="D35" s="1514"/>
      <c r="E35" s="1515"/>
      <c r="F35" s="472">
        <f t="shared" si="44"/>
        <v>12316</v>
      </c>
      <c r="G35" s="455">
        <v>30</v>
      </c>
      <c r="H35" s="455">
        <v>163</v>
      </c>
      <c r="I35" s="455">
        <v>302</v>
      </c>
      <c r="J35" s="455">
        <v>398</v>
      </c>
      <c r="K35" s="455">
        <v>470</v>
      </c>
      <c r="L35" s="455">
        <v>531</v>
      </c>
      <c r="M35" s="455">
        <v>703</v>
      </c>
      <c r="N35" s="455">
        <v>1054</v>
      </c>
      <c r="O35" s="455">
        <v>1309</v>
      </c>
      <c r="P35" s="455">
        <v>1712</v>
      </c>
      <c r="Q35" s="455">
        <v>5644</v>
      </c>
      <c r="R35" s="464">
        <f t="shared" si="45"/>
        <v>100</v>
      </c>
      <c r="S35" s="464">
        <f t="shared" si="45"/>
        <v>0.2</v>
      </c>
      <c r="T35" s="464">
        <f t="shared" si="45"/>
        <v>1.3</v>
      </c>
      <c r="U35" s="464">
        <f t="shared" si="45"/>
        <v>2.5</v>
      </c>
      <c r="V35" s="464">
        <f t="shared" si="45"/>
        <v>3.2</v>
      </c>
      <c r="W35" s="464">
        <f t="shared" si="45"/>
        <v>3.8</v>
      </c>
      <c r="X35" s="464">
        <f t="shared" si="45"/>
        <v>4.3</v>
      </c>
      <c r="Y35" s="464">
        <f t="shared" si="45"/>
        <v>5.7</v>
      </c>
      <c r="Z35" s="464">
        <f t="shared" si="45"/>
        <v>8.6</v>
      </c>
      <c r="AA35" s="464">
        <f t="shared" si="45"/>
        <v>10.6</v>
      </c>
      <c r="AB35" s="464">
        <f t="shared" si="45"/>
        <v>13.9</v>
      </c>
      <c r="AC35" s="464">
        <f t="shared" si="45"/>
        <v>45.8</v>
      </c>
      <c r="AD35" s="1278"/>
      <c r="AE35" s="456" t="s">
        <v>401</v>
      </c>
      <c r="AF35" s="454"/>
      <c r="AG35" s="1279"/>
      <c r="AI35" s="1277"/>
      <c r="AJ35" s="1514" t="s">
        <v>324</v>
      </c>
      <c r="AK35" s="1514"/>
      <c r="AL35" s="1515"/>
      <c r="AM35" s="472">
        <f t="shared" si="46"/>
        <v>6405</v>
      </c>
      <c r="AN35" s="455">
        <v>25</v>
      </c>
      <c r="AO35" s="455">
        <v>121</v>
      </c>
      <c r="AP35" s="455">
        <v>222</v>
      </c>
      <c r="AQ35" s="455">
        <v>276</v>
      </c>
      <c r="AR35" s="455">
        <v>296</v>
      </c>
      <c r="AS35" s="455">
        <v>311</v>
      </c>
      <c r="AT35" s="455">
        <v>386</v>
      </c>
      <c r="AU35" s="455">
        <v>548</v>
      </c>
      <c r="AV35" s="455">
        <v>617</v>
      </c>
      <c r="AW35" s="455">
        <v>826</v>
      </c>
      <c r="AX35" s="455">
        <v>2777</v>
      </c>
      <c r="AY35" s="464">
        <f t="shared" si="47"/>
        <v>100</v>
      </c>
      <c r="AZ35" s="464">
        <f t="shared" si="48"/>
        <v>0.4</v>
      </c>
      <c r="BA35" s="464">
        <f t="shared" si="48"/>
        <v>1.9</v>
      </c>
      <c r="BB35" s="464">
        <f t="shared" si="48"/>
        <v>3.5</v>
      </c>
      <c r="BC35" s="464">
        <f t="shared" si="48"/>
        <v>4.3</v>
      </c>
      <c r="BD35" s="464">
        <f t="shared" si="48"/>
        <v>4.5999999999999996</v>
      </c>
      <c r="BE35" s="464">
        <f t="shared" si="48"/>
        <v>4.9000000000000004</v>
      </c>
      <c r="BF35" s="464">
        <f t="shared" si="48"/>
        <v>6</v>
      </c>
      <c r="BG35" s="464">
        <f t="shared" si="48"/>
        <v>8.6</v>
      </c>
      <c r="BH35" s="464">
        <f t="shared" si="48"/>
        <v>9.6</v>
      </c>
      <c r="BI35" s="464">
        <f t="shared" si="48"/>
        <v>12.9</v>
      </c>
      <c r="BJ35" s="464">
        <f t="shared" si="48"/>
        <v>43.4</v>
      </c>
      <c r="BK35" s="1278"/>
      <c r="BL35" s="456" t="s">
        <v>401</v>
      </c>
      <c r="BM35" s="454"/>
      <c r="BN35" s="1279"/>
      <c r="BP35" s="1277"/>
      <c r="BQ35" s="1514" t="s">
        <v>324</v>
      </c>
      <c r="BR35" s="1514"/>
      <c r="BS35" s="1515"/>
      <c r="BT35" s="472">
        <f t="shared" si="49"/>
        <v>5911</v>
      </c>
      <c r="BU35" s="455">
        <v>5</v>
      </c>
      <c r="BV35" s="455">
        <v>42</v>
      </c>
      <c r="BW35" s="455">
        <v>80</v>
      </c>
      <c r="BX35" s="455">
        <v>122</v>
      </c>
      <c r="BY35" s="455">
        <v>174</v>
      </c>
      <c r="BZ35" s="455">
        <v>220</v>
      </c>
      <c r="CA35" s="455">
        <v>317</v>
      </c>
      <c r="CB35" s="455">
        <v>506</v>
      </c>
      <c r="CC35" s="455">
        <v>692</v>
      </c>
      <c r="CD35" s="455">
        <v>886</v>
      </c>
      <c r="CE35" s="455">
        <v>2867</v>
      </c>
      <c r="CF35" s="464">
        <f>ROUND((BT35/$BT35)*100,1)</f>
        <v>100</v>
      </c>
      <c r="CG35" s="464">
        <f t="shared" si="50"/>
        <v>0.1</v>
      </c>
      <c r="CH35" s="464">
        <f t="shared" si="50"/>
        <v>0.7</v>
      </c>
      <c r="CI35" s="464">
        <f t="shared" si="50"/>
        <v>1.4</v>
      </c>
      <c r="CJ35" s="464">
        <f t="shared" si="50"/>
        <v>2.1</v>
      </c>
      <c r="CK35" s="464">
        <f t="shared" si="50"/>
        <v>2.9</v>
      </c>
      <c r="CL35" s="464">
        <f t="shared" si="50"/>
        <v>3.7</v>
      </c>
      <c r="CM35" s="464">
        <f t="shared" si="50"/>
        <v>5.4</v>
      </c>
      <c r="CN35" s="464">
        <f t="shared" si="50"/>
        <v>8.6</v>
      </c>
      <c r="CO35" s="464">
        <f t="shared" si="50"/>
        <v>11.7</v>
      </c>
      <c r="CP35" s="464">
        <f t="shared" si="50"/>
        <v>15</v>
      </c>
      <c r="CQ35" s="464">
        <f t="shared" si="50"/>
        <v>48.5</v>
      </c>
      <c r="CR35" s="1278"/>
      <c r="CS35" s="456" t="s">
        <v>401</v>
      </c>
      <c r="CT35" s="454"/>
      <c r="CU35" s="1279"/>
    </row>
    <row r="36" spans="1:99" s="486" customFormat="1" ht="9" customHeight="1">
      <c r="B36" s="1277"/>
      <c r="C36" s="457"/>
      <c r="D36" s="458" t="s">
        <v>325</v>
      </c>
      <c r="E36" s="457" t="s">
        <v>326</v>
      </c>
      <c r="F36" s="472">
        <f t="shared" si="44"/>
        <v>12309</v>
      </c>
      <c r="G36" s="455">
        <v>30</v>
      </c>
      <c r="H36" s="455">
        <v>163</v>
      </c>
      <c r="I36" s="455">
        <v>300</v>
      </c>
      <c r="J36" s="455">
        <v>398</v>
      </c>
      <c r="K36" s="455">
        <v>470</v>
      </c>
      <c r="L36" s="455">
        <v>531</v>
      </c>
      <c r="M36" s="455">
        <v>703</v>
      </c>
      <c r="N36" s="455">
        <v>1054</v>
      </c>
      <c r="O36" s="455">
        <v>1306</v>
      </c>
      <c r="P36" s="455">
        <v>1712</v>
      </c>
      <c r="Q36" s="455">
        <v>5642</v>
      </c>
      <c r="R36" s="464">
        <f t="shared" si="45"/>
        <v>100</v>
      </c>
      <c r="S36" s="464">
        <f t="shared" si="45"/>
        <v>0.2</v>
      </c>
      <c r="T36" s="464">
        <f t="shared" si="45"/>
        <v>1.3</v>
      </c>
      <c r="U36" s="464">
        <f t="shared" si="45"/>
        <v>2.4</v>
      </c>
      <c r="V36" s="464">
        <f t="shared" si="45"/>
        <v>3.2</v>
      </c>
      <c r="W36" s="464">
        <f t="shared" si="45"/>
        <v>3.8</v>
      </c>
      <c r="X36" s="464">
        <f t="shared" si="45"/>
        <v>4.3</v>
      </c>
      <c r="Y36" s="464">
        <f t="shared" si="45"/>
        <v>5.7</v>
      </c>
      <c r="Z36" s="464">
        <f t="shared" si="45"/>
        <v>8.6</v>
      </c>
      <c r="AA36" s="464">
        <f t="shared" si="45"/>
        <v>10.6</v>
      </c>
      <c r="AB36" s="464">
        <f t="shared" si="45"/>
        <v>13.9</v>
      </c>
      <c r="AC36" s="464">
        <f t="shared" si="45"/>
        <v>45.8</v>
      </c>
      <c r="AD36" s="1278"/>
      <c r="AE36" s="459" t="s">
        <v>325</v>
      </c>
      <c r="AF36" s="1279"/>
      <c r="AG36" s="1279"/>
      <c r="AI36" s="1277"/>
      <c r="AJ36" s="457"/>
      <c r="AK36" s="458" t="s">
        <v>325</v>
      </c>
      <c r="AL36" s="457" t="s">
        <v>326</v>
      </c>
      <c r="AM36" s="472">
        <f t="shared" si="46"/>
        <v>6399</v>
      </c>
      <c r="AN36" s="455">
        <v>25</v>
      </c>
      <c r="AO36" s="455">
        <v>121</v>
      </c>
      <c r="AP36" s="455">
        <v>220</v>
      </c>
      <c r="AQ36" s="455">
        <v>276</v>
      </c>
      <c r="AR36" s="455">
        <v>296</v>
      </c>
      <c r="AS36" s="455">
        <v>311</v>
      </c>
      <c r="AT36" s="455">
        <v>386</v>
      </c>
      <c r="AU36" s="455">
        <v>548</v>
      </c>
      <c r="AV36" s="455">
        <v>615</v>
      </c>
      <c r="AW36" s="455">
        <v>826</v>
      </c>
      <c r="AX36" s="455">
        <v>2775</v>
      </c>
      <c r="AY36" s="464">
        <f t="shared" si="47"/>
        <v>100</v>
      </c>
      <c r="AZ36" s="464">
        <f t="shared" si="48"/>
        <v>0.4</v>
      </c>
      <c r="BA36" s="464">
        <f t="shared" si="48"/>
        <v>1.9</v>
      </c>
      <c r="BB36" s="464">
        <f t="shared" si="48"/>
        <v>3.4</v>
      </c>
      <c r="BC36" s="464">
        <f t="shared" si="48"/>
        <v>4.3</v>
      </c>
      <c r="BD36" s="464">
        <f t="shared" si="48"/>
        <v>4.5999999999999996</v>
      </c>
      <c r="BE36" s="464">
        <f t="shared" si="48"/>
        <v>4.9000000000000004</v>
      </c>
      <c r="BF36" s="464">
        <f t="shared" si="48"/>
        <v>6</v>
      </c>
      <c r="BG36" s="464">
        <f t="shared" si="48"/>
        <v>8.6</v>
      </c>
      <c r="BH36" s="464">
        <f t="shared" si="48"/>
        <v>9.6</v>
      </c>
      <c r="BI36" s="464">
        <f t="shared" si="48"/>
        <v>12.9</v>
      </c>
      <c r="BJ36" s="464">
        <f t="shared" si="48"/>
        <v>43.4</v>
      </c>
      <c r="BK36" s="1278"/>
      <c r="BL36" s="459" t="s">
        <v>325</v>
      </c>
      <c r="BM36" s="1279"/>
      <c r="BN36" s="1279"/>
      <c r="BP36" s="1277"/>
      <c r="BQ36" s="457"/>
      <c r="BR36" s="458" t="s">
        <v>325</v>
      </c>
      <c r="BS36" s="457" t="s">
        <v>326</v>
      </c>
      <c r="BT36" s="472">
        <f t="shared" si="49"/>
        <v>5910</v>
      </c>
      <c r="BU36" s="455">
        <v>5</v>
      </c>
      <c r="BV36" s="455">
        <v>42</v>
      </c>
      <c r="BW36" s="455">
        <v>80</v>
      </c>
      <c r="BX36" s="455">
        <v>122</v>
      </c>
      <c r="BY36" s="455">
        <v>174</v>
      </c>
      <c r="BZ36" s="455">
        <v>220</v>
      </c>
      <c r="CA36" s="455">
        <v>317</v>
      </c>
      <c r="CB36" s="455">
        <v>506</v>
      </c>
      <c r="CC36" s="455">
        <v>691</v>
      </c>
      <c r="CD36" s="455">
        <v>886</v>
      </c>
      <c r="CE36" s="455">
        <v>2867</v>
      </c>
      <c r="CF36" s="464">
        <f>ROUND((BT36/$BT36)*100,1)</f>
        <v>100</v>
      </c>
      <c r="CG36" s="464">
        <f t="shared" si="50"/>
        <v>0.1</v>
      </c>
      <c r="CH36" s="464">
        <f t="shared" si="50"/>
        <v>0.7</v>
      </c>
      <c r="CI36" s="464">
        <f t="shared" si="50"/>
        <v>1.4</v>
      </c>
      <c r="CJ36" s="464">
        <f t="shared" si="50"/>
        <v>2.1</v>
      </c>
      <c r="CK36" s="464">
        <f t="shared" si="50"/>
        <v>2.9</v>
      </c>
      <c r="CL36" s="464">
        <f t="shared" si="50"/>
        <v>3.7</v>
      </c>
      <c r="CM36" s="464">
        <f t="shared" si="50"/>
        <v>5.4</v>
      </c>
      <c r="CN36" s="464">
        <f t="shared" si="50"/>
        <v>8.6</v>
      </c>
      <c r="CO36" s="464">
        <f t="shared" si="50"/>
        <v>11.7</v>
      </c>
      <c r="CP36" s="464">
        <f t="shared" si="50"/>
        <v>15</v>
      </c>
      <c r="CQ36" s="464">
        <f t="shared" si="50"/>
        <v>48.5</v>
      </c>
      <c r="CR36" s="1278"/>
      <c r="CS36" s="459" t="s">
        <v>325</v>
      </c>
      <c r="CT36" s="1279"/>
      <c r="CU36" s="1279"/>
    </row>
    <row r="37" spans="1:99" s="486" customFormat="1" ht="9" customHeight="1">
      <c r="B37" s="1277"/>
      <c r="C37" s="457"/>
      <c r="D37" s="458"/>
      <c r="E37" s="457" t="s">
        <v>328</v>
      </c>
      <c r="F37" s="472">
        <f t="shared" si="44"/>
        <v>12242</v>
      </c>
      <c r="G37" s="455">
        <v>29</v>
      </c>
      <c r="H37" s="455">
        <v>158</v>
      </c>
      <c r="I37" s="455">
        <v>297</v>
      </c>
      <c r="J37" s="455">
        <v>393</v>
      </c>
      <c r="K37" s="455">
        <v>463</v>
      </c>
      <c r="L37" s="455">
        <v>521</v>
      </c>
      <c r="M37" s="455">
        <v>698</v>
      </c>
      <c r="N37" s="455">
        <v>1046</v>
      </c>
      <c r="O37" s="455">
        <v>1300</v>
      </c>
      <c r="P37" s="455">
        <v>1705</v>
      </c>
      <c r="Q37" s="455">
        <v>5632</v>
      </c>
      <c r="R37" s="464">
        <f t="shared" si="45"/>
        <v>100</v>
      </c>
      <c r="S37" s="464">
        <f t="shared" si="45"/>
        <v>0.2</v>
      </c>
      <c r="T37" s="464">
        <f t="shared" si="45"/>
        <v>1.3</v>
      </c>
      <c r="U37" s="464">
        <f t="shared" si="45"/>
        <v>2.4</v>
      </c>
      <c r="V37" s="464">
        <f t="shared" si="45"/>
        <v>3.2</v>
      </c>
      <c r="W37" s="464">
        <f t="shared" si="45"/>
        <v>3.8</v>
      </c>
      <c r="X37" s="464">
        <f t="shared" si="45"/>
        <v>4.3</v>
      </c>
      <c r="Y37" s="464">
        <f t="shared" si="45"/>
        <v>5.7</v>
      </c>
      <c r="Z37" s="464">
        <f t="shared" si="45"/>
        <v>8.5</v>
      </c>
      <c r="AA37" s="464">
        <f t="shared" si="45"/>
        <v>10.6</v>
      </c>
      <c r="AB37" s="464">
        <f t="shared" si="45"/>
        <v>13.9</v>
      </c>
      <c r="AC37" s="464">
        <f t="shared" si="45"/>
        <v>46</v>
      </c>
      <c r="AD37" s="1278"/>
      <c r="AE37" s="459"/>
      <c r="AF37" s="1279"/>
      <c r="AG37" s="1279"/>
      <c r="AI37" s="1277"/>
      <c r="AJ37" s="457"/>
      <c r="AK37" s="458"/>
      <c r="AL37" s="457" t="s">
        <v>328</v>
      </c>
      <c r="AM37" s="472">
        <f t="shared" si="46"/>
        <v>6342</v>
      </c>
      <c r="AN37" s="455">
        <v>24</v>
      </c>
      <c r="AO37" s="455">
        <v>117</v>
      </c>
      <c r="AP37" s="455">
        <v>218</v>
      </c>
      <c r="AQ37" s="455">
        <v>271</v>
      </c>
      <c r="AR37" s="455">
        <v>291</v>
      </c>
      <c r="AS37" s="455">
        <v>303</v>
      </c>
      <c r="AT37" s="455">
        <v>381</v>
      </c>
      <c r="AU37" s="455">
        <v>542</v>
      </c>
      <c r="AV37" s="455">
        <v>610</v>
      </c>
      <c r="AW37" s="455">
        <v>819</v>
      </c>
      <c r="AX37" s="455">
        <v>2766</v>
      </c>
      <c r="AY37" s="464">
        <f t="shared" si="47"/>
        <v>100</v>
      </c>
      <c r="AZ37" s="464">
        <f t="shared" si="48"/>
        <v>0.4</v>
      </c>
      <c r="BA37" s="464">
        <f t="shared" si="48"/>
        <v>1.8</v>
      </c>
      <c r="BB37" s="464">
        <f t="shared" si="48"/>
        <v>3.4</v>
      </c>
      <c r="BC37" s="464">
        <f t="shared" si="48"/>
        <v>4.3</v>
      </c>
      <c r="BD37" s="464">
        <f t="shared" si="48"/>
        <v>4.5999999999999996</v>
      </c>
      <c r="BE37" s="464">
        <f t="shared" si="48"/>
        <v>4.8</v>
      </c>
      <c r="BF37" s="464">
        <f t="shared" si="48"/>
        <v>6</v>
      </c>
      <c r="BG37" s="464">
        <f t="shared" si="48"/>
        <v>8.5</v>
      </c>
      <c r="BH37" s="464">
        <f t="shared" si="48"/>
        <v>9.6</v>
      </c>
      <c r="BI37" s="464">
        <f t="shared" si="48"/>
        <v>12.9</v>
      </c>
      <c r="BJ37" s="464">
        <f t="shared" si="48"/>
        <v>43.6</v>
      </c>
      <c r="BK37" s="1278"/>
      <c r="BL37" s="459"/>
      <c r="BM37" s="1279"/>
      <c r="BN37" s="1279"/>
      <c r="BP37" s="1277"/>
      <c r="BQ37" s="457"/>
      <c r="BR37" s="458"/>
      <c r="BS37" s="457" t="s">
        <v>328</v>
      </c>
      <c r="BT37" s="472">
        <f t="shared" si="49"/>
        <v>5900</v>
      </c>
      <c r="BU37" s="455">
        <v>5</v>
      </c>
      <c r="BV37" s="455">
        <v>41</v>
      </c>
      <c r="BW37" s="455">
        <v>79</v>
      </c>
      <c r="BX37" s="455">
        <v>122</v>
      </c>
      <c r="BY37" s="455">
        <v>172</v>
      </c>
      <c r="BZ37" s="455">
        <v>218</v>
      </c>
      <c r="CA37" s="455">
        <v>317</v>
      </c>
      <c r="CB37" s="455">
        <v>504</v>
      </c>
      <c r="CC37" s="455">
        <v>690</v>
      </c>
      <c r="CD37" s="455">
        <v>886</v>
      </c>
      <c r="CE37" s="455">
        <v>2866</v>
      </c>
      <c r="CF37" s="464">
        <f>ROUND((BT37/$BT37)*100,1)</f>
        <v>100</v>
      </c>
      <c r="CG37" s="464">
        <f t="shared" si="50"/>
        <v>0.1</v>
      </c>
      <c r="CH37" s="464">
        <f t="shared" si="50"/>
        <v>0.7</v>
      </c>
      <c r="CI37" s="464">
        <f t="shared" si="50"/>
        <v>1.3</v>
      </c>
      <c r="CJ37" s="464">
        <f t="shared" si="50"/>
        <v>2.1</v>
      </c>
      <c r="CK37" s="464">
        <f t="shared" si="50"/>
        <v>2.9</v>
      </c>
      <c r="CL37" s="464">
        <f t="shared" si="50"/>
        <v>3.7</v>
      </c>
      <c r="CM37" s="464">
        <f t="shared" si="50"/>
        <v>5.4</v>
      </c>
      <c r="CN37" s="464">
        <f t="shared" si="50"/>
        <v>8.5</v>
      </c>
      <c r="CO37" s="464">
        <f t="shared" si="50"/>
        <v>11.7</v>
      </c>
      <c r="CP37" s="464">
        <f t="shared" si="50"/>
        <v>15</v>
      </c>
      <c r="CQ37" s="464">
        <f t="shared" si="50"/>
        <v>48.6</v>
      </c>
      <c r="CR37" s="1278"/>
      <c r="CS37" s="459"/>
      <c r="CT37" s="1279"/>
      <c r="CU37" s="1279"/>
    </row>
    <row r="38" spans="1:99" s="486" customFormat="1" ht="9" customHeight="1">
      <c r="B38" s="1277"/>
      <c r="C38" s="457"/>
      <c r="D38" s="458" t="s">
        <v>329</v>
      </c>
      <c r="E38" s="457" t="s">
        <v>331</v>
      </c>
      <c r="F38" s="472">
        <f t="shared" si="44"/>
        <v>7</v>
      </c>
      <c r="G38" s="455" t="s">
        <v>243</v>
      </c>
      <c r="H38" s="455" t="s">
        <v>243</v>
      </c>
      <c r="I38" s="455">
        <v>2</v>
      </c>
      <c r="J38" s="455" t="s">
        <v>243</v>
      </c>
      <c r="K38" s="455" t="s">
        <v>243</v>
      </c>
      <c r="L38" s="455" t="s">
        <v>243</v>
      </c>
      <c r="M38" s="455" t="s">
        <v>243</v>
      </c>
      <c r="N38" s="455" t="s">
        <v>243</v>
      </c>
      <c r="O38" s="455">
        <v>3</v>
      </c>
      <c r="P38" s="455" t="s">
        <v>243</v>
      </c>
      <c r="Q38" s="455">
        <v>2</v>
      </c>
      <c r="R38" s="464">
        <f>ROUND((F38/$F38)*100,1)</f>
        <v>100</v>
      </c>
      <c r="S38" s="455" t="s">
        <v>243</v>
      </c>
      <c r="T38" s="455" t="s">
        <v>243</v>
      </c>
      <c r="U38" s="464">
        <f>ROUND((I38/$F38)*100,1)</f>
        <v>28.6</v>
      </c>
      <c r="V38" s="455" t="s">
        <v>243</v>
      </c>
      <c r="W38" s="455" t="s">
        <v>243</v>
      </c>
      <c r="X38" s="455" t="s">
        <v>243</v>
      </c>
      <c r="Y38" s="455" t="s">
        <v>243</v>
      </c>
      <c r="Z38" s="455" t="s">
        <v>243</v>
      </c>
      <c r="AA38" s="464">
        <f>ROUND((O38/$F38)*100,1)</f>
        <v>42.9</v>
      </c>
      <c r="AB38" s="455" t="s">
        <v>243</v>
      </c>
      <c r="AC38" s="464">
        <f>ROUND((Q38/$F38)*100,1)</f>
        <v>28.6</v>
      </c>
      <c r="AD38" s="1278"/>
      <c r="AE38" s="459" t="s">
        <v>329</v>
      </c>
      <c r="AF38" s="1279"/>
      <c r="AG38" s="1279"/>
      <c r="AI38" s="1277"/>
      <c r="AJ38" s="457"/>
      <c r="AK38" s="458" t="s">
        <v>329</v>
      </c>
      <c r="AL38" s="457" t="s">
        <v>331</v>
      </c>
      <c r="AM38" s="472">
        <f t="shared" si="46"/>
        <v>6</v>
      </c>
      <c r="AN38" s="455" t="s">
        <v>243</v>
      </c>
      <c r="AO38" s="455" t="s">
        <v>243</v>
      </c>
      <c r="AP38" s="455">
        <v>2</v>
      </c>
      <c r="AQ38" s="455" t="s">
        <v>243</v>
      </c>
      <c r="AR38" s="455" t="s">
        <v>243</v>
      </c>
      <c r="AS38" s="455" t="s">
        <v>243</v>
      </c>
      <c r="AT38" s="455" t="s">
        <v>243</v>
      </c>
      <c r="AU38" s="455" t="s">
        <v>243</v>
      </c>
      <c r="AV38" s="455">
        <v>2</v>
      </c>
      <c r="AW38" s="455" t="s">
        <v>243</v>
      </c>
      <c r="AX38" s="455">
        <v>2</v>
      </c>
      <c r="AY38" s="464">
        <f t="shared" si="47"/>
        <v>100</v>
      </c>
      <c r="AZ38" s="455" t="s">
        <v>243</v>
      </c>
      <c r="BA38" s="455" t="s">
        <v>243</v>
      </c>
      <c r="BB38" s="464">
        <f t="shared" si="48"/>
        <v>33.299999999999997</v>
      </c>
      <c r="BC38" s="455" t="s">
        <v>243</v>
      </c>
      <c r="BD38" s="455" t="s">
        <v>243</v>
      </c>
      <c r="BE38" s="455" t="s">
        <v>243</v>
      </c>
      <c r="BF38" s="455" t="s">
        <v>243</v>
      </c>
      <c r="BG38" s="455" t="s">
        <v>243</v>
      </c>
      <c r="BH38" s="464">
        <f t="shared" si="48"/>
        <v>33.299999999999997</v>
      </c>
      <c r="BI38" s="455" t="s">
        <v>243</v>
      </c>
      <c r="BJ38" s="464">
        <f t="shared" si="48"/>
        <v>33.299999999999997</v>
      </c>
      <c r="BK38" s="1278"/>
      <c r="BL38" s="459" t="s">
        <v>329</v>
      </c>
      <c r="BM38" s="1279"/>
      <c r="BN38" s="1279"/>
      <c r="BP38" s="1277"/>
      <c r="BQ38" s="457"/>
      <c r="BR38" s="458" t="s">
        <v>329</v>
      </c>
      <c r="BS38" s="457" t="s">
        <v>331</v>
      </c>
      <c r="BT38" s="472">
        <f t="shared" si="49"/>
        <v>1</v>
      </c>
      <c r="BU38" s="455" t="s">
        <v>243</v>
      </c>
      <c r="BV38" s="455" t="s">
        <v>243</v>
      </c>
      <c r="BW38" s="455" t="s">
        <v>243</v>
      </c>
      <c r="BX38" s="455" t="s">
        <v>243</v>
      </c>
      <c r="BY38" s="455" t="s">
        <v>243</v>
      </c>
      <c r="BZ38" s="455"/>
      <c r="CA38" s="455" t="s">
        <v>243</v>
      </c>
      <c r="CB38" s="455" t="s">
        <v>243</v>
      </c>
      <c r="CC38" s="455">
        <v>1</v>
      </c>
      <c r="CD38" s="455" t="s">
        <v>243</v>
      </c>
      <c r="CE38" s="455" t="s">
        <v>243</v>
      </c>
      <c r="CF38" s="464" t="s">
        <v>243</v>
      </c>
      <c r="CG38" s="464" t="s">
        <v>243</v>
      </c>
      <c r="CH38" s="464" t="s">
        <v>243</v>
      </c>
      <c r="CI38" s="464" t="s">
        <v>243</v>
      </c>
      <c r="CJ38" s="464" t="s">
        <v>243</v>
      </c>
      <c r="CK38" s="464" t="s">
        <v>243</v>
      </c>
      <c r="CL38" s="464" t="s">
        <v>243</v>
      </c>
      <c r="CM38" s="464" t="s">
        <v>243</v>
      </c>
      <c r="CN38" s="464" t="s">
        <v>243</v>
      </c>
      <c r="CO38" s="464" t="s">
        <v>243</v>
      </c>
      <c r="CP38" s="464" t="s">
        <v>243</v>
      </c>
      <c r="CQ38" s="464" t="s">
        <v>243</v>
      </c>
      <c r="CR38" s="1278"/>
      <c r="CS38" s="459" t="s">
        <v>329</v>
      </c>
      <c r="CT38" s="1279"/>
      <c r="CU38" s="1279"/>
    </row>
    <row r="39" spans="1:99" s="486" customFormat="1" ht="10.5" customHeight="1">
      <c r="A39" s="447"/>
      <c r="B39" s="1277"/>
      <c r="C39" s="1514" t="s">
        <v>333</v>
      </c>
      <c r="D39" s="1514"/>
      <c r="E39" s="1515"/>
      <c r="F39" s="472">
        <f t="shared" si="44"/>
        <v>13579</v>
      </c>
      <c r="G39" s="455">
        <v>174</v>
      </c>
      <c r="H39" s="455">
        <v>827</v>
      </c>
      <c r="I39" s="455">
        <v>1120</v>
      </c>
      <c r="J39" s="455">
        <v>1355</v>
      </c>
      <c r="K39" s="455">
        <v>1517</v>
      </c>
      <c r="L39" s="455">
        <v>1750</v>
      </c>
      <c r="M39" s="455">
        <v>1592</v>
      </c>
      <c r="N39" s="455">
        <v>1595</v>
      </c>
      <c r="O39" s="455">
        <v>1358</v>
      </c>
      <c r="P39" s="455">
        <v>1156</v>
      </c>
      <c r="Q39" s="455">
        <v>1135</v>
      </c>
      <c r="R39" s="464">
        <f>ROUND((F39/$F39)*100,1)</f>
        <v>100</v>
      </c>
      <c r="S39" s="464">
        <f>ROUND((G39/$F39)*100,1)</f>
        <v>1.3</v>
      </c>
      <c r="T39" s="464">
        <f>ROUND((H39/$F39)*100,1)</f>
        <v>6.1</v>
      </c>
      <c r="U39" s="464">
        <f>ROUND((I39/$F39)*100,1)</f>
        <v>8.1999999999999993</v>
      </c>
      <c r="V39" s="464">
        <f>ROUND((J39/$F39)*100,1)</f>
        <v>10</v>
      </c>
      <c r="W39" s="464">
        <f>ROUND((K39/$F39)*100,1)</f>
        <v>11.2</v>
      </c>
      <c r="X39" s="464">
        <f>ROUND((L39/$F39)*100,1)</f>
        <v>12.9</v>
      </c>
      <c r="Y39" s="464">
        <f>ROUND((M39/$F39)*100,1)</f>
        <v>11.7</v>
      </c>
      <c r="Z39" s="464">
        <f>ROUND((N39/$F39)*100,1)</f>
        <v>11.7</v>
      </c>
      <c r="AA39" s="464">
        <f>ROUND((O39/$F39)*100,1)</f>
        <v>10</v>
      </c>
      <c r="AB39" s="464">
        <f>ROUND((P39/$F39)*100,1)</f>
        <v>8.5</v>
      </c>
      <c r="AC39" s="464">
        <f>ROUND((Q39/$F39)*100,1)</f>
        <v>8.4</v>
      </c>
      <c r="AD39" s="1278"/>
      <c r="AE39" s="456" t="s">
        <v>402</v>
      </c>
      <c r="AF39" s="454"/>
      <c r="AG39" s="453"/>
      <c r="AH39" s="447"/>
      <c r="AI39" s="1277"/>
      <c r="AJ39" s="1514" t="s">
        <v>333</v>
      </c>
      <c r="AK39" s="1514"/>
      <c r="AL39" s="1515"/>
      <c r="AM39" s="472">
        <f t="shared" si="46"/>
        <v>9388</v>
      </c>
      <c r="AN39" s="455">
        <v>125</v>
      </c>
      <c r="AO39" s="455">
        <v>545</v>
      </c>
      <c r="AP39" s="455">
        <v>772</v>
      </c>
      <c r="AQ39" s="455">
        <v>974</v>
      </c>
      <c r="AR39" s="455">
        <v>1072</v>
      </c>
      <c r="AS39" s="455">
        <v>1182</v>
      </c>
      <c r="AT39" s="455">
        <v>1017</v>
      </c>
      <c r="AU39" s="455">
        <v>1036</v>
      </c>
      <c r="AV39" s="455">
        <v>953</v>
      </c>
      <c r="AW39" s="455">
        <v>862</v>
      </c>
      <c r="AX39" s="455">
        <v>850</v>
      </c>
      <c r="AY39" s="464">
        <f t="shared" si="47"/>
        <v>100</v>
      </c>
      <c r="AZ39" s="464">
        <f t="shared" ref="AZ39:BJ39" si="51">ROUND((AN39/$AM39)*100,1)</f>
        <v>1.3</v>
      </c>
      <c r="BA39" s="464">
        <f t="shared" si="51"/>
        <v>5.8</v>
      </c>
      <c r="BB39" s="464">
        <f t="shared" si="51"/>
        <v>8.1999999999999993</v>
      </c>
      <c r="BC39" s="464">
        <f t="shared" si="51"/>
        <v>10.4</v>
      </c>
      <c r="BD39" s="464">
        <f t="shared" si="51"/>
        <v>11.4</v>
      </c>
      <c r="BE39" s="464">
        <f t="shared" si="51"/>
        <v>12.6</v>
      </c>
      <c r="BF39" s="464">
        <f t="shared" si="51"/>
        <v>10.8</v>
      </c>
      <c r="BG39" s="464">
        <f t="shared" si="51"/>
        <v>11</v>
      </c>
      <c r="BH39" s="464">
        <f t="shared" si="51"/>
        <v>10.199999999999999</v>
      </c>
      <c r="BI39" s="464">
        <f t="shared" si="51"/>
        <v>9.1999999999999993</v>
      </c>
      <c r="BJ39" s="464">
        <f t="shared" si="51"/>
        <v>9.1</v>
      </c>
      <c r="BK39" s="1278"/>
      <c r="BL39" s="456" t="s">
        <v>402</v>
      </c>
      <c r="BM39" s="454"/>
      <c r="BN39" s="453"/>
      <c r="BO39" s="447"/>
      <c r="BP39" s="1277"/>
      <c r="BQ39" s="1514" t="s">
        <v>333</v>
      </c>
      <c r="BR39" s="1514"/>
      <c r="BS39" s="1515"/>
      <c r="BT39" s="472">
        <f t="shared" si="49"/>
        <v>4191</v>
      </c>
      <c r="BU39" s="455">
        <v>49</v>
      </c>
      <c r="BV39" s="455">
        <v>282</v>
      </c>
      <c r="BW39" s="455">
        <v>348</v>
      </c>
      <c r="BX39" s="455">
        <v>381</v>
      </c>
      <c r="BY39" s="455">
        <v>445</v>
      </c>
      <c r="BZ39" s="455">
        <v>568</v>
      </c>
      <c r="CA39" s="455">
        <v>575</v>
      </c>
      <c r="CB39" s="455">
        <v>559</v>
      </c>
      <c r="CC39" s="455">
        <v>405</v>
      </c>
      <c r="CD39" s="455">
        <v>294</v>
      </c>
      <c r="CE39" s="455">
        <v>285</v>
      </c>
      <c r="CF39" s="464">
        <f t="shared" ref="CF39:CQ39" si="52">ROUND((BT39/$BT39)*100,1)</f>
        <v>100</v>
      </c>
      <c r="CG39" s="464">
        <f t="shared" si="52"/>
        <v>1.2</v>
      </c>
      <c r="CH39" s="464">
        <f t="shared" si="52"/>
        <v>6.7</v>
      </c>
      <c r="CI39" s="464">
        <f t="shared" si="52"/>
        <v>8.3000000000000007</v>
      </c>
      <c r="CJ39" s="464">
        <f t="shared" si="52"/>
        <v>9.1</v>
      </c>
      <c r="CK39" s="464">
        <f t="shared" si="52"/>
        <v>10.6</v>
      </c>
      <c r="CL39" s="464">
        <f t="shared" si="52"/>
        <v>13.6</v>
      </c>
      <c r="CM39" s="464">
        <f t="shared" si="52"/>
        <v>13.7</v>
      </c>
      <c r="CN39" s="464">
        <f t="shared" si="52"/>
        <v>13.3</v>
      </c>
      <c r="CO39" s="464">
        <f t="shared" si="52"/>
        <v>9.6999999999999993</v>
      </c>
      <c r="CP39" s="464">
        <f t="shared" si="52"/>
        <v>7</v>
      </c>
      <c r="CQ39" s="464">
        <f t="shared" si="52"/>
        <v>6.8</v>
      </c>
      <c r="CR39" s="1278"/>
      <c r="CS39" s="456" t="s">
        <v>402</v>
      </c>
      <c r="CT39" s="454"/>
      <c r="CU39" s="453"/>
    </row>
    <row r="40" spans="1:99" s="486" customFormat="1" ht="9" customHeight="1">
      <c r="A40" s="1516" t="s">
        <v>403</v>
      </c>
      <c r="B40" s="1277"/>
      <c r="C40" s="460"/>
      <c r="D40" s="458" t="s">
        <v>332</v>
      </c>
      <c r="E40" s="461" t="s">
        <v>334</v>
      </c>
      <c r="F40" s="472">
        <f t="shared" si="44"/>
        <v>14</v>
      </c>
      <c r="G40" s="455" t="s">
        <v>243</v>
      </c>
      <c r="H40" s="455" t="s">
        <v>243</v>
      </c>
      <c r="I40" s="455">
        <v>1</v>
      </c>
      <c r="J40" s="455">
        <v>2</v>
      </c>
      <c r="K40" s="455" t="s">
        <v>243</v>
      </c>
      <c r="L40" s="455">
        <v>1</v>
      </c>
      <c r="M40" s="455">
        <v>3</v>
      </c>
      <c r="N40" s="455">
        <v>2</v>
      </c>
      <c r="O40" s="455">
        <v>2</v>
      </c>
      <c r="P40" s="455">
        <v>1</v>
      </c>
      <c r="Q40" s="455">
        <v>2</v>
      </c>
      <c r="R40" s="464">
        <f>ROUND((F40/$F40)*100,1)</f>
        <v>100</v>
      </c>
      <c r="S40" s="455" t="s">
        <v>243</v>
      </c>
      <c r="T40" s="455" t="s">
        <v>243</v>
      </c>
      <c r="U40" s="464">
        <f>ROUND((I40/$F40)*100,1)</f>
        <v>7.1</v>
      </c>
      <c r="V40" s="464">
        <f>ROUND((J40/$F40)*100,1)</f>
        <v>14.3</v>
      </c>
      <c r="W40" s="455" t="s">
        <v>243</v>
      </c>
      <c r="X40" s="464">
        <f t="shared" ref="X40:Z42" si="53">ROUND((L40/$F40)*100,1)</f>
        <v>7.1</v>
      </c>
      <c r="Y40" s="464">
        <f t="shared" si="53"/>
        <v>21.4</v>
      </c>
      <c r="Z40" s="464">
        <f t="shared" si="53"/>
        <v>14.3</v>
      </c>
      <c r="AA40" s="464">
        <f>ROUND((O40/$F40)*100,1)</f>
        <v>14.3</v>
      </c>
      <c r="AB40" s="464">
        <f>ROUND((P40/$F40)*100,1)</f>
        <v>7.1</v>
      </c>
      <c r="AC40" s="464">
        <f>ROUND((Q40/$F40)*100,1)</f>
        <v>14.3</v>
      </c>
      <c r="AD40" s="1278"/>
      <c r="AE40" s="459" t="s">
        <v>332</v>
      </c>
      <c r="AF40" s="1279"/>
      <c r="AG40" s="1517" t="s">
        <v>403</v>
      </c>
      <c r="AH40" s="1516" t="s">
        <v>403</v>
      </c>
      <c r="AI40" s="1277"/>
      <c r="AJ40" s="460"/>
      <c r="AK40" s="458" t="s">
        <v>332</v>
      </c>
      <c r="AL40" s="461" t="s">
        <v>334</v>
      </c>
      <c r="AM40" s="472">
        <f t="shared" si="46"/>
        <v>14</v>
      </c>
      <c r="AN40" s="455" t="s">
        <v>243</v>
      </c>
      <c r="AO40" s="455" t="s">
        <v>243</v>
      </c>
      <c r="AP40" s="455">
        <v>1</v>
      </c>
      <c r="AQ40" s="455">
        <v>2</v>
      </c>
      <c r="AR40" s="455" t="s">
        <v>243</v>
      </c>
      <c r="AS40" s="455">
        <v>1</v>
      </c>
      <c r="AT40" s="455">
        <v>3</v>
      </c>
      <c r="AU40" s="455">
        <v>2</v>
      </c>
      <c r="AV40" s="455">
        <v>2</v>
      </c>
      <c r="AW40" s="455">
        <v>1</v>
      </c>
      <c r="AX40" s="455">
        <v>2</v>
      </c>
      <c r="AY40" s="464">
        <f t="shared" si="47"/>
        <v>100</v>
      </c>
      <c r="AZ40" s="455" t="s">
        <v>243</v>
      </c>
      <c r="BA40" s="455" t="s">
        <v>243</v>
      </c>
      <c r="BB40" s="464">
        <f t="shared" ref="BB40:BC42" si="54">ROUND((AP40/$AM40)*100,1)</f>
        <v>7.1</v>
      </c>
      <c r="BC40" s="464">
        <f t="shared" si="54"/>
        <v>14.3</v>
      </c>
      <c r="BD40" s="455" t="s">
        <v>243</v>
      </c>
      <c r="BE40" s="464">
        <f t="shared" ref="BE40:BJ42" si="55">ROUND((AS40/$AM40)*100,1)</f>
        <v>7.1</v>
      </c>
      <c r="BF40" s="464">
        <f t="shared" si="55"/>
        <v>21.4</v>
      </c>
      <c r="BG40" s="464">
        <f t="shared" si="55"/>
        <v>14.3</v>
      </c>
      <c r="BH40" s="464">
        <f t="shared" si="55"/>
        <v>14.3</v>
      </c>
      <c r="BI40" s="464">
        <f t="shared" si="55"/>
        <v>7.1</v>
      </c>
      <c r="BJ40" s="464">
        <f t="shared" si="55"/>
        <v>14.3</v>
      </c>
      <c r="BK40" s="1278"/>
      <c r="BL40" s="459" t="s">
        <v>332</v>
      </c>
      <c r="BM40" s="1279"/>
      <c r="BN40" s="1517" t="s">
        <v>403</v>
      </c>
      <c r="BO40" s="1516" t="s">
        <v>403</v>
      </c>
      <c r="BP40" s="1277"/>
      <c r="BQ40" s="460"/>
      <c r="BR40" s="458" t="s">
        <v>332</v>
      </c>
      <c r="BS40" s="461" t="s">
        <v>334</v>
      </c>
      <c r="BT40" s="472" t="s">
        <v>243</v>
      </c>
      <c r="BU40" s="455" t="s">
        <v>243</v>
      </c>
      <c r="BV40" s="455" t="s">
        <v>243</v>
      </c>
      <c r="BW40" s="455"/>
      <c r="BX40" s="455" t="s">
        <v>243</v>
      </c>
      <c r="BY40" s="455" t="s">
        <v>243</v>
      </c>
      <c r="BZ40" s="455" t="s">
        <v>243</v>
      </c>
      <c r="CA40" s="455" t="s">
        <v>243</v>
      </c>
      <c r="CB40" s="455" t="s">
        <v>243</v>
      </c>
      <c r="CC40" s="455" t="s">
        <v>243</v>
      </c>
      <c r="CD40" s="455" t="s">
        <v>243</v>
      </c>
      <c r="CE40" s="455" t="s">
        <v>243</v>
      </c>
      <c r="CF40" s="455" t="s">
        <v>243</v>
      </c>
      <c r="CG40" s="455" t="s">
        <v>243</v>
      </c>
      <c r="CH40" s="455" t="s">
        <v>243</v>
      </c>
      <c r="CI40" s="455" t="s">
        <v>243</v>
      </c>
      <c r="CJ40" s="455" t="s">
        <v>243</v>
      </c>
      <c r="CK40" s="455" t="s">
        <v>243</v>
      </c>
      <c r="CL40" s="455" t="s">
        <v>243</v>
      </c>
      <c r="CM40" s="455" t="s">
        <v>243</v>
      </c>
      <c r="CN40" s="455" t="s">
        <v>243</v>
      </c>
      <c r="CO40" s="455" t="s">
        <v>243</v>
      </c>
      <c r="CP40" s="455" t="s">
        <v>243</v>
      </c>
      <c r="CQ40" s="455" t="s">
        <v>243</v>
      </c>
      <c r="CR40" s="1278"/>
      <c r="CS40" s="459" t="s">
        <v>332</v>
      </c>
      <c r="CT40" s="1279"/>
      <c r="CU40" s="1517" t="s">
        <v>403</v>
      </c>
    </row>
    <row r="41" spans="1:99" s="486" customFormat="1" ht="9" customHeight="1">
      <c r="A41" s="1516"/>
      <c r="B41" s="1277"/>
      <c r="C41" s="460"/>
      <c r="D41" s="458" t="s">
        <v>335</v>
      </c>
      <c r="E41" s="457" t="s">
        <v>337</v>
      </c>
      <c r="F41" s="472">
        <f t="shared" si="44"/>
        <v>5334</v>
      </c>
      <c r="G41" s="455">
        <v>77</v>
      </c>
      <c r="H41" s="455">
        <v>214</v>
      </c>
      <c r="I41" s="455">
        <v>236</v>
      </c>
      <c r="J41" s="455">
        <v>408</v>
      </c>
      <c r="K41" s="455">
        <v>573</v>
      </c>
      <c r="L41" s="455">
        <v>658</v>
      </c>
      <c r="M41" s="455">
        <v>578</v>
      </c>
      <c r="N41" s="455">
        <v>600</v>
      </c>
      <c r="O41" s="455">
        <v>627</v>
      </c>
      <c r="P41" s="455">
        <v>679</v>
      </c>
      <c r="Q41" s="455">
        <v>684</v>
      </c>
      <c r="R41" s="464">
        <f>ROUND((F41/$F41)*100,1)</f>
        <v>100</v>
      </c>
      <c r="S41" s="464">
        <f>ROUND((G41/$F41)*100,1)</f>
        <v>1.4</v>
      </c>
      <c r="T41" s="464">
        <f>ROUND((H41/$F41)*100,1)</f>
        <v>4</v>
      </c>
      <c r="U41" s="464">
        <f>ROUND((I41/$F41)*100,1)</f>
        <v>4.4000000000000004</v>
      </c>
      <c r="V41" s="464">
        <f>ROUND((J41/$F41)*100,1)</f>
        <v>7.6</v>
      </c>
      <c r="W41" s="464">
        <f>ROUND((K41/$F41)*100,1)</f>
        <v>10.7</v>
      </c>
      <c r="X41" s="464">
        <f t="shared" si="53"/>
        <v>12.3</v>
      </c>
      <c r="Y41" s="464">
        <f t="shared" si="53"/>
        <v>10.8</v>
      </c>
      <c r="Z41" s="464">
        <f t="shared" si="53"/>
        <v>11.2</v>
      </c>
      <c r="AA41" s="464">
        <f>ROUND((O41/$F41)*100,1)</f>
        <v>11.8</v>
      </c>
      <c r="AB41" s="464">
        <f>ROUND((P41/$F41)*100,1)</f>
        <v>12.7</v>
      </c>
      <c r="AC41" s="464">
        <f>ROUND((Q41/$F41)*100,1)</f>
        <v>12.8</v>
      </c>
      <c r="AD41" s="1278"/>
      <c r="AE41" s="459" t="s">
        <v>335</v>
      </c>
      <c r="AF41" s="1279"/>
      <c r="AG41" s="1517"/>
      <c r="AH41" s="1516"/>
      <c r="AI41" s="1277"/>
      <c r="AJ41" s="460"/>
      <c r="AK41" s="458" t="s">
        <v>335</v>
      </c>
      <c r="AL41" s="457" t="s">
        <v>337</v>
      </c>
      <c r="AM41" s="472">
        <f t="shared" si="46"/>
        <v>4676</v>
      </c>
      <c r="AN41" s="455">
        <v>73</v>
      </c>
      <c r="AO41" s="455">
        <v>196</v>
      </c>
      <c r="AP41" s="455">
        <v>214</v>
      </c>
      <c r="AQ41" s="455">
        <v>356</v>
      </c>
      <c r="AR41" s="455">
        <v>496</v>
      </c>
      <c r="AS41" s="455">
        <v>569</v>
      </c>
      <c r="AT41" s="455">
        <v>497</v>
      </c>
      <c r="AU41" s="455">
        <v>520</v>
      </c>
      <c r="AV41" s="455">
        <v>555</v>
      </c>
      <c r="AW41" s="455">
        <v>611</v>
      </c>
      <c r="AX41" s="455">
        <v>589</v>
      </c>
      <c r="AY41" s="464">
        <f t="shared" si="47"/>
        <v>100</v>
      </c>
      <c r="AZ41" s="464">
        <f>ROUND((AN41/$AM41)*100,1)</f>
        <v>1.6</v>
      </c>
      <c r="BA41" s="464">
        <f>ROUND((AO41/$AM41)*100,1)</f>
        <v>4.2</v>
      </c>
      <c r="BB41" s="464">
        <f t="shared" si="54"/>
        <v>4.5999999999999996</v>
      </c>
      <c r="BC41" s="464">
        <f t="shared" si="54"/>
        <v>7.6</v>
      </c>
      <c r="BD41" s="464">
        <f>ROUND((AR41/$AM41)*100,1)</f>
        <v>10.6</v>
      </c>
      <c r="BE41" s="464">
        <f t="shared" si="55"/>
        <v>12.2</v>
      </c>
      <c r="BF41" s="464">
        <f t="shared" si="55"/>
        <v>10.6</v>
      </c>
      <c r="BG41" s="464">
        <f t="shared" si="55"/>
        <v>11.1</v>
      </c>
      <c r="BH41" s="464">
        <f t="shared" si="55"/>
        <v>11.9</v>
      </c>
      <c r="BI41" s="464">
        <f t="shared" si="55"/>
        <v>13.1</v>
      </c>
      <c r="BJ41" s="464">
        <f t="shared" si="55"/>
        <v>12.6</v>
      </c>
      <c r="BK41" s="1278"/>
      <c r="BL41" s="459" t="s">
        <v>335</v>
      </c>
      <c r="BM41" s="1279"/>
      <c r="BN41" s="1517"/>
      <c r="BO41" s="1516"/>
      <c r="BP41" s="1277"/>
      <c r="BQ41" s="460"/>
      <c r="BR41" s="458" t="s">
        <v>335</v>
      </c>
      <c r="BS41" s="457" t="s">
        <v>337</v>
      </c>
      <c r="BT41" s="472">
        <f>SUM(BU41:CE41)</f>
        <v>658</v>
      </c>
      <c r="BU41" s="455">
        <v>4</v>
      </c>
      <c r="BV41" s="455">
        <v>18</v>
      </c>
      <c r="BW41" s="455">
        <v>22</v>
      </c>
      <c r="BX41" s="455">
        <v>52</v>
      </c>
      <c r="BY41" s="455">
        <v>77</v>
      </c>
      <c r="BZ41" s="455">
        <v>89</v>
      </c>
      <c r="CA41" s="455">
        <v>81</v>
      </c>
      <c r="CB41" s="455">
        <v>80</v>
      </c>
      <c r="CC41" s="455">
        <v>72</v>
      </c>
      <c r="CD41" s="455">
        <v>68</v>
      </c>
      <c r="CE41" s="455">
        <v>95</v>
      </c>
      <c r="CF41" s="464">
        <f t="shared" ref="CF41:CQ42" si="56">ROUND((BT41/$BT41)*100,1)</f>
        <v>100</v>
      </c>
      <c r="CG41" s="464">
        <f t="shared" si="56"/>
        <v>0.6</v>
      </c>
      <c r="CH41" s="464">
        <f t="shared" si="56"/>
        <v>2.7</v>
      </c>
      <c r="CI41" s="464">
        <f t="shared" si="56"/>
        <v>3.3</v>
      </c>
      <c r="CJ41" s="464">
        <f t="shared" si="56"/>
        <v>7.9</v>
      </c>
      <c r="CK41" s="464">
        <f t="shared" si="56"/>
        <v>11.7</v>
      </c>
      <c r="CL41" s="464">
        <f t="shared" si="56"/>
        <v>13.5</v>
      </c>
      <c r="CM41" s="464">
        <f t="shared" si="56"/>
        <v>12.3</v>
      </c>
      <c r="CN41" s="464">
        <f t="shared" si="56"/>
        <v>12.2</v>
      </c>
      <c r="CO41" s="464">
        <f t="shared" si="56"/>
        <v>10.9</v>
      </c>
      <c r="CP41" s="464">
        <f t="shared" si="56"/>
        <v>10.3</v>
      </c>
      <c r="CQ41" s="464">
        <f t="shared" si="56"/>
        <v>14.4</v>
      </c>
      <c r="CR41" s="1278"/>
      <c r="CS41" s="459" t="s">
        <v>335</v>
      </c>
      <c r="CT41" s="1279"/>
      <c r="CU41" s="1517"/>
    </row>
    <row r="42" spans="1:99" s="486" customFormat="1" ht="9" customHeight="1">
      <c r="A42" s="1516"/>
      <c r="B42" s="1277"/>
      <c r="C42" s="460"/>
      <c r="D42" s="458" t="s">
        <v>338</v>
      </c>
      <c r="E42" s="457" t="s">
        <v>339</v>
      </c>
      <c r="F42" s="472">
        <f t="shared" si="44"/>
        <v>8231</v>
      </c>
      <c r="G42" s="455">
        <v>97</v>
      </c>
      <c r="H42" s="455">
        <v>613</v>
      </c>
      <c r="I42" s="455">
        <v>883</v>
      </c>
      <c r="J42" s="455">
        <v>945</v>
      </c>
      <c r="K42" s="455">
        <v>944</v>
      </c>
      <c r="L42" s="455">
        <v>1091</v>
      </c>
      <c r="M42" s="455">
        <v>1011</v>
      </c>
      <c r="N42" s="455">
        <v>993</v>
      </c>
      <c r="O42" s="455">
        <v>729</v>
      </c>
      <c r="P42" s="455">
        <v>476</v>
      </c>
      <c r="Q42" s="455">
        <v>449</v>
      </c>
      <c r="R42" s="464">
        <f>ROUND((F42/$F42)*100,1)</f>
        <v>100</v>
      </c>
      <c r="S42" s="464">
        <f>ROUND((G42/$F42)*100,1)</f>
        <v>1.2</v>
      </c>
      <c r="T42" s="464">
        <f>ROUND((H42/$F42)*100,1)</f>
        <v>7.4</v>
      </c>
      <c r="U42" s="464">
        <f>ROUND((I42/$F42)*100,1)</f>
        <v>10.7</v>
      </c>
      <c r="V42" s="464">
        <f>ROUND((J42/$F42)*100,1)</f>
        <v>11.5</v>
      </c>
      <c r="W42" s="464">
        <f>ROUND((K42/$F42)*100,1)</f>
        <v>11.5</v>
      </c>
      <c r="X42" s="464">
        <f t="shared" si="53"/>
        <v>13.3</v>
      </c>
      <c r="Y42" s="464">
        <f t="shared" si="53"/>
        <v>12.3</v>
      </c>
      <c r="Z42" s="464">
        <f t="shared" si="53"/>
        <v>12.1</v>
      </c>
      <c r="AA42" s="464">
        <f>ROUND((O42/$F42)*100,1)</f>
        <v>8.9</v>
      </c>
      <c r="AB42" s="464">
        <f>ROUND((P42/$F42)*100,1)</f>
        <v>5.8</v>
      </c>
      <c r="AC42" s="464">
        <f>ROUND((Q42/$F42)*100,1)</f>
        <v>5.5</v>
      </c>
      <c r="AD42" s="1278"/>
      <c r="AE42" s="459" t="s">
        <v>338</v>
      </c>
      <c r="AF42" s="1279"/>
      <c r="AG42" s="1517"/>
      <c r="AH42" s="1516"/>
      <c r="AI42" s="1277"/>
      <c r="AJ42" s="460"/>
      <c r="AK42" s="458" t="s">
        <v>338</v>
      </c>
      <c r="AL42" s="457" t="s">
        <v>339</v>
      </c>
      <c r="AM42" s="472">
        <f t="shared" si="46"/>
        <v>4698</v>
      </c>
      <c r="AN42" s="455">
        <v>52</v>
      </c>
      <c r="AO42" s="455">
        <v>349</v>
      </c>
      <c r="AP42" s="455">
        <v>557</v>
      </c>
      <c r="AQ42" s="455">
        <v>616</v>
      </c>
      <c r="AR42" s="455">
        <v>576</v>
      </c>
      <c r="AS42" s="455">
        <v>612</v>
      </c>
      <c r="AT42" s="455">
        <v>517</v>
      </c>
      <c r="AU42" s="455">
        <v>514</v>
      </c>
      <c r="AV42" s="455">
        <v>396</v>
      </c>
      <c r="AW42" s="455">
        <v>250</v>
      </c>
      <c r="AX42" s="455">
        <v>259</v>
      </c>
      <c r="AY42" s="464">
        <f t="shared" si="47"/>
        <v>100</v>
      </c>
      <c r="AZ42" s="464">
        <f>ROUND((AN42/$AM42)*100,1)</f>
        <v>1.1000000000000001</v>
      </c>
      <c r="BA42" s="464">
        <f>ROUND((AO42/$AM42)*100,1)</f>
        <v>7.4</v>
      </c>
      <c r="BB42" s="464">
        <f t="shared" si="54"/>
        <v>11.9</v>
      </c>
      <c r="BC42" s="464">
        <f t="shared" si="54"/>
        <v>13.1</v>
      </c>
      <c r="BD42" s="464">
        <f>ROUND((AR42/$AM42)*100,1)</f>
        <v>12.3</v>
      </c>
      <c r="BE42" s="464">
        <f t="shared" si="55"/>
        <v>13</v>
      </c>
      <c r="BF42" s="464">
        <f t="shared" si="55"/>
        <v>11</v>
      </c>
      <c r="BG42" s="464">
        <f t="shared" si="55"/>
        <v>10.9</v>
      </c>
      <c r="BH42" s="464">
        <f t="shared" si="55"/>
        <v>8.4</v>
      </c>
      <c r="BI42" s="464">
        <f t="shared" si="55"/>
        <v>5.3</v>
      </c>
      <c r="BJ42" s="464">
        <f t="shared" si="55"/>
        <v>5.5</v>
      </c>
      <c r="BK42" s="1278"/>
      <c r="BL42" s="459" t="s">
        <v>338</v>
      </c>
      <c r="BM42" s="1279"/>
      <c r="BN42" s="1517"/>
      <c r="BO42" s="1516"/>
      <c r="BP42" s="1277"/>
      <c r="BQ42" s="460"/>
      <c r="BR42" s="458" t="s">
        <v>338</v>
      </c>
      <c r="BS42" s="457" t="s">
        <v>339</v>
      </c>
      <c r="BT42" s="472">
        <f>SUM(BU42:CE42)</f>
        <v>3533</v>
      </c>
      <c r="BU42" s="455">
        <v>45</v>
      </c>
      <c r="BV42" s="455">
        <v>264</v>
      </c>
      <c r="BW42" s="455">
        <v>326</v>
      </c>
      <c r="BX42" s="455">
        <v>329</v>
      </c>
      <c r="BY42" s="455">
        <v>368</v>
      </c>
      <c r="BZ42" s="455">
        <v>479</v>
      </c>
      <c r="CA42" s="455">
        <v>494</v>
      </c>
      <c r="CB42" s="455">
        <v>479</v>
      </c>
      <c r="CC42" s="455">
        <v>333</v>
      </c>
      <c r="CD42" s="455">
        <v>226</v>
      </c>
      <c r="CE42" s="455">
        <v>190</v>
      </c>
      <c r="CF42" s="464">
        <f t="shared" si="56"/>
        <v>100</v>
      </c>
      <c r="CG42" s="464">
        <f t="shared" si="56"/>
        <v>1.3</v>
      </c>
      <c r="CH42" s="464">
        <f t="shared" si="56"/>
        <v>7.5</v>
      </c>
      <c r="CI42" s="464">
        <f t="shared" si="56"/>
        <v>9.1999999999999993</v>
      </c>
      <c r="CJ42" s="464">
        <f t="shared" si="56"/>
        <v>9.3000000000000007</v>
      </c>
      <c r="CK42" s="464">
        <f t="shared" si="56"/>
        <v>10.4</v>
      </c>
      <c r="CL42" s="464">
        <f t="shared" si="56"/>
        <v>13.6</v>
      </c>
      <c r="CM42" s="464">
        <f t="shared" si="56"/>
        <v>14</v>
      </c>
      <c r="CN42" s="464">
        <f t="shared" si="56"/>
        <v>13.6</v>
      </c>
      <c r="CO42" s="464">
        <f t="shared" si="56"/>
        <v>9.4</v>
      </c>
      <c r="CP42" s="464">
        <f t="shared" si="56"/>
        <v>6.4</v>
      </c>
      <c r="CQ42" s="464">
        <f t="shared" si="56"/>
        <v>5.4</v>
      </c>
      <c r="CR42" s="1278"/>
      <c r="CS42" s="459" t="s">
        <v>338</v>
      </c>
      <c r="CT42" s="1279"/>
      <c r="CU42" s="1517"/>
    </row>
    <row r="43" spans="1:99" s="486" customFormat="1" ht="10.5" customHeight="1">
      <c r="A43" s="1516"/>
      <c r="B43" s="1277"/>
      <c r="C43" s="1514" t="s">
        <v>341</v>
      </c>
      <c r="D43" s="1514"/>
      <c r="E43" s="1515"/>
      <c r="F43" s="472">
        <f t="shared" ref="F43:F57" si="57">SUM(G43:Q43)</f>
        <v>54242</v>
      </c>
      <c r="G43" s="455">
        <v>873</v>
      </c>
      <c r="H43" s="455">
        <v>3607</v>
      </c>
      <c r="I43" s="455">
        <v>4167</v>
      </c>
      <c r="J43" s="455">
        <v>5000</v>
      </c>
      <c r="K43" s="455">
        <v>5881</v>
      </c>
      <c r="L43" s="455">
        <v>6582</v>
      </c>
      <c r="M43" s="455">
        <v>6099</v>
      </c>
      <c r="N43" s="455">
        <v>6319</v>
      </c>
      <c r="O43" s="455">
        <v>5919</v>
      </c>
      <c r="P43" s="455">
        <v>4638</v>
      </c>
      <c r="Q43" s="455">
        <v>5157</v>
      </c>
      <c r="R43" s="464">
        <f t="shared" ref="R43:R57" si="58">ROUND((F43/$F43)*100,1)</f>
        <v>100</v>
      </c>
      <c r="S43" s="464">
        <f t="shared" ref="S43:S57" si="59">ROUND((G43/$F43)*100,1)</f>
        <v>1.6</v>
      </c>
      <c r="T43" s="464">
        <f t="shared" ref="T43:T57" si="60">ROUND((H43/$F43)*100,1)</f>
        <v>6.6</v>
      </c>
      <c r="U43" s="464">
        <f t="shared" ref="U43:U57" si="61">ROUND((I43/$F43)*100,1)</f>
        <v>7.7</v>
      </c>
      <c r="V43" s="464">
        <f t="shared" ref="V43:V57" si="62">ROUND((J43/$F43)*100,1)</f>
        <v>9.1999999999999993</v>
      </c>
      <c r="W43" s="464">
        <f t="shared" ref="W43:W57" si="63">ROUND((K43/$F43)*100,1)</f>
        <v>10.8</v>
      </c>
      <c r="X43" s="464">
        <f t="shared" ref="X43:X57" si="64">ROUND((L43/$F43)*100,1)</f>
        <v>12.1</v>
      </c>
      <c r="Y43" s="464">
        <f t="shared" ref="Y43:Y57" si="65">ROUND((M43/$F43)*100,1)</f>
        <v>11.2</v>
      </c>
      <c r="Z43" s="464">
        <f t="shared" ref="Z43:Z57" si="66">ROUND((N43/$F43)*100,1)</f>
        <v>11.6</v>
      </c>
      <c r="AA43" s="464">
        <f t="shared" ref="AA43:AA57" si="67">ROUND((O43/$F43)*100,1)</f>
        <v>10.9</v>
      </c>
      <c r="AB43" s="464">
        <f t="shared" ref="AB43:AB57" si="68">ROUND((P43/$F43)*100,1)</f>
        <v>8.6</v>
      </c>
      <c r="AC43" s="464">
        <f t="shared" ref="AC43:AC57" si="69">ROUND((Q43/$F43)*100,1)</f>
        <v>9.5</v>
      </c>
      <c r="AD43" s="1278"/>
      <c r="AE43" s="456" t="s">
        <v>404</v>
      </c>
      <c r="AF43" s="454"/>
      <c r="AG43" s="1517"/>
      <c r="AH43" s="1516"/>
      <c r="AI43" s="1277"/>
      <c r="AJ43" s="1514" t="s">
        <v>341</v>
      </c>
      <c r="AK43" s="1514"/>
      <c r="AL43" s="1515"/>
      <c r="AM43" s="472">
        <f t="shared" ref="AM43:AM57" si="70">SUM(AN43:AX43)</f>
        <v>25763</v>
      </c>
      <c r="AN43" s="455">
        <v>427</v>
      </c>
      <c r="AO43" s="455">
        <v>1549</v>
      </c>
      <c r="AP43" s="455">
        <v>1843</v>
      </c>
      <c r="AQ43" s="455">
        <v>2278</v>
      </c>
      <c r="AR43" s="455">
        <v>2697</v>
      </c>
      <c r="AS43" s="455">
        <v>3037</v>
      </c>
      <c r="AT43" s="455">
        <v>2859</v>
      </c>
      <c r="AU43" s="455">
        <v>2929</v>
      </c>
      <c r="AV43" s="455">
        <v>2880</v>
      </c>
      <c r="AW43" s="455">
        <v>2423</v>
      </c>
      <c r="AX43" s="455">
        <v>2841</v>
      </c>
      <c r="AY43" s="464">
        <f t="shared" ref="AY43:AY57" si="71">ROUND((AM43/$AM43)*100,1)</f>
        <v>100</v>
      </c>
      <c r="AZ43" s="464">
        <f t="shared" ref="AZ43:AZ57" si="72">ROUND((AN43/$AM43)*100,1)</f>
        <v>1.7</v>
      </c>
      <c r="BA43" s="464">
        <f t="shared" ref="BA43:BA57" si="73">ROUND((AO43/$AM43)*100,1)</f>
        <v>6</v>
      </c>
      <c r="BB43" s="464">
        <f t="shared" ref="BB43:BB57" si="74">ROUND((AP43/$AM43)*100,1)</f>
        <v>7.2</v>
      </c>
      <c r="BC43" s="464">
        <f t="shared" ref="BC43:BC57" si="75">ROUND((AQ43/$AM43)*100,1)</f>
        <v>8.8000000000000007</v>
      </c>
      <c r="BD43" s="464">
        <f t="shared" ref="BD43:BD57" si="76">ROUND((AR43/$AM43)*100,1)</f>
        <v>10.5</v>
      </c>
      <c r="BE43" s="464">
        <f t="shared" ref="BE43:BE57" si="77">ROUND((AS43/$AM43)*100,1)</f>
        <v>11.8</v>
      </c>
      <c r="BF43" s="464">
        <f t="shared" ref="BF43:BF57" si="78">ROUND((AT43/$AM43)*100,1)</f>
        <v>11.1</v>
      </c>
      <c r="BG43" s="464">
        <f t="shared" ref="BG43:BG57" si="79">ROUND((AU43/$AM43)*100,1)</f>
        <v>11.4</v>
      </c>
      <c r="BH43" s="464">
        <f t="shared" ref="BH43:BH57" si="80">ROUND((AV43/$AM43)*100,1)</f>
        <v>11.2</v>
      </c>
      <c r="BI43" s="464">
        <f t="shared" ref="BI43:BI57" si="81">ROUND((AW43/$AM43)*100,1)</f>
        <v>9.4</v>
      </c>
      <c r="BJ43" s="464">
        <f t="shared" ref="BJ43:BJ57" si="82">ROUND((AX43/$AM43)*100,1)</f>
        <v>11</v>
      </c>
      <c r="BK43" s="1278"/>
      <c r="BL43" s="456" t="s">
        <v>404</v>
      </c>
      <c r="BM43" s="454"/>
      <c r="BN43" s="1517"/>
      <c r="BO43" s="1516"/>
      <c r="BP43" s="1277"/>
      <c r="BQ43" s="1514" t="s">
        <v>341</v>
      </c>
      <c r="BR43" s="1514"/>
      <c r="BS43" s="1515"/>
      <c r="BT43" s="472">
        <f t="shared" ref="BT43:BT57" si="83">SUM(BU43:CE43)</f>
        <v>28479</v>
      </c>
      <c r="BU43" s="455">
        <v>446</v>
      </c>
      <c r="BV43" s="455">
        <v>2058</v>
      </c>
      <c r="BW43" s="455">
        <v>2324</v>
      </c>
      <c r="BX43" s="455">
        <v>2722</v>
      </c>
      <c r="BY43" s="455">
        <v>3184</v>
      </c>
      <c r="BZ43" s="455">
        <v>3545</v>
      </c>
      <c r="CA43" s="455">
        <v>3240</v>
      </c>
      <c r="CB43" s="455">
        <v>3390</v>
      </c>
      <c r="CC43" s="455">
        <v>3039</v>
      </c>
      <c r="CD43" s="455">
        <v>2215</v>
      </c>
      <c r="CE43" s="455">
        <v>2316</v>
      </c>
      <c r="CF43" s="464">
        <f t="shared" ref="CF43:CF57" si="84">ROUND((BT43/$BT43)*100,1)</f>
        <v>100</v>
      </c>
      <c r="CG43" s="464">
        <f t="shared" ref="CG43:CG57" si="85">ROUND((BU43/$BT43)*100,1)</f>
        <v>1.6</v>
      </c>
      <c r="CH43" s="464">
        <f t="shared" ref="CH43:CH57" si="86">ROUND((BV43/$BT43)*100,1)</f>
        <v>7.2</v>
      </c>
      <c r="CI43" s="464">
        <f t="shared" ref="CI43:CI57" si="87">ROUND((BW43/$BT43)*100,1)</f>
        <v>8.1999999999999993</v>
      </c>
      <c r="CJ43" s="464">
        <f t="shared" ref="CJ43:CJ57" si="88">ROUND((BX43/$BT43)*100,1)</f>
        <v>9.6</v>
      </c>
      <c r="CK43" s="464">
        <f t="shared" ref="CK43:CK57" si="89">ROUND((BY43/$BT43)*100,1)</f>
        <v>11.2</v>
      </c>
      <c r="CL43" s="464">
        <f t="shared" ref="CL43:CL57" si="90">ROUND((BZ43/$BT43)*100,1)</f>
        <v>12.4</v>
      </c>
      <c r="CM43" s="464">
        <f t="shared" ref="CM43:CM57" si="91">ROUND((CA43/$BT43)*100,1)</f>
        <v>11.4</v>
      </c>
      <c r="CN43" s="464">
        <f t="shared" ref="CN43:CN57" si="92">ROUND((CB43/$BT43)*100,1)</f>
        <v>11.9</v>
      </c>
      <c r="CO43" s="464">
        <f t="shared" ref="CO43:CO57" si="93">ROUND((CC43/$BT43)*100,1)</f>
        <v>10.7</v>
      </c>
      <c r="CP43" s="464">
        <f t="shared" ref="CP43:CP57" si="94">ROUND((CD43/$BT43)*100,1)</f>
        <v>7.8</v>
      </c>
      <c r="CQ43" s="464">
        <f t="shared" ref="CQ43:CQ57" si="95">ROUND((CE43/$BT43)*100,1)</f>
        <v>8.1</v>
      </c>
      <c r="CR43" s="1278"/>
      <c r="CS43" s="456" t="s">
        <v>404</v>
      </c>
      <c r="CT43" s="454"/>
      <c r="CU43" s="1517"/>
    </row>
    <row r="44" spans="1:99" s="486" customFormat="1" ht="9" customHeight="1">
      <c r="B44" s="1277"/>
      <c r="C44" s="460"/>
      <c r="D44" s="458" t="s">
        <v>340</v>
      </c>
      <c r="E44" s="462" t="s">
        <v>342</v>
      </c>
      <c r="F44" s="472">
        <f t="shared" si="57"/>
        <v>365</v>
      </c>
      <c r="G44" s="455">
        <v>5</v>
      </c>
      <c r="H44" s="455">
        <v>31</v>
      </c>
      <c r="I44" s="455">
        <v>27</v>
      </c>
      <c r="J44" s="455">
        <v>25</v>
      </c>
      <c r="K44" s="455">
        <v>46</v>
      </c>
      <c r="L44" s="455">
        <v>53</v>
      </c>
      <c r="M44" s="455">
        <v>55</v>
      </c>
      <c r="N44" s="455">
        <v>43</v>
      </c>
      <c r="O44" s="455">
        <v>50</v>
      </c>
      <c r="P44" s="455">
        <v>23</v>
      </c>
      <c r="Q44" s="455">
        <v>7</v>
      </c>
      <c r="R44" s="464">
        <f t="shared" si="58"/>
        <v>100</v>
      </c>
      <c r="S44" s="464">
        <f t="shared" si="59"/>
        <v>1.4</v>
      </c>
      <c r="T44" s="464">
        <f t="shared" si="60"/>
        <v>8.5</v>
      </c>
      <c r="U44" s="464">
        <f t="shared" si="61"/>
        <v>7.4</v>
      </c>
      <c r="V44" s="464">
        <f t="shared" si="62"/>
        <v>6.8</v>
      </c>
      <c r="W44" s="464">
        <f t="shared" si="63"/>
        <v>12.6</v>
      </c>
      <c r="X44" s="464">
        <f t="shared" si="64"/>
        <v>14.5</v>
      </c>
      <c r="Y44" s="464">
        <f t="shared" si="65"/>
        <v>15.1</v>
      </c>
      <c r="Z44" s="464">
        <f t="shared" si="66"/>
        <v>11.8</v>
      </c>
      <c r="AA44" s="464">
        <f t="shared" si="67"/>
        <v>13.7</v>
      </c>
      <c r="AB44" s="464">
        <f t="shared" si="68"/>
        <v>6.3</v>
      </c>
      <c r="AC44" s="464">
        <f t="shared" si="69"/>
        <v>1.9</v>
      </c>
      <c r="AD44" s="1278"/>
      <c r="AE44" s="456" t="s">
        <v>340</v>
      </c>
      <c r="AF44" s="454"/>
      <c r="AG44" s="1279"/>
      <c r="AI44" s="1277"/>
      <c r="AJ44" s="460"/>
      <c r="AK44" s="458" t="s">
        <v>340</v>
      </c>
      <c r="AL44" s="462" t="s">
        <v>342</v>
      </c>
      <c r="AM44" s="472">
        <f t="shared" si="70"/>
        <v>308</v>
      </c>
      <c r="AN44" s="455">
        <v>4</v>
      </c>
      <c r="AO44" s="455">
        <v>24</v>
      </c>
      <c r="AP44" s="455">
        <v>20</v>
      </c>
      <c r="AQ44" s="455">
        <v>22</v>
      </c>
      <c r="AR44" s="455">
        <v>34</v>
      </c>
      <c r="AS44" s="455">
        <v>45</v>
      </c>
      <c r="AT44" s="455">
        <v>48</v>
      </c>
      <c r="AU44" s="455">
        <v>35</v>
      </c>
      <c r="AV44" s="455">
        <v>48</v>
      </c>
      <c r="AW44" s="455">
        <v>21</v>
      </c>
      <c r="AX44" s="455">
        <v>7</v>
      </c>
      <c r="AY44" s="464">
        <f t="shared" si="71"/>
        <v>100</v>
      </c>
      <c r="AZ44" s="464">
        <f t="shared" si="72"/>
        <v>1.3</v>
      </c>
      <c r="BA44" s="464">
        <f t="shared" si="73"/>
        <v>7.8</v>
      </c>
      <c r="BB44" s="464">
        <f t="shared" si="74"/>
        <v>6.5</v>
      </c>
      <c r="BC44" s="464">
        <f t="shared" si="75"/>
        <v>7.1</v>
      </c>
      <c r="BD44" s="464">
        <f t="shared" si="76"/>
        <v>11</v>
      </c>
      <c r="BE44" s="464">
        <f t="shared" si="77"/>
        <v>14.6</v>
      </c>
      <c r="BF44" s="464">
        <f t="shared" si="78"/>
        <v>15.6</v>
      </c>
      <c r="BG44" s="464">
        <f t="shared" si="79"/>
        <v>11.4</v>
      </c>
      <c r="BH44" s="464">
        <f t="shared" si="80"/>
        <v>15.6</v>
      </c>
      <c r="BI44" s="464">
        <f t="shared" si="81"/>
        <v>6.8</v>
      </c>
      <c r="BJ44" s="464">
        <f t="shared" si="82"/>
        <v>2.2999999999999998</v>
      </c>
      <c r="BK44" s="1278"/>
      <c r="BL44" s="456" t="s">
        <v>340</v>
      </c>
      <c r="BM44" s="454"/>
      <c r="BN44" s="1279"/>
      <c r="BP44" s="1277"/>
      <c r="BQ44" s="460"/>
      <c r="BR44" s="458" t="s">
        <v>340</v>
      </c>
      <c r="BS44" s="462" t="s">
        <v>342</v>
      </c>
      <c r="BT44" s="472">
        <f t="shared" si="83"/>
        <v>57</v>
      </c>
      <c r="BU44" s="455">
        <v>1</v>
      </c>
      <c r="BV44" s="455">
        <v>7</v>
      </c>
      <c r="BW44" s="455">
        <v>7</v>
      </c>
      <c r="BX44" s="455">
        <v>3</v>
      </c>
      <c r="BY44" s="455">
        <v>12</v>
      </c>
      <c r="BZ44" s="455">
        <v>8</v>
      </c>
      <c r="CA44" s="455">
        <v>7</v>
      </c>
      <c r="CB44" s="455">
        <v>8</v>
      </c>
      <c r="CC44" s="455">
        <v>2</v>
      </c>
      <c r="CD44" s="455">
        <v>2</v>
      </c>
      <c r="CE44" s="455" t="s">
        <v>243</v>
      </c>
      <c r="CF44" s="464">
        <f t="shared" si="84"/>
        <v>100</v>
      </c>
      <c r="CG44" s="464">
        <f t="shared" si="85"/>
        <v>1.8</v>
      </c>
      <c r="CH44" s="464">
        <f t="shared" si="86"/>
        <v>12.3</v>
      </c>
      <c r="CI44" s="464">
        <f t="shared" si="87"/>
        <v>12.3</v>
      </c>
      <c r="CJ44" s="464">
        <f t="shared" si="88"/>
        <v>5.3</v>
      </c>
      <c r="CK44" s="464">
        <f t="shared" si="89"/>
        <v>21.1</v>
      </c>
      <c r="CL44" s="464">
        <f t="shared" si="90"/>
        <v>14</v>
      </c>
      <c r="CM44" s="464">
        <f t="shared" si="91"/>
        <v>12.3</v>
      </c>
      <c r="CN44" s="464">
        <f t="shared" si="92"/>
        <v>14</v>
      </c>
      <c r="CO44" s="464">
        <f t="shared" si="93"/>
        <v>3.5</v>
      </c>
      <c r="CP44" s="464">
        <f t="shared" si="94"/>
        <v>3.5</v>
      </c>
      <c r="CQ44" s="455" t="s">
        <v>243</v>
      </c>
      <c r="CR44" s="1278"/>
      <c r="CS44" s="456" t="s">
        <v>340</v>
      </c>
      <c r="CT44" s="454"/>
      <c r="CU44" s="1279"/>
    </row>
    <row r="45" spans="1:99" s="486" customFormat="1" ht="9" customHeight="1">
      <c r="A45" s="447">
        <v>27</v>
      </c>
      <c r="B45" s="1277"/>
      <c r="C45" s="460"/>
      <c r="D45" s="458" t="s">
        <v>343</v>
      </c>
      <c r="E45" s="457" t="s">
        <v>344</v>
      </c>
      <c r="F45" s="472">
        <f t="shared" si="57"/>
        <v>583</v>
      </c>
      <c r="G45" s="455">
        <v>1</v>
      </c>
      <c r="H45" s="455">
        <v>31</v>
      </c>
      <c r="I45" s="455">
        <v>51</v>
      </c>
      <c r="J45" s="455">
        <v>78</v>
      </c>
      <c r="K45" s="455">
        <v>90</v>
      </c>
      <c r="L45" s="455">
        <v>78</v>
      </c>
      <c r="M45" s="455">
        <v>84</v>
      </c>
      <c r="N45" s="455">
        <v>68</v>
      </c>
      <c r="O45" s="455">
        <v>49</v>
      </c>
      <c r="P45" s="455">
        <v>33</v>
      </c>
      <c r="Q45" s="455">
        <v>20</v>
      </c>
      <c r="R45" s="464">
        <f t="shared" si="58"/>
        <v>100</v>
      </c>
      <c r="S45" s="464">
        <f t="shared" si="59"/>
        <v>0.2</v>
      </c>
      <c r="T45" s="464">
        <f t="shared" si="60"/>
        <v>5.3</v>
      </c>
      <c r="U45" s="464">
        <f t="shared" si="61"/>
        <v>8.6999999999999993</v>
      </c>
      <c r="V45" s="464">
        <f t="shared" si="62"/>
        <v>13.4</v>
      </c>
      <c r="W45" s="464">
        <f t="shared" si="63"/>
        <v>15.4</v>
      </c>
      <c r="X45" s="464">
        <f t="shared" si="64"/>
        <v>13.4</v>
      </c>
      <c r="Y45" s="464">
        <f t="shared" si="65"/>
        <v>14.4</v>
      </c>
      <c r="Z45" s="464">
        <f t="shared" si="66"/>
        <v>11.7</v>
      </c>
      <c r="AA45" s="464">
        <f t="shared" si="67"/>
        <v>8.4</v>
      </c>
      <c r="AB45" s="464">
        <f t="shared" si="68"/>
        <v>5.7</v>
      </c>
      <c r="AC45" s="464">
        <f t="shared" si="69"/>
        <v>3.4</v>
      </c>
      <c r="AD45" s="1278"/>
      <c r="AE45" s="456" t="s">
        <v>343</v>
      </c>
      <c r="AF45" s="454"/>
      <c r="AG45" s="453">
        <v>27</v>
      </c>
      <c r="AH45" s="447">
        <v>27</v>
      </c>
      <c r="AI45" s="1277"/>
      <c r="AJ45" s="460"/>
      <c r="AK45" s="458" t="s">
        <v>343</v>
      </c>
      <c r="AL45" s="457" t="s">
        <v>344</v>
      </c>
      <c r="AM45" s="472">
        <f t="shared" si="70"/>
        <v>379</v>
      </c>
      <c r="AN45" s="455">
        <v>1</v>
      </c>
      <c r="AO45" s="455">
        <v>14</v>
      </c>
      <c r="AP45" s="455">
        <v>26</v>
      </c>
      <c r="AQ45" s="455">
        <v>40</v>
      </c>
      <c r="AR45" s="455">
        <v>55</v>
      </c>
      <c r="AS45" s="455">
        <v>49</v>
      </c>
      <c r="AT45" s="455">
        <v>59</v>
      </c>
      <c r="AU45" s="455">
        <v>45</v>
      </c>
      <c r="AV45" s="455">
        <v>46</v>
      </c>
      <c r="AW45" s="455">
        <v>27</v>
      </c>
      <c r="AX45" s="455">
        <v>17</v>
      </c>
      <c r="AY45" s="464">
        <f t="shared" si="71"/>
        <v>100</v>
      </c>
      <c r="AZ45" s="464">
        <f t="shared" si="72"/>
        <v>0.3</v>
      </c>
      <c r="BA45" s="464">
        <f t="shared" si="73"/>
        <v>3.7</v>
      </c>
      <c r="BB45" s="464">
        <f t="shared" si="74"/>
        <v>6.9</v>
      </c>
      <c r="BC45" s="464">
        <f t="shared" si="75"/>
        <v>10.6</v>
      </c>
      <c r="BD45" s="464">
        <f t="shared" si="76"/>
        <v>14.5</v>
      </c>
      <c r="BE45" s="464">
        <f t="shared" si="77"/>
        <v>12.9</v>
      </c>
      <c r="BF45" s="464">
        <f t="shared" si="78"/>
        <v>15.6</v>
      </c>
      <c r="BG45" s="464">
        <f t="shared" si="79"/>
        <v>11.9</v>
      </c>
      <c r="BH45" s="464">
        <f t="shared" si="80"/>
        <v>12.1</v>
      </c>
      <c r="BI45" s="464">
        <f t="shared" si="81"/>
        <v>7.1</v>
      </c>
      <c r="BJ45" s="464">
        <f t="shared" si="82"/>
        <v>4.5</v>
      </c>
      <c r="BK45" s="1278"/>
      <c r="BL45" s="456" t="s">
        <v>343</v>
      </c>
      <c r="BM45" s="454"/>
      <c r="BN45" s="453">
        <v>27</v>
      </c>
      <c r="BO45" s="447">
        <v>27</v>
      </c>
      <c r="BP45" s="1277"/>
      <c r="BQ45" s="460"/>
      <c r="BR45" s="458" t="s">
        <v>343</v>
      </c>
      <c r="BS45" s="457" t="s">
        <v>344</v>
      </c>
      <c r="BT45" s="472">
        <f t="shared" si="83"/>
        <v>204</v>
      </c>
      <c r="BU45" s="455" t="s">
        <v>243</v>
      </c>
      <c r="BV45" s="455">
        <v>17</v>
      </c>
      <c r="BW45" s="455">
        <v>25</v>
      </c>
      <c r="BX45" s="455">
        <v>38</v>
      </c>
      <c r="BY45" s="455">
        <v>35</v>
      </c>
      <c r="BZ45" s="455">
        <v>29</v>
      </c>
      <c r="CA45" s="455">
        <v>25</v>
      </c>
      <c r="CB45" s="455">
        <v>23</v>
      </c>
      <c r="CC45" s="455">
        <v>3</v>
      </c>
      <c r="CD45" s="455">
        <v>6</v>
      </c>
      <c r="CE45" s="455">
        <v>3</v>
      </c>
      <c r="CF45" s="464">
        <f t="shared" si="84"/>
        <v>100</v>
      </c>
      <c r="CG45" s="455" t="s">
        <v>243</v>
      </c>
      <c r="CH45" s="464">
        <f t="shared" si="86"/>
        <v>8.3000000000000007</v>
      </c>
      <c r="CI45" s="464">
        <f t="shared" si="87"/>
        <v>12.3</v>
      </c>
      <c r="CJ45" s="464">
        <f t="shared" si="88"/>
        <v>18.600000000000001</v>
      </c>
      <c r="CK45" s="464">
        <f t="shared" si="89"/>
        <v>17.2</v>
      </c>
      <c r="CL45" s="464">
        <f t="shared" si="90"/>
        <v>14.2</v>
      </c>
      <c r="CM45" s="464">
        <f t="shared" si="91"/>
        <v>12.3</v>
      </c>
      <c r="CN45" s="464">
        <f t="shared" si="92"/>
        <v>11.3</v>
      </c>
      <c r="CO45" s="464">
        <f t="shared" si="93"/>
        <v>1.5</v>
      </c>
      <c r="CP45" s="464">
        <f t="shared" si="94"/>
        <v>2.9</v>
      </c>
      <c r="CQ45" s="464">
        <f t="shared" si="95"/>
        <v>1.5</v>
      </c>
      <c r="CR45" s="1278"/>
      <c r="CS45" s="456" t="s">
        <v>343</v>
      </c>
      <c r="CT45" s="454"/>
      <c r="CU45" s="453">
        <v>27</v>
      </c>
    </row>
    <row r="46" spans="1:99" s="486" customFormat="1" ht="9" customHeight="1">
      <c r="A46" s="447"/>
      <c r="B46" s="1277"/>
      <c r="C46" s="460"/>
      <c r="D46" s="458" t="s">
        <v>345</v>
      </c>
      <c r="E46" s="457" t="s">
        <v>346</v>
      </c>
      <c r="F46" s="472">
        <f t="shared" si="57"/>
        <v>2863</v>
      </c>
      <c r="G46" s="455">
        <v>12</v>
      </c>
      <c r="H46" s="455">
        <v>61</v>
      </c>
      <c r="I46" s="455">
        <v>129</v>
      </c>
      <c r="J46" s="455">
        <v>200</v>
      </c>
      <c r="K46" s="455">
        <v>239</v>
      </c>
      <c r="L46" s="455">
        <v>317</v>
      </c>
      <c r="M46" s="455">
        <v>382</v>
      </c>
      <c r="N46" s="455">
        <v>399</v>
      </c>
      <c r="O46" s="455">
        <v>424</v>
      </c>
      <c r="P46" s="455">
        <v>321</v>
      </c>
      <c r="Q46" s="455">
        <v>379</v>
      </c>
      <c r="R46" s="464">
        <f t="shared" si="58"/>
        <v>100</v>
      </c>
      <c r="S46" s="464">
        <f t="shared" si="59"/>
        <v>0.4</v>
      </c>
      <c r="T46" s="464">
        <f t="shared" si="60"/>
        <v>2.1</v>
      </c>
      <c r="U46" s="464">
        <f t="shared" si="61"/>
        <v>4.5</v>
      </c>
      <c r="V46" s="464">
        <f t="shared" si="62"/>
        <v>7</v>
      </c>
      <c r="W46" s="464">
        <f t="shared" si="63"/>
        <v>8.3000000000000007</v>
      </c>
      <c r="X46" s="464">
        <f t="shared" si="64"/>
        <v>11.1</v>
      </c>
      <c r="Y46" s="464">
        <f t="shared" si="65"/>
        <v>13.3</v>
      </c>
      <c r="Z46" s="464">
        <f t="shared" si="66"/>
        <v>13.9</v>
      </c>
      <c r="AA46" s="464">
        <f t="shared" si="67"/>
        <v>14.8</v>
      </c>
      <c r="AB46" s="464">
        <f t="shared" si="68"/>
        <v>11.2</v>
      </c>
      <c r="AC46" s="464">
        <f t="shared" si="69"/>
        <v>13.2</v>
      </c>
      <c r="AD46" s="1278"/>
      <c r="AE46" s="456" t="s">
        <v>345</v>
      </c>
      <c r="AF46" s="454"/>
      <c r="AG46" s="453"/>
      <c r="AH46" s="447"/>
      <c r="AI46" s="1277"/>
      <c r="AJ46" s="460"/>
      <c r="AK46" s="458" t="s">
        <v>345</v>
      </c>
      <c r="AL46" s="457" t="s">
        <v>346</v>
      </c>
      <c r="AM46" s="472">
        <f t="shared" si="70"/>
        <v>2472</v>
      </c>
      <c r="AN46" s="455">
        <v>10</v>
      </c>
      <c r="AO46" s="455">
        <v>41</v>
      </c>
      <c r="AP46" s="455">
        <v>105</v>
      </c>
      <c r="AQ46" s="455">
        <v>168</v>
      </c>
      <c r="AR46" s="455">
        <v>209</v>
      </c>
      <c r="AS46" s="455">
        <v>261</v>
      </c>
      <c r="AT46" s="455">
        <v>322</v>
      </c>
      <c r="AU46" s="455">
        <v>356</v>
      </c>
      <c r="AV46" s="455">
        <v>389</v>
      </c>
      <c r="AW46" s="455">
        <v>292</v>
      </c>
      <c r="AX46" s="455">
        <v>319</v>
      </c>
      <c r="AY46" s="464">
        <f t="shared" si="71"/>
        <v>100</v>
      </c>
      <c r="AZ46" s="464">
        <f t="shared" si="72"/>
        <v>0.4</v>
      </c>
      <c r="BA46" s="464">
        <f t="shared" si="73"/>
        <v>1.7</v>
      </c>
      <c r="BB46" s="464">
        <f t="shared" si="74"/>
        <v>4.2</v>
      </c>
      <c r="BC46" s="464">
        <f t="shared" si="75"/>
        <v>6.8</v>
      </c>
      <c r="BD46" s="464">
        <f t="shared" si="76"/>
        <v>8.5</v>
      </c>
      <c r="BE46" s="464">
        <f t="shared" si="77"/>
        <v>10.6</v>
      </c>
      <c r="BF46" s="464">
        <f t="shared" si="78"/>
        <v>13</v>
      </c>
      <c r="BG46" s="464">
        <f t="shared" si="79"/>
        <v>14.4</v>
      </c>
      <c r="BH46" s="464">
        <f t="shared" si="80"/>
        <v>15.7</v>
      </c>
      <c r="BI46" s="464">
        <f t="shared" si="81"/>
        <v>11.8</v>
      </c>
      <c r="BJ46" s="464">
        <f t="shared" si="82"/>
        <v>12.9</v>
      </c>
      <c r="BK46" s="1278"/>
      <c r="BL46" s="456" t="s">
        <v>345</v>
      </c>
      <c r="BM46" s="454"/>
      <c r="BN46" s="453"/>
      <c r="BO46" s="447"/>
      <c r="BP46" s="1277"/>
      <c r="BQ46" s="460"/>
      <c r="BR46" s="458" t="s">
        <v>345</v>
      </c>
      <c r="BS46" s="457" t="s">
        <v>346</v>
      </c>
      <c r="BT46" s="472">
        <f t="shared" si="83"/>
        <v>361</v>
      </c>
      <c r="BU46" s="455">
        <v>2</v>
      </c>
      <c r="BV46" s="455">
        <v>20</v>
      </c>
      <c r="BW46" s="455">
        <v>24</v>
      </c>
      <c r="BX46" s="455">
        <v>32</v>
      </c>
      <c r="BY46" s="455">
        <v>30</v>
      </c>
      <c r="BZ46" s="455">
        <v>56</v>
      </c>
      <c r="CA46" s="455">
        <v>60</v>
      </c>
      <c r="CB46" s="455">
        <v>43</v>
      </c>
      <c r="CC46" s="455">
        <v>35</v>
      </c>
      <c r="CD46" s="455">
        <v>29</v>
      </c>
      <c r="CE46" s="455">
        <v>30</v>
      </c>
      <c r="CF46" s="464">
        <f t="shared" si="84"/>
        <v>100</v>
      </c>
      <c r="CG46" s="464">
        <f t="shared" si="85"/>
        <v>0.6</v>
      </c>
      <c r="CH46" s="464">
        <f t="shared" si="86"/>
        <v>5.5</v>
      </c>
      <c r="CI46" s="464">
        <f t="shared" si="87"/>
        <v>6.6</v>
      </c>
      <c r="CJ46" s="464">
        <f t="shared" si="88"/>
        <v>8.9</v>
      </c>
      <c r="CK46" s="464">
        <f t="shared" si="89"/>
        <v>8.3000000000000007</v>
      </c>
      <c r="CL46" s="464">
        <f t="shared" si="90"/>
        <v>15.5</v>
      </c>
      <c r="CM46" s="464">
        <f t="shared" si="91"/>
        <v>16.600000000000001</v>
      </c>
      <c r="CN46" s="464">
        <f t="shared" si="92"/>
        <v>11.9</v>
      </c>
      <c r="CO46" s="464">
        <f t="shared" si="93"/>
        <v>9.6999999999999993</v>
      </c>
      <c r="CP46" s="464">
        <f t="shared" si="94"/>
        <v>8</v>
      </c>
      <c r="CQ46" s="464">
        <f t="shared" si="95"/>
        <v>8.3000000000000007</v>
      </c>
      <c r="CR46" s="1278"/>
      <c r="CS46" s="456" t="s">
        <v>345</v>
      </c>
      <c r="CT46" s="454"/>
      <c r="CU46" s="453"/>
    </row>
    <row r="47" spans="1:99" s="486" customFormat="1" ht="9" customHeight="1">
      <c r="A47" s="447" t="s">
        <v>103</v>
      </c>
      <c r="B47" s="1277"/>
      <c r="C47" s="460"/>
      <c r="D47" s="458" t="s">
        <v>347</v>
      </c>
      <c r="E47" s="457" t="s">
        <v>349</v>
      </c>
      <c r="F47" s="472">
        <f t="shared" si="57"/>
        <v>12843</v>
      </c>
      <c r="G47" s="455">
        <v>275</v>
      </c>
      <c r="H47" s="455">
        <v>929</v>
      </c>
      <c r="I47" s="455">
        <v>998</v>
      </c>
      <c r="J47" s="455">
        <v>1306</v>
      </c>
      <c r="K47" s="455">
        <v>1352</v>
      </c>
      <c r="L47" s="455">
        <v>1495</v>
      </c>
      <c r="M47" s="455">
        <v>1402</v>
      </c>
      <c r="N47" s="455">
        <v>1403</v>
      </c>
      <c r="O47" s="455">
        <v>1314</v>
      </c>
      <c r="P47" s="455">
        <v>1051</v>
      </c>
      <c r="Q47" s="455">
        <v>1318</v>
      </c>
      <c r="R47" s="464">
        <f t="shared" si="58"/>
        <v>100</v>
      </c>
      <c r="S47" s="464">
        <f t="shared" si="59"/>
        <v>2.1</v>
      </c>
      <c r="T47" s="464">
        <f t="shared" si="60"/>
        <v>7.2</v>
      </c>
      <c r="U47" s="464">
        <f t="shared" si="61"/>
        <v>7.8</v>
      </c>
      <c r="V47" s="464">
        <f t="shared" si="62"/>
        <v>10.199999999999999</v>
      </c>
      <c r="W47" s="464">
        <f t="shared" si="63"/>
        <v>10.5</v>
      </c>
      <c r="X47" s="464">
        <f t="shared" si="64"/>
        <v>11.6</v>
      </c>
      <c r="Y47" s="464">
        <f t="shared" si="65"/>
        <v>10.9</v>
      </c>
      <c r="Z47" s="464">
        <f t="shared" si="66"/>
        <v>10.9</v>
      </c>
      <c r="AA47" s="464">
        <f t="shared" si="67"/>
        <v>10.199999999999999</v>
      </c>
      <c r="AB47" s="464">
        <f t="shared" si="68"/>
        <v>8.1999999999999993</v>
      </c>
      <c r="AC47" s="464">
        <f t="shared" si="69"/>
        <v>10.3</v>
      </c>
      <c r="AD47" s="1278"/>
      <c r="AE47" s="456" t="s">
        <v>347</v>
      </c>
      <c r="AF47" s="454"/>
      <c r="AG47" s="453" t="s">
        <v>103</v>
      </c>
      <c r="AH47" s="447" t="s">
        <v>103</v>
      </c>
      <c r="AI47" s="1277"/>
      <c r="AJ47" s="460"/>
      <c r="AK47" s="458" t="s">
        <v>347</v>
      </c>
      <c r="AL47" s="457" t="s">
        <v>349</v>
      </c>
      <c r="AM47" s="472">
        <f t="shared" si="70"/>
        <v>6109</v>
      </c>
      <c r="AN47" s="455">
        <v>122</v>
      </c>
      <c r="AO47" s="455">
        <v>417</v>
      </c>
      <c r="AP47" s="455">
        <v>455</v>
      </c>
      <c r="AQ47" s="455">
        <v>635</v>
      </c>
      <c r="AR47" s="455">
        <v>687</v>
      </c>
      <c r="AS47" s="455">
        <v>760</v>
      </c>
      <c r="AT47" s="455">
        <v>626</v>
      </c>
      <c r="AU47" s="455">
        <v>603</v>
      </c>
      <c r="AV47" s="455">
        <v>570</v>
      </c>
      <c r="AW47" s="455">
        <v>513</v>
      </c>
      <c r="AX47" s="455">
        <v>721</v>
      </c>
      <c r="AY47" s="464">
        <f t="shared" si="71"/>
        <v>100</v>
      </c>
      <c r="AZ47" s="464">
        <f>ROUND((AN47/$AM47)*100,1)</f>
        <v>2</v>
      </c>
      <c r="BA47" s="464">
        <f t="shared" si="73"/>
        <v>6.8</v>
      </c>
      <c r="BB47" s="464">
        <f t="shared" si="74"/>
        <v>7.4</v>
      </c>
      <c r="BC47" s="464">
        <f t="shared" si="75"/>
        <v>10.4</v>
      </c>
      <c r="BD47" s="464">
        <f t="shared" si="76"/>
        <v>11.2</v>
      </c>
      <c r="BE47" s="464">
        <f t="shared" si="77"/>
        <v>12.4</v>
      </c>
      <c r="BF47" s="464">
        <f t="shared" si="78"/>
        <v>10.199999999999999</v>
      </c>
      <c r="BG47" s="464">
        <f t="shared" si="79"/>
        <v>9.9</v>
      </c>
      <c r="BH47" s="464">
        <f t="shared" si="80"/>
        <v>9.3000000000000007</v>
      </c>
      <c r="BI47" s="464">
        <f t="shared" si="81"/>
        <v>8.4</v>
      </c>
      <c r="BJ47" s="464">
        <f t="shared" si="82"/>
        <v>11.8</v>
      </c>
      <c r="BK47" s="1278"/>
      <c r="BL47" s="456" t="s">
        <v>347</v>
      </c>
      <c r="BM47" s="454"/>
      <c r="BN47" s="453" t="s">
        <v>103</v>
      </c>
      <c r="BO47" s="447" t="s">
        <v>103</v>
      </c>
      <c r="BP47" s="1277"/>
      <c r="BQ47" s="460"/>
      <c r="BR47" s="458" t="s">
        <v>347</v>
      </c>
      <c r="BS47" s="457" t="s">
        <v>349</v>
      </c>
      <c r="BT47" s="472">
        <f t="shared" si="83"/>
        <v>6734</v>
      </c>
      <c r="BU47" s="455">
        <v>153</v>
      </c>
      <c r="BV47" s="455">
        <v>512</v>
      </c>
      <c r="BW47" s="455">
        <v>543</v>
      </c>
      <c r="BX47" s="455">
        <v>671</v>
      </c>
      <c r="BY47" s="455">
        <v>665</v>
      </c>
      <c r="BZ47" s="455">
        <v>735</v>
      </c>
      <c r="CA47" s="455">
        <v>776</v>
      </c>
      <c r="CB47" s="455">
        <v>800</v>
      </c>
      <c r="CC47" s="455">
        <v>744</v>
      </c>
      <c r="CD47" s="455">
        <v>538</v>
      </c>
      <c r="CE47" s="455">
        <v>597</v>
      </c>
      <c r="CF47" s="464">
        <f t="shared" si="84"/>
        <v>100</v>
      </c>
      <c r="CG47" s="464">
        <f t="shared" si="85"/>
        <v>2.2999999999999998</v>
      </c>
      <c r="CH47" s="464">
        <f t="shared" si="86"/>
        <v>7.6</v>
      </c>
      <c r="CI47" s="464">
        <f t="shared" si="87"/>
        <v>8.1</v>
      </c>
      <c r="CJ47" s="464">
        <f t="shared" si="88"/>
        <v>10</v>
      </c>
      <c r="CK47" s="464">
        <f t="shared" si="89"/>
        <v>9.9</v>
      </c>
      <c r="CL47" s="464">
        <f t="shared" si="90"/>
        <v>10.9</v>
      </c>
      <c r="CM47" s="464">
        <f t="shared" si="91"/>
        <v>11.5</v>
      </c>
      <c r="CN47" s="464">
        <f t="shared" si="92"/>
        <v>11.9</v>
      </c>
      <c r="CO47" s="464">
        <f t="shared" si="93"/>
        <v>11</v>
      </c>
      <c r="CP47" s="464">
        <f t="shared" si="94"/>
        <v>8</v>
      </c>
      <c r="CQ47" s="464">
        <f t="shared" si="95"/>
        <v>8.9</v>
      </c>
      <c r="CR47" s="1278"/>
      <c r="CS47" s="456" t="s">
        <v>347</v>
      </c>
      <c r="CT47" s="454"/>
      <c r="CU47" s="453" t="s">
        <v>103</v>
      </c>
    </row>
    <row r="48" spans="1:99" s="486" customFormat="1" ht="9" customHeight="1">
      <c r="A48" s="447"/>
      <c r="B48" s="1277"/>
      <c r="C48" s="460"/>
      <c r="D48" s="458" t="s">
        <v>350</v>
      </c>
      <c r="E48" s="457" t="s">
        <v>352</v>
      </c>
      <c r="F48" s="472">
        <f t="shared" si="57"/>
        <v>1674</v>
      </c>
      <c r="G48" s="455">
        <v>9</v>
      </c>
      <c r="H48" s="455">
        <v>81</v>
      </c>
      <c r="I48" s="455">
        <v>149</v>
      </c>
      <c r="J48" s="455">
        <v>139</v>
      </c>
      <c r="K48" s="455">
        <v>153</v>
      </c>
      <c r="L48" s="455">
        <v>217</v>
      </c>
      <c r="M48" s="455">
        <v>229</v>
      </c>
      <c r="N48" s="455">
        <v>238</v>
      </c>
      <c r="O48" s="455">
        <v>245</v>
      </c>
      <c r="P48" s="455">
        <v>128</v>
      </c>
      <c r="Q48" s="455">
        <v>86</v>
      </c>
      <c r="R48" s="464">
        <f t="shared" si="58"/>
        <v>100</v>
      </c>
      <c r="S48" s="464">
        <f t="shared" si="59"/>
        <v>0.5</v>
      </c>
      <c r="T48" s="464">
        <f t="shared" si="60"/>
        <v>4.8</v>
      </c>
      <c r="U48" s="464">
        <f t="shared" si="61"/>
        <v>8.9</v>
      </c>
      <c r="V48" s="464">
        <f t="shared" si="62"/>
        <v>8.3000000000000007</v>
      </c>
      <c r="W48" s="464">
        <f t="shared" si="63"/>
        <v>9.1</v>
      </c>
      <c r="X48" s="464">
        <f t="shared" si="64"/>
        <v>13</v>
      </c>
      <c r="Y48" s="464">
        <f t="shared" si="65"/>
        <v>13.7</v>
      </c>
      <c r="Z48" s="464">
        <f t="shared" si="66"/>
        <v>14.2</v>
      </c>
      <c r="AA48" s="464">
        <f t="shared" si="67"/>
        <v>14.6</v>
      </c>
      <c r="AB48" s="464">
        <f t="shared" si="68"/>
        <v>7.6</v>
      </c>
      <c r="AC48" s="464">
        <f t="shared" si="69"/>
        <v>5.0999999999999996</v>
      </c>
      <c r="AD48" s="1278"/>
      <c r="AE48" s="456" t="s">
        <v>350</v>
      </c>
      <c r="AF48" s="454"/>
      <c r="AG48" s="453"/>
      <c r="AH48" s="447"/>
      <c r="AI48" s="1277"/>
      <c r="AJ48" s="460"/>
      <c r="AK48" s="458" t="s">
        <v>350</v>
      </c>
      <c r="AL48" s="457" t="s">
        <v>352</v>
      </c>
      <c r="AM48" s="472">
        <f t="shared" si="70"/>
        <v>722</v>
      </c>
      <c r="AN48" s="455" t="s">
        <v>243</v>
      </c>
      <c r="AO48" s="455">
        <v>28</v>
      </c>
      <c r="AP48" s="455">
        <v>46</v>
      </c>
      <c r="AQ48" s="455">
        <v>44</v>
      </c>
      <c r="AR48" s="455">
        <v>47</v>
      </c>
      <c r="AS48" s="455">
        <v>101</v>
      </c>
      <c r="AT48" s="455">
        <v>84</v>
      </c>
      <c r="AU48" s="455">
        <v>94</v>
      </c>
      <c r="AV48" s="455">
        <v>143</v>
      </c>
      <c r="AW48" s="455">
        <v>83</v>
      </c>
      <c r="AX48" s="455">
        <v>52</v>
      </c>
      <c r="AY48" s="464">
        <f t="shared" si="71"/>
        <v>100</v>
      </c>
      <c r="AZ48" s="455" t="s">
        <v>243</v>
      </c>
      <c r="BA48" s="464">
        <f t="shared" si="73"/>
        <v>3.9</v>
      </c>
      <c r="BB48" s="464">
        <f t="shared" si="74"/>
        <v>6.4</v>
      </c>
      <c r="BC48" s="464">
        <f t="shared" si="75"/>
        <v>6.1</v>
      </c>
      <c r="BD48" s="464">
        <f t="shared" si="76"/>
        <v>6.5</v>
      </c>
      <c r="BE48" s="464">
        <f t="shared" si="77"/>
        <v>14</v>
      </c>
      <c r="BF48" s="464">
        <f t="shared" si="78"/>
        <v>11.6</v>
      </c>
      <c r="BG48" s="464">
        <f t="shared" si="79"/>
        <v>13</v>
      </c>
      <c r="BH48" s="464">
        <f t="shared" si="80"/>
        <v>19.8</v>
      </c>
      <c r="BI48" s="464">
        <f t="shared" si="81"/>
        <v>11.5</v>
      </c>
      <c r="BJ48" s="464">
        <f t="shared" si="82"/>
        <v>7.2</v>
      </c>
      <c r="BK48" s="1278"/>
      <c r="BL48" s="456" t="s">
        <v>350</v>
      </c>
      <c r="BM48" s="454"/>
      <c r="BN48" s="453"/>
      <c r="BO48" s="447"/>
      <c r="BP48" s="1277"/>
      <c r="BQ48" s="460"/>
      <c r="BR48" s="458" t="s">
        <v>350</v>
      </c>
      <c r="BS48" s="457" t="s">
        <v>352</v>
      </c>
      <c r="BT48" s="472">
        <f t="shared" si="83"/>
        <v>952</v>
      </c>
      <c r="BU48" s="455">
        <v>9</v>
      </c>
      <c r="BV48" s="455">
        <v>53</v>
      </c>
      <c r="BW48" s="455">
        <v>103</v>
      </c>
      <c r="BX48" s="455">
        <v>95</v>
      </c>
      <c r="BY48" s="455">
        <v>106</v>
      </c>
      <c r="BZ48" s="455">
        <v>116</v>
      </c>
      <c r="CA48" s="455">
        <v>145</v>
      </c>
      <c r="CB48" s="455">
        <v>144</v>
      </c>
      <c r="CC48" s="455">
        <v>102</v>
      </c>
      <c r="CD48" s="455">
        <v>45</v>
      </c>
      <c r="CE48" s="455">
        <v>34</v>
      </c>
      <c r="CF48" s="464">
        <f t="shared" si="84"/>
        <v>100</v>
      </c>
      <c r="CG48" s="464">
        <f t="shared" si="85"/>
        <v>0.9</v>
      </c>
      <c r="CH48" s="464">
        <f t="shared" si="86"/>
        <v>5.6</v>
      </c>
      <c r="CI48" s="464">
        <f t="shared" si="87"/>
        <v>10.8</v>
      </c>
      <c r="CJ48" s="464">
        <f t="shared" si="88"/>
        <v>10</v>
      </c>
      <c r="CK48" s="464">
        <f t="shared" si="89"/>
        <v>11.1</v>
      </c>
      <c r="CL48" s="464">
        <f t="shared" si="90"/>
        <v>12.2</v>
      </c>
      <c r="CM48" s="464">
        <f t="shared" si="91"/>
        <v>15.2</v>
      </c>
      <c r="CN48" s="464">
        <f t="shared" si="92"/>
        <v>15.1</v>
      </c>
      <c r="CO48" s="464">
        <f t="shared" si="93"/>
        <v>10.7</v>
      </c>
      <c r="CP48" s="464">
        <f t="shared" si="94"/>
        <v>4.7</v>
      </c>
      <c r="CQ48" s="464">
        <f t="shared" si="95"/>
        <v>3.6</v>
      </c>
      <c r="CR48" s="1278"/>
      <c r="CS48" s="456" t="s">
        <v>350</v>
      </c>
      <c r="CT48" s="454"/>
      <c r="CU48" s="453"/>
    </row>
    <row r="49" spans="1:99" s="486" customFormat="1" ht="9" customHeight="1">
      <c r="A49" s="447"/>
      <c r="B49" s="1277"/>
      <c r="C49" s="460"/>
      <c r="D49" s="458" t="s">
        <v>353</v>
      </c>
      <c r="E49" s="461" t="s">
        <v>355</v>
      </c>
      <c r="F49" s="472">
        <f t="shared" si="57"/>
        <v>893</v>
      </c>
      <c r="G49" s="455">
        <v>6</v>
      </c>
      <c r="H49" s="455">
        <v>37</v>
      </c>
      <c r="I49" s="455">
        <v>37</v>
      </c>
      <c r="J49" s="455">
        <v>48</v>
      </c>
      <c r="K49" s="455">
        <v>79</v>
      </c>
      <c r="L49" s="455">
        <v>81</v>
      </c>
      <c r="M49" s="455">
        <v>77</v>
      </c>
      <c r="N49" s="455">
        <v>103</v>
      </c>
      <c r="O49" s="455">
        <v>79</v>
      </c>
      <c r="P49" s="455">
        <v>106</v>
      </c>
      <c r="Q49" s="455">
        <v>240</v>
      </c>
      <c r="R49" s="464">
        <f t="shared" si="58"/>
        <v>100</v>
      </c>
      <c r="S49" s="464">
        <f t="shared" si="59"/>
        <v>0.7</v>
      </c>
      <c r="T49" s="464">
        <f t="shared" si="60"/>
        <v>4.0999999999999996</v>
      </c>
      <c r="U49" s="464">
        <f t="shared" si="61"/>
        <v>4.0999999999999996</v>
      </c>
      <c r="V49" s="464">
        <f t="shared" si="62"/>
        <v>5.4</v>
      </c>
      <c r="W49" s="464">
        <f t="shared" si="63"/>
        <v>8.8000000000000007</v>
      </c>
      <c r="X49" s="464">
        <f t="shared" si="64"/>
        <v>9.1</v>
      </c>
      <c r="Y49" s="464">
        <f t="shared" si="65"/>
        <v>8.6</v>
      </c>
      <c r="Z49" s="464">
        <f t="shared" si="66"/>
        <v>11.5</v>
      </c>
      <c r="AA49" s="464">
        <f t="shared" si="67"/>
        <v>8.8000000000000007</v>
      </c>
      <c r="AB49" s="464">
        <f t="shared" si="68"/>
        <v>11.9</v>
      </c>
      <c r="AC49" s="464">
        <f t="shared" si="69"/>
        <v>26.9</v>
      </c>
      <c r="AD49" s="1278"/>
      <c r="AE49" s="459" t="s">
        <v>353</v>
      </c>
      <c r="AF49" s="1279"/>
      <c r="AG49" s="453"/>
      <c r="AH49" s="447"/>
      <c r="AI49" s="1277"/>
      <c r="AJ49" s="460"/>
      <c r="AK49" s="458" t="s">
        <v>353</v>
      </c>
      <c r="AL49" s="461" t="s">
        <v>355</v>
      </c>
      <c r="AM49" s="472">
        <f t="shared" si="70"/>
        <v>488</v>
      </c>
      <c r="AN49" s="455">
        <v>3</v>
      </c>
      <c r="AO49" s="455">
        <v>18</v>
      </c>
      <c r="AP49" s="455">
        <v>24</v>
      </c>
      <c r="AQ49" s="455">
        <v>25</v>
      </c>
      <c r="AR49" s="455">
        <v>44</v>
      </c>
      <c r="AS49" s="455">
        <v>37</v>
      </c>
      <c r="AT49" s="455">
        <v>46</v>
      </c>
      <c r="AU49" s="455">
        <v>56</v>
      </c>
      <c r="AV49" s="455">
        <v>47</v>
      </c>
      <c r="AW49" s="455">
        <v>63</v>
      </c>
      <c r="AX49" s="455">
        <v>125</v>
      </c>
      <c r="AY49" s="464">
        <f t="shared" si="71"/>
        <v>100</v>
      </c>
      <c r="AZ49" s="464">
        <f t="shared" si="72"/>
        <v>0.6</v>
      </c>
      <c r="BA49" s="464">
        <f t="shared" si="73"/>
        <v>3.7</v>
      </c>
      <c r="BB49" s="464">
        <f t="shared" si="74"/>
        <v>4.9000000000000004</v>
      </c>
      <c r="BC49" s="464">
        <f t="shared" si="75"/>
        <v>5.0999999999999996</v>
      </c>
      <c r="BD49" s="464">
        <f>ROUND((AR49/$AM49)*100,1)</f>
        <v>9</v>
      </c>
      <c r="BE49" s="464">
        <f t="shared" si="77"/>
        <v>7.6</v>
      </c>
      <c r="BF49" s="464">
        <f t="shared" si="78"/>
        <v>9.4</v>
      </c>
      <c r="BG49" s="464">
        <f t="shared" si="79"/>
        <v>11.5</v>
      </c>
      <c r="BH49" s="464">
        <f t="shared" si="80"/>
        <v>9.6</v>
      </c>
      <c r="BI49" s="464">
        <f t="shared" si="81"/>
        <v>12.9</v>
      </c>
      <c r="BJ49" s="464">
        <f t="shared" si="82"/>
        <v>25.6</v>
      </c>
      <c r="BK49" s="1278"/>
      <c r="BL49" s="459" t="s">
        <v>353</v>
      </c>
      <c r="BM49" s="1279"/>
      <c r="BN49" s="453"/>
      <c r="BO49" s="447"/>
      <c r="BP49" s="1277"/>
      <c r="BQ49" s="460"/>
      <c r="BR49" s="458" t="s">
        <v>353</v>
      </c>
      <c r="BS49" s="461" t="s">
        <v>355</v>
      </c>
      <c r="BT49" s="472">
        <f t="shared" si="83"/>
        <v>405</v>
      </c>
      <c r="BU49" s="455">
        <v>3</v>
      </c>
      <c r="BV49" s="455">
        <v>19</v>
      </c>
      <c r="BW49" s="455">
        <v>13</v>
      </c>
      <c r="BX49" s="455">
        <v>23</v>
      </c>
      <c r="BY49" s="455">
        <v>35</v>
      </c>
      <c r="BZ49" s="455">
        <v>44</v>
      </c>
      <c r="CA49" s="455">
        <v>31</v>
      </c>
      <c r="CB49" s="455">
        <v>47</v>
      </c>
      <c r="CC49" s="455">
        <v>32</v>
      </c>
      <c r="CD49" s="455">
        <v>43</v>
      </c>
      <c r="CE49" s="455">
        <v>115</v>
      </c>
      <c r="CF49" s="464">
        <f t="shared" si="84"/>
        <v>100</v>
      </c>
      <c r="CG49" s="464">
        <f t="shared" si="85"/>
        <v>0.7</v>
      </c>
      <c r="CH49" s="464">
        <f t="shared" si="86"/>
        <v>4.7</v>
      </c>
      <c r="CI49" s="464">
        <f t="shared" si="87"/>
        <v>3.2</v>
      </c>
      <c r="CJ49" s="464">
        <f t="shared" si="88"/>
        <v>5.7</v>
      </c>
      <c r="CK49" s="464">
        <f t="shared" si="89"/>
        <v>8.6</v>
      </c>
      <c r="CL49" s="464">
        <f t="shared" si="90"/>
        <v>10.9</v>
      </c>
      <c r="CM49" s="464">
        <f t="shared" si="91"/>
        <v>7.7</v>
      </c>
      <c r="CN49" s="464">
        <f t="shared" si="92"/>
        <v>11.6</v>
      </c>
      <c r="CO49" s="464">
        <f t="shared" si="93"/>
        <v>7.9</v>
      </c>
      <c r="CP49" s="464">
        <f t="shared" si="94"/>
        <v>10.6</v>
      </c>
      <c r="CQ49" s="464">
        <f t="shared" si="95"/>
        <v>28.4</v>
      </c>
      <c r="CR49" s="1278"/>
      <c r="CS49" s="459" t="s">
        <v>353</v>
      </c>
      <c r="CT49" s="1279"/>
      <c r="CU49" s="453"/>
    </row>
    <row r="50" spans="1:99" s="486" customFormat="1" ht="9" customHeight="1">
      <c r="A50" s="447"/>
      <c r="B50" s="1277"/>
      <c r="C50" s="460"/>
      <c r="D50" s="458" t="s">
        <v>356</v>
      </c>
      <c r="E50" s="462" t="s">
        <v>358</v>
      </c>
      <c r="F50" s="472">
        <f t="shared" si="57"/>
        <v>1529</v>
      </c>
      <c r="G50" s="455">
        <v>6</v>
      </c>
      <c r="H50" s="455">
        <v>61</v>
      </c>
      <c r="I50" s="455">
        <v>76</v>
      </c>
      <c r="J50" s="455">
        <v>131</v>
      </c>
      <c r="K50" s="455">
        <v>160</v>
      </c>
      <c r="L50" s="455">
        <v>172</v>
      </c>
      <c r="M50" s="455">
        <v>193</v>
      </c>
      <c r="N50" s="455">
        <v>177</v>
      </c>
      <c r="O50" s="455">
        <v>177</v>
      </c>
      <c r="P50" s="455">
        <v>169</v>
      </c>
      <c r="Q50" s="455">
        <v>207</v>
      </c>
      <c r="R50" s="464">
        <f t="shared" si="58"/>
        <v>100</v>
      </c>
      <c r="S50" s="464">
        <f t="shared" si="59"/>
        <v>0.4</v>
      </c>
      <c r="T50" s="464">
        <f t="shared" si="60"/>
        <v>4</v>
      </c>
      <c r="U50" s="464">
        <f t="shared" si="61"/>
        <v>5</v>
      </c>
      <c r="V50" s="464">
        <f t="shared" si="62"/>
        <v>8.6</v>
      </c>
      <c r="W50" s="464">
        <f t="shared" si="63"/>
        <v>10.5</v>
      </c>
      <c r="X50" s="464">
        <f t="shared" si="64"/>
        <v>11.2</v>
      </c>
      <c r="Y50" s="464">
        <f t="shared" si="65"/>
        <v>12.6</v>
      </c>
      <c r="Z50" s="464">
        <f t="shared" si="66"/>
        <v>11.6</v>
      </c>
      <c r="AA50" s="464">
        <f t="shared" si="67"/>
        <v>11.6</v>
      </c>
      <c r="AB50" s="464">
        <f t="shared" si="68"/>
        <v>11.1</v>
      </c>
      <c r="AC50" s="464">
        <f t="shared" si="69"/>
        <v>13.5</v>
      </c>
      <c r="AD50" s="1278"/>
      <c r="AE50" s="459" t="s">
        <v>356</v>
      </c>
      <c r="AF50" s="1279"/>
      <c r="AG50" s="453"/>
      <c r="AH50" s="447"/>
      <c r="AI50" s="1277"/>
      <c r="AJ50" s="460"/>
      <c r="AK50" s="458" t="s">
        <v>356</v>
      </c>
      <c r="AL50" s="462" t="s">
        <v>358</v>
      </c>
      <c r="AM50" s="472">
        <f t="shared" si="70"/>
        <v>1011</v>
      </c>
      <c r="AN50" s="455">
        <v>3</v>
      </c>
      <c r="AO50" s="455">
        <v>24</v>
      </c>
      <c r="AP50" s="455">
        <v>48</v>
      </c>
      <c r="AQ50" s="455">
        <v>73</v>
      </c>
      <c r="AR50" s="455">
        <v>102</v>
      </c>
      <c r="AS50" s="455">
        <v>106</v>
      </c>
      <c r="AT50" s="455">
        <v>123</v>
      </c>
      <c r="AU50" s="455">
        <v>121</v>
      </c>
      <c r="AV50" s="455">
        <v>114</v>
      </c>
      <c r="AW50" s="455">
        <v>130</v>
      </c>
      <c r="AX50" s="455">
        <v>167</v>
      </c>
      <c r="AY50" s="464">
        <f t="shared" si="71"/>
        <v>100</v>
      </c>
      <c r="AZ50" s="464">
        <f t="shared" si="72"/>
        <v>0.3</v>
      </c>
      <c r="BA50" s="464">
        <f t="shared" si="73"/>
        <v>2.4</v>
      </c>
      <c r="BB50" s="464">
        <f t="shared" si="74"/>
        <v>4.7</v>
      </c>
      <c r="BC50" s="464">
        <f t="shared" si="75"/>
        <v>7.2</v>
      </c>
      <c r="BD50" s="464">
        <f t="shared" si="76"/>
        <v>10.1</v>
      </c>
      <c r="BE50" s="464">
        <f t="shared" si="77"/>
        <v>10.5</v>
      </c>
      <c r="BF50" s="464">
        <f t="shared" si="78"/>
        <v>12.2</v>
      </c>
      <c r="BG50" s="464">
        <f t="shared" si="79"/>
        <v>12</v>
      </c>
      <c r="BH50" s="464">
        <f t="shared" si="80"/>
        <v>11.3</v>
      </c>
      <c r="BI50" s="464">
        <f t="shared" si="81"/>
        <v>12.9</v>
      </c>
      <c r="BJ50" s="464">
        <f t="shared" si="82"/>
        <v>16.5</v>
      </c>
      <c r="BK50" s="1278"/>
      <c r="BL50" s="459" t="s">
        <v>356</v>
      </c>
      <c r="BM50" s="1279"/>
      <c r="BN50" s="453"/>
      <c r="BO50" s="447"/>
      <c r="BP50" s="1277"/>
      <c r="BQ50" s="460"/>
      <c r="BR50" s="458" t="s">
        <v>356</v>
      </c>
      <c r="BS50" s="462" t="s">
        <v>358</v>
      </c>
      <c r="BT50" s="472">
        <f t="shared" si="83"/>
        <v>518</v>
      </c>
      <c r="BU50" s="455">
        <v>3</v>
      </c>
      <c r="BV50" s="455">
        <v>37</v>
      </c>
      <c r="BW50" s="455">
        <v>28</v>
      </c>
      <c r="BX50" s="455">
        <v>58</v>
      </c>
      <c r="BY50" s="455">
        <v>58</v>
      </c>
      <c r="BZ50" s="455">
        <v>66</v>
      </c>
      <c r="CA50" s="455">
        <v>70</v>
      </c>
      <c r="CB50" s="455">
        <v>56</v>
      </c>
      <c r="CC50" s="455">
        <v>63</v>
      </c>
      <c r="CD50" s="455">
        <v>39</v>
      </c>
      <c r="CE50" s="455">
        <v>40</v>
      </c>
      <c r="CF50" s="464">
        <f t="shared" si="84"/>
        <v>100</v>
      </c>
      <c r="CG50" s="464">
        <f t="shared" si="85"/>
        <v>0.6</v>
      </c>
      <c r="CH50" s="464">
        <f t="shared" si="86"/>
        <v>7.1</v>
      </c>
      <c r="CI50" s="464">
        <f t="shared" si="87"/>
        <v>5.4</v>
      </c>
      <c r="CJ50" s="464">
        <f t="shared" si="88"/>
        <v>11.2</v>
      </c>
      <c r="CK50" s="464">
        <f t="shared" si="89"/>
        <v>11.2</v>
      </c>
      <c r="CL50" s="464">
        <f t="shared" si="90"/>
        <v>12.7</v>
      </c>
      <c r="CM50" s="464">
        <f t="shared" si="91"/>
        <v>13.5</v>
      </c>
      <c r="CN50" s="464">
        <f t="shared" si="92"/>
        <v>10.8</v>
      </c>
      <c r="CO50" s="464">
        <f t="shared" si="93"/>
        <v>12.2</v>
      </c>
      <c r="CP50" s="464">
        <f t="shared" si="94"/>
        <v>7.5</v>
      </c>
      <c r="CQ50" s="464">
        <f t="shared" si="95"/>
        <v>7.7</v>
      </c>
      <c r="CR50" s="1278"/>
      <c r="CS50" s="459" t="s">
        <v>356</v>
      </c>
      <c r="CT50" s="1279"/>
      <c r="CU50" s="453"/>
    </row>
    <row r="51" spans="1:99" s="486" customFormat="1" ht="9" customHeight="1">
      <c r="A51" s="447"/>
      <c r="B51" s="1277"/>
      <c r="C51" s="460"/>
      <c r="D51" s="458" t="s">
        <v>359</v>
      </c>
      <c r="E51" s="461" t="s">
        <v>362</v>
      </c>
      <c r="F51" s="472">
        <f t="shared" si="57"/>
        <v>4461</v>
      </c>
      <c r="G51" s="455">
        <v>267</v>
      </c>
      <c r="H51" s="455">
        <v>622</v>
      </c>
      <c r="I51" s="455">
        <v>272</v>
      </c>
      <c r="J51" s="455">
        <v>331</v>
      </c>
      <c r="K51" s="455">
        <v>360</v>
      </c>
      <c r="L51" s="455">
        <v>403</v>
      </c>
      <c r="M51" s="455">
        <v>372</v>
      </c>
      <c r="N51" s="455">
        <v>427</v>
      </c>
      <c r="O51" s="455">
        <v>404</v>
      </c>
      <c r="P51" s="455">
        <v>435</v>
      </c>
      <c r="Q51" s="455">
        <v>568</v>
      </c>
      <c r="R51" s="464">
        <f t="shared" si="58"/>
        <v>100</v>
      </c>
      <c r="S51" s="464">
        <f t="shared" si="59"/>
        <v>6</v>
      </c>
      <c r="T51" s="464">
        <f t="shared" si="60"/>
        <v>13.9</v>
      </c>
      <c r="U51" s="464">
        <f t="shared" si="61"/>
        <v>6.1</v>
      </c>
      <c r="V51" s="464">
        <f t="shared" si="62"/>
        <v>7.4</v>
      </c>
      <c r="W51" s="464">
        <f t="shared" si="63"/>
        <v>8.1</v>
      </c>
      <c r="X51" s="464">
        <f t="shared" si="64"/>
        <v>9</v>
      </c>
      <c r="Y51" s="464">
        <f t="shared" si="65"/>
        <v>8.3000000000000007</v>
      </c>
      <c r="Z51" s="464">
        <f t="shared" si="66"/>
        <v>9.6</v>
      </c>
      <c r="AA51" s="464">
        <f t="shared" si="67"/>
        <v>9.1</v>
      </c>
      <c r="AB51" s="464">
        <f t="shared" si="68"/>
        <v>9.8000000000000007</v>
      </c>
      <c r="AC51" s="464">
        <f t="shared" si="69"/>
        <v>12.7</v>
      </c>
      <c r="AD51" s="1278"/>
      <c r="AE51" s="459" t="s">
        <v>359</v>
      </c>
      <c r="AF51" s="1279"/>
      <c r="AG51" s="453"/>
      <c r="AH51" s="447"/>
      <c r="AI51" s="1277"/>
      <c r="AJ51" s="460"/>
      <c r="AK51" s="458" t="s">
        <v>359</v>
      </c>
      <c r="AL51" s="461" t="s">
        <v>362</v>
      </c>
      <c r="AM51" s="472">
        <f t="shared" si="70"/>
        <v>1582</v>
      </c>
      <c r="AN51" s="455">
        <v>95</v>
      </c>
      <c r="AO51" s="455">
        <v>244</v>
      </c>
      <c r="AP51" s="455">
        <v>123</v>
      </c>
      <c r="AQ51" s="455">
        <v>138</v>
      </c>
      <c r="AR51" s="455">
        <v>142</v>
      </c>
      <c r="AS51" s="455">
        <v>153</v>
      </c>
      <c r="AT51" s="455">
        <v>126</v>
      </c>
      <c r="AU51" s="455">
        <v>124</v>
      </c>
      <c r="AV51" s="455">
        <v>121</v>
      </c>
      <c r="AW51" s="455">
        <v>130</v>
      </c>
      <c r="AX51" s="455">
        <v>186</v>
      </c>
      <c r="AY51" s="464">
        <f t="shared" si="71"/>
        <v>100</v>
      </c>
      <c r="AZ51" s="464">
        <f t="shared" si="72"/>
        <v>6</v>
      </c>
      <c r="BA51" s="464">
        <f t="shared" si="73"/>
        <v>15.4</v>
      </c>
      <c r="BB51" s="464">
        <f t="shared" si="74"/>
        <v>7.8</v>
      </c>
      <c r="BC51" s="464">
        <f t="shared" si="75"/>
        <v>8.6999999999999993</v>
      </c>
      <c r="BD51" s="464">
        <f t="shared" si="76"/>
        <v>9</v>
      </c>
      <c r="BE51" s="464">
        <f t="shared" si="77"/>
        <v>9.6999999999999993</v>
      </c>
      <c r="BF51" s="464">
        <f t="shared" si="78"/>
        <v>8</v>
      </c>
      <c r="BG51" s="464">
        <f t="shared" si="79"/>
        <v>7.8</v>
      </c>
      <c r="BH51" s="464">
        <f t="shared" si="80"/>
        <v>7.6</v>
      </c>
      <c r="BI51" s="464">
        <f t="shared" si="81"/>
        <v>8.1999999999999993</v>
      </c>
      <c r="BJ51" s="464">
        <f t="shared" si="82"/>
        <v>11.8</v>
      </c>
      <c r="BK51" s="1278"/>
      <c r="BL51" s="459" t="s">
        <v>359</v>
      </c>
      <c r="BM51" s="1279"/>
      <c r="BN51" s="453"/>
      <c r="BO51" s="447"/>
      <c r="BP51" s="1277"/>
      <c r="BQ51" s="460"/>
      <c r="BR51" s="458" t="s">
        <v>359</v>
      </c>
      <c r="BS51" s="461" t="s">
        <v>362</v>
      </c>
      <c r="BT51" s="472">
        <f t="shared" si="83"/>
        <v>2879</v>
      </c>
      <c r="BU51" s="455">
        <v>172</v>
      </c>
      <c r="BV51" s="455">
        <v>378</v>
      </c>
      <c r="BW51" s="455">
        <v>149</v>
      </c>
      <c r="BX51" s="455">
        <v>193</v>
      </c>
      <c r="BY51" s="455">
        <v>218</v>
      </c>
      <c r="BZ51" s="455">
        <v>250</v>
      </c>
      <c r="CA51" s="455">
        <v>246</v>
      </c>
      <c r="CB51" s="455">
        <v>303</v>
      </c>
      <c r="CC51" s="455">
        <v>283</v>
      </c>
      <c r="CD51" s="455">
        <v>305</v>
      </c>
      <c r="CE51" s="455">
        <v>382</v>
      </c>
      <c r="CF51" s="464">
        <f t="shared" si="84"/>
        <v>100</v>
      </c>
      <c r="CG51" s="464">
        <f t="shared" si="85"/>
        <v>6</v>
      </c>
      <c r="CH51" s="464">
        <f t="shared" si="86"/>
        <v>13.1</v>
      </c>
      <c r="CI51" s="464">
        <f t="shared" si="87"/>
        <v>5.2</v>
      </c>
      <c r="CJ51" s="464">
        <f t="shared" si="88"/>
        <v>6.7</v>
      </c>
      <c r="CK51" s="464">
        <f t="shared" si="89"/>
        <v>7.6</v>
      </c>
      <c r="CL51" s="464">
        <f t="shared" si="90"/>
        <v>8.6999999999999993</v>
      </c>
      <c r="CM51" s="464">
        <f t="shared" si="91"/>
        <v>8.5</v>
      </c>
      <c r="CN51" s="464">
        <f t="shared" si="92"/>
        <v>10.5</v>
      </c>
      <c r="CO51" s="464">
        <f t="shared" si="93"/>
        <v>9.8000000000000007</v>
      </c>
      <c r="CP51" s="464">
        <f t="shared" si="94"/>
        <v>10.6</v>
      </c>
      <c r="CQ51" s="464">
        <f t="shared" si="95"/>
        <v>13.3</v>
      </c>
      <c r="CR51" s="1278"/>
      <c r="CS51" s="459" t="s">
        <v>359</v>
      </c>
      <c r="CT51" s="1279"/>
      <c r="CU51" s="453"/>
    </row>
    <row r="52" spans="1:99" s="486" customFormat="1" ht="9" customHeight="1">
      <c r="A52" s="447"/>
      <c r="B52" s="1277"/>
      <c r="C52" s="460"/>
      <c r="D52" s="458" t="s">
        <v>363</v>
      </c>
      <c r="E52" s="462" t="s">
        <v>365</v>
      </c>
      <c r="F52" s="472">
        <f t="shared" si="57"/>
        <v>2960</v>
      </c>
      <c r="G52" s="455">
        <v>32</v>
      </c>
      <c r="H52" s="455">
        <v>196</v>
      </c>
      <c r="I52" s="455">
        <v>221</v>
      </c>
      <c r="J52" s="455">
        <v>284</v>
      </c>
      <c r="K52" s="455">
        <v>294</v>
      </c>
      <c r="L52" s="455">
        <v>329</v>
      </c>
      <c r="M52" s="455">
        <v>287</v>
      </c>
      <c r="N52" s="455">
        <v>297</v>
      </c>
      <c r="O52" s="455">
        <v>253</v>
      </c>
      <c r="P52" s="455">
        <v>289</v>
      </c>
      <c r="Q52" s="455">
        <v>478</v>
      </c>
      <c r="R52" s="464">
        <f t="shared" si="58"/>
        <v>100</v>
      </c>
      <c r="S52" s="464">
        <f t="shared" si="59"/>
        <v>1.1000000000000001</v>
      </c>
      <c r="T52" s="464">
        <f t="shared" si="60"/>
        <v>6.6</v>
      </c>
      <c r="U52" s="464">
        <f t="shared" si="61"/>
        <v>7.5</v>
      </c>
      <c r="V52" s="464">
        <f t="shared" si="62"/>
        <v>9.6</v>
      </c>
      <c r="W52" s="464">
        <f t="shared" si="63"/>
        <v>9.9</v>
      </c>
      <c r="X52" s="464">
        <f t="shared" si="64"/>
        <v>11.1</v>
      </c>
      <c r="Y52" s="464">
        <f t="shared" si="65"/>
        <v>9.6999999999999993</v>
      </c>
      <c r="Z52" s="464">
        <f t="shared" si="66"/>
        <v>10</v>
      </c>
      <c r="AA52" s="464">
        <f t="shared" si="67"/>
        <v>8.5</v>
      </c>
      <c r="AB52" s="464">
        <f t="shared" si="68"/>
        <v>9.8000000000000007</v>
      </c>
      <c r="AC52" s="464">
        <f t="shared" si="69"/>
        <v>16.100000000000001</v>
      </c>
      <c r="AD52" s="1278"/>
      <c r="AE52" s="459" t="s">
        <v>363</v>
      </c>
      <c r="AF52" s="1279"/>
      <c r="AG52" s="453"/>
      <c r="AH52" s="447"/>
      <c r="AI52" s="1277"/>
      <c r="AJ52" s="460"/>
      <c r="AK52" s="458" t="s">
        <v>363</v>
      </c>
      <c r="AL52" s="462" t="s">
        <v>365</v>
      </c>
      <c r="AM52" s="472">
        <f t="shared" si="70"/>
        <v>1152</v>
      </c>
      <c r="AN52" s="455">
        <v>14</v>
      </c>
      <c r="AO52" s="455">
        <v>70</v>
      </c>
      <c r="AP52" s="455">
        <v>84</v>
      </c>
      <c r="AQ52" s="455">
        <v>143</v>
      </c>
      <c r="AR52" s="455">
        <v>126</v>
      </c>
      <c r="AS52" s="455">
        <v>137</v>
      </c>
      <c r="AT52" s="455">
        <v>108</v>
      </c>
      <c r="AU52" s="455">
        <v>105</v>
      </c>
      <c r="AV52" s="455">
        <v>85</v>
      </c>
      <c r="AW52" s="455">
        <v>108</v>
      </c>
      <c r="AX52" s="455">
        <v>172</v>
      </c>
      <c r="AY52" s="464">
        <f t="shared" si="71"/>
        <v>100</v>
      </c>
      <c r="AZ52" s="464">
        <f t="shared" si="72"/>
        <v>1.2</v>
      </c>
      <c r="BA52" s="464">
        <f t="shared" si="73"/>
        <v>6.1</v>
      </c>
      <c r="BB52" s="464">
        <f t="shared" si="74"/>
        <v>7.3</v>
      </c>
      <c r="BC52" s="464">
        <f t="shared" si="75"/>
        <v>12.4</v>
      </c>
      <c r="BD52" s="464">
        <f t="shared" si="76"/>
        <v>10.9</v>
      </c>
      <c r="BE52" s="464">
        <f t="shared" si="77"/>
        <v>11.9</v>
      </c>
      <c r="BF52" s="464">
        <f t="shared" si="78"/>
        <v>9.4</v>
      </c>
      <c r="BG52" s="464">
        <f t="shared" si="79"/>
        <v>9.1</v>
      </c>
      <c r="BH52" s="464">
        <f t="shared" si="80"/>
        <v>7.4</v>
      </c>
      <c r="BI52" s="464">
        <f t="shared" si="81"/>
        <v>9.4</v>
      </c>
      <c r="BJ52" s="464">
        <f t="shared" si="82"/>
        <v>14.9</v>
      </c>
      <c r="BK52" s="1278"/>
      <c r="BL52" s="459" t="s">
        <v>363</v>
      </c>
      <c r="BM52" s="1279"/>
      <c r="BN52" s="453"/>
      <c r="BO52" s="447"/>
      <c r="BP52" s="1277"/>
      <c r="BQ52" s="460"/>
      <c r="BR52" s="458" t="s">
        <v>363</v>
      </c>
      <c r="BS52" s="462" t="s">
        <v>365</v>
      </c>
      <c r="BT52" s="472">
        <f t="shared" si="83"/>
        <v>1808</v>
      </c>
      <c r="BU52" s="455">
        <v>18</v>
      </c>
      <c r="BV52" s="455">
        <v>126</v>
      </c>
      <c r="BW52" s="455">
        <v>137</v>
      </c>
      <c r="BX52" s="455">
        <v>141</v>
      </c>
      <c r="BY52" s="455">
        <v>168</v>
      </c>
      <c r="BZ52" s="455">
        <v>192</v>
      </c>
      <c r="CA52" s="455">
        <v>179</v>
      </c>
      <c r="CB52" s="455">
        <v>192</v>
      </c>
      <c r="CC52" s="455">
        <v>168</v>
      </c>
      <c r="CD52" s="455">
        <v>181</v>
      </c>
      <c r="CE52" s="455">
        <v>306</v>
      </c>
      <c r="CF52" s="464">
        <f t="shared" si="84"/>
        <v>100</v>
      </c>
      <c r="CG52" s="464">
        <f t="shared" si="85"/>
        <v>1</v>
      </c>
      <c r="CH52" s="464">
        <f t="shared" si="86"/>
        <v>7</v>
      </c>
      <c r="CI52" s="464">
        <f t="shared" si="87"/>
        <v>7.6</v>
      </c>
      <c r="CJ52" s="464">
        <f t="shared" si="88"/>
        <v>7.8</v>
      </c>
      <c r="CK52" s="464">
        <f t="shared" si="89"/>
        <v>9.3000000000000007</v>
      </c>
      <c r="CL52" s="464">
        <f t="shared" si="90"/>
        <v>10.6</v>
      </c>
      <c r="CM52" s="464">
        <f t="shared" si="91"/>
        <v>9.9</v>
      </c>
      <c r="CN52" s="464">
        <f t="shared" si="92"/>
        <v>10.6</v>
      </c>
      <c r="CO52" s="464">
        <f t="shared" si="93"/>
        <v>9.3000000000000007</v>
      </c>
      <c r="CP52" s="464">
        <f t="shared" si="94"/>
        <v>10</v>
      </c>
      <c r="CQ52" s="464">
        <f t="shared" si="95"/>
        <v>16.899999999999999</v>
      </c>
      <c r="CR52" s="1278"/>
      <c r="CS52" s="459" t="s">
        <v>363</v>
      </c>
      <c r="CT52" s="1279"/>
      <c r="CU52" s="453"/>
    </row>
    <row r="53" spans="1:99" s="486" customFormat="1" ht="9" customHeight="1">
      <c r="A53" s="447"/>
      <c r="B53" s="1277"/>
      <c r="C53" s="460"/>
      <c r="D53" s="458" t="s">
        <v>366</v>
      </c>
      <c r="E53" s="457" t="s">
        <v>368</v>
      </c>
      <c r="F53" s="472">
        <f t="shared" si="57"/>
        <v>4948</v>
      </c>
      <c r="G53" s="455">
        <v>36</v>
      </c>
      <c r="H53" s="455">
        <v>250</v>
      </c>
      <c r="I53" s="455">
        <v>241</v>
      </c>
      <c r="J53" s="455">
        <v>326</v>
      </c>
      <c r="K53" s="455">
        <v>515</v>
      </c>
      <c r="L53" s="455">
        <v>766</v>
      </c>
      <c r="M53" s="455">
        <v>660</v>
      </c>
      <c r="N53" s="455">
        <v>736</v>
      </c>
      <c r="O53" s="455">
        <v>720</v>
      </c>
      <c r="P53" s="455">
        <v>400</v>
      </c>
      <c r="Q53" s="455">
        <v>298</v>
      </c>
      <c r="R53" s="464">
        <f t="shared" si="58"/>
        <v>100</v>
      </c>
      <c r="S53" s="464">
        <f t="shared" si="59"/>
        <v>0.7</v>
      </c>
      <c r="T53" s="464">
        <f t="shared" si="60"/>
        <v>5.0999999999999996</v>
      </c>
      <c r="U53" s="464">
        <f t="shared" si="61"/>
        <v>4.9000000000000004</v>
      </c>
      <c r="V53" s="464">
        <f t="shared" si="62"/>
        <v>6.6</v>
      </c>
      <c r="W53" s="464">
        <f t="shared" si="63"/>
        <v>10.4</v>
      </c>
      <c r="X53" s="464">
        <f t="shared" si="64"/>
        <v>15.5</v>
      </c>
      <c r="Y53" s="464">
        <f t="shared" si="65"/>
        <v>13.3</v>
      </c>
      <c r="Z53" s="464">
        <f t="shared" si="66"/>
        <v>14.9</v>
      </c>
      <c r="AA53" s="464">
        <f t="shared" si="67"/>
        <v>14.6</v>
      </c>
      <c r="AB53" s="464">
        <f t="shared" si="68"/>
        <v>8.1</v>
      </c>
      <c r="AC53" s="464">
        <f t="shared" si="69"/>
        <v>6</v>
      </c>
      <c r="AD53" s="1278"/>
      <c r="AE53" s="459" t="s">
        <v>366</v>
      </c>
      <c r="AF53" s="1279"/>
      <c r="AG53" s="453"/>
      <c r="AH53" s="447"/>
      <c r="AI53" s="1277"/>
      <c r="AJ53" s="460"/>
      <c r="AK53" s="458" t="s">
        <v>366</v>
      </c>
      <c r="AL53" s="457" t="s">
        <v>368</v>
      </c>
      <c r="AM53" s="472">
        <f t="shared" si="70"/>
        <v>2412</v>
      </c>
      <c r="AN53" s="455">
        <v>22</v>
      </c>
      <c r="AO53" s="455">
        <v>111</v>
      </c>
      <c r="AP53" s="455">
        <v>94</v>
      </c>
      <c r="AQ53" s="455">
        <v>139</v>
      </c>
      <c r="AR53" s="455">
        <v>237</v>
      </c>
      <c r="AS53" s="455">
        <v>335</v>
      </c>
      <c r="AT53" s="455">
        <v>311</v>
      </c>
      <c r="AU53" s="455">
        <v>356</v>
      </c>
      <c r="AV53" s="455">
        <v>384</v>
      </c>
      <c r="AW53" s="455">
        <v>252</v>
      </c>
      <c r="AX53" s="455">
        <v>171</v>
      </c>
      <c r="AY53" s="464">
        <f t="shared" si="71"/>
        <v>100</v>
      </c>
      <c r="AZ53" s="464">
        <f t="shared" si="72"/>
        <v>0.9</v>
      </c>
      <c r="BA53" s="464">
        <f t="shared" si="73"/>
        <v>4.5999999999999996</v>
      </c>
      <c r="BB53" s="464">
        <f t="shared" si="74"/>
        <v>3.9</v>
      </c>
      <c r="BC53" s="464">
        <f t="shared" si="75"/>
        <v>5.8</v>
      </c>
      <c r="BD53" s="464">
        <f t="shared" si="76"/>
        <v>9.8000000000000007</v>
      </c>
      <c r="BE53" s="464">
        <f t="shared" si="77"/>
        <v>13.9</v>
      </c>
      <c r="BF53" s="464">
        <f t="shared" si="78"/>
        <v>12.9</v>
      </c>
      <c r="BG53" s="464">
        <f t="shared" si="79"/>
        <v>14.8</v>
      </c>
      <c r="BH53" s="464">
        <f t="shared" si="80"/>
        <v>15.9</v>
      </c>
      <c r="BI53" s="464">
        <f t="shared" si="81"/>
        <v>10.4</v>
      </c>
      <c r="BJ53" s="464">
        <f t="shared" si="82"/>
        <v>7.1</v>
      </c>
      <c r="BK53" s="1278"/>
      <c r="BL53" s="459" t="s">
        <v>366</v>
      </c>
      <c r="BM53" s="1279"/>
      <c r="BN53" s="453"/>
      <c r="BO53" s="447"/>
      <c r="BP53" s="1277"/>
      <c r="BQ53" s="460"/>
      <c r="BR53" s="458" t="s">
        <v>366</v>
      </c>
      <c r="BS53" s="457" t="s">
        <v>368</v>
      </c>
      <c r="BT53" s="472">
        <f t="shared" si="83"/>
        <v>2536</v>
      </c>
      <c r="BU53" s="455">
        <v>14</v>
      </c>
      <c r="BV53" s="455">
        <v>139</v>
      </c>
      <c r="BW53" s="455">
        <v>147</v>
      </c>
      <c r="BX53" s="455">
        <v>187</v>
      </c>
      <c r="BY53" s="455">
        <v>278</v>
      </c>
      <c r="BZ53" s="455">
        <v>431</v>
      </c>
      <c r="CA53" s="455">
        <v>349</v>
      </c>
      <c r="CB53" s="455">
        <v>380</v>
      </c>
      <c r="CC53" s="455">
        <v>336</v>
      </c>
      <c r="CD53" s="455">
        <v>148</v>
      </c>
      <c r="CE53" s="455">
        <v>127</v>
      </c>
      <c r="CF53" s="464">
        <f t="shared" si="84"/>
        <v>100</v>
      </c>
      <c r="CG53" s="464">
        <f t="shared" si="85"/>
        <v>0.6</v>
      </c>
      <c r="CH53" s="464">
        <f t="shared" si="86"/>
        <v>5.5</v>
      </c>
      <c r="CI53" s="464">
        <f t="shared" si="87"/>
        <v>5.8</v>
      </c>
      <c r="CJ53" s="464">
        <f t="shared" si="88"/>
        <v>7.4</v>
      </c>
      <c r="CK53" s="464">
        <f t="shared" si="89"/>
        <v>11</v>
      </c>
      <c r="CL53" s="464">
        <f t="shared" si="90"/>
        <v>17</v>
      </c>
      <c r="CM53" s="464">
        <f t="shared" si="91"/>
        <v>13.8</v>
      </c>
      <c r="CN53" s="464">
        <f t="shared" si="92"/>
        <v>15</v>
      </c>
      <c r="CO53" s="464">
        <f t="shared" si="93"/>
        <v>13.2</v>
      </c>
      <c r="CP53" s="464">
        <f t="shared" si="94"/>
        <v>5.8</v>
      </c>
      <c r="CQ53" s="464">
        <f t="shared" si="95"/>
        <v>5</v>
      </c>
      <c r="CR53" s="1278"/>
      <c r="CS53" s="459" t="s">
        <v>366</v>
      </c>
      <c r="CT53" s="1279"/>
      <c r="CU53" s="453"/>
    </row>
    <row r="54" spans="1:99" s="486" customFormat="1" ht="9" customHeight="1">
      <c r="A54" s="447"/>
      <c r="B54" s="1277"/>
      <c r="C54" s="460"/>
      <c r="D54" s="458" t="s">
        <v>369</v>
      </c>
      <c r="E54" s="457" t="s">
        <v>371</v>
      </c>
      <c r="F54" s="472">
        <f t="shared" si="57"/>
        <v>12569</v>
      </c>
      <c r="G54" s="455">
        <v>80</v>
      </c>
      <c r="H54" s="455">
        <v>806</v>
      </c>
      <c r="I54" s="455">
        <v>1331</v>
      </c>
      <c r="J54" s="455">
        <v>1432</v>
      </c>
      <c r="K54" s="455">
        <v>1663</v>
      </c>
      <c r="L54" s="455">
        <v>1609</v>
      </c>
      <c r="M54" s="455">
        <v>1354</v>
      </c>
      <c r="N54" s="455">
        <v>1398</v>
      </c>
      <c r="O54" s="455">
        <v>1275</v>
      </c>
      <c r="P54" s="455">
        <v>877</v>
      </c>
      <c r="Q54" s="455">
        <v>744</v>
      </c>
      <c r="R54" s="464">
        <f t="shared" si="58"/>
        <v>100</v>
      </c>
      <c r="S54" s="464">
        <f t="shared" si="59"/>
        <v>0.6</v>
      </c>
      <c r="T54" s="464">
        <f t="shared" si="60"/>
        <v>6.4</v>
      </c>
      <c r="U54" s="464">
        <f t="shared" si="61"/>
        <v>10.6</v>
      </c>
      <c r="V54" s="464">
        <f t="shared" si="62"/>
        <v>11.4</v>
      </c>
      <c r="W54" s="464">
        <f t="shared" si="63"/>
        <v>13.2</v>
      </c>
      <c r="X54" s="464">
        <f t="shared" si="64"/>
        <v>12.8</v>
      </c>
      <c r="Y54" s="464">
        <f t="shared" si="65"/>
        <v>10.8</v>
      </c>
      <c r="Z54" s="464">
        <f t="shared" si="66"/>
        <v>11.1</v>
      </c>
      <c r="AA54" s="464">
        <f t="shared" si="67"/>
        <v>10.1</v>
      </c>
      <c r="AB54" s="464">
        <f t="shared" si="68"/>
        <v>7</v>
      </c>
      <c r="AC54" s="464">
        <f t="shared" si="69"/>
        <v>5.9</v>
      </c>
      <c r="AD54" s="1278"/>
      <c r="AE54" s="459" t="s">
        <v>369</v>
      </c>
      <c r="AF54" s="1279"/>
      <c r="AG54" s="453"/>
      <c r="AH54" s="447"/>
      <c r="AI54" s="1277"/>
      <c r="AJ54" s="460"/>
      <c r="AK54" s="458" t="s">
        <v>369</v>
      </c>
      <c r="AL54" s="457" t="s">
        <v>371</v>
      </c>
      <c r="AM54" s="472">
        <f t="shared" si="70"/>
        <v>3373</v>
      </c>
      <c r="AN54" s="455">
        <v>23</v>
      </c>
      <c r="AO54" s="455">
        <v>180</v>
      </c>
      <c r="AP54" s="455">
        <v>376</v>
      </c>
      <c r="AQ54" s="455">
        <v>353</v>
      </c>
      <c r="AR54" s="455">
        <v>392</v>
      </c>
      <c r="AS54" s="455">
        <v>360</v>
      </c>
      <c r="AT54" s="455">
        <v>319</v>
      </c>
      <c r="AU54" s="455">
        <v>353</v>
      </c>
      <c r="AV54" s="455">
        <v>328</v>
      </c>
      <c r="AW54" s="455">
        <v>300</v>
      </c>
      <c r="AX54" s="455">
        <v>389</v>
      </c>
      <c r="AY54" s="464">
        <f t="shared" si="71"/>
        <v>100</v>
      </c>
      <c r="AZ54" s="464">
        <f t="shared" si="72"/>
        <v>0.7</v>
      </c>
      <c r="BA54" s="464">
        <f t="shared" si="73"/>
        <v>5.3</v>
      </c>
      <c r="BB54" s="464">
        <f t="shared" si="74"/>
        <v>11.1</v>
      </c>
      <c r="BC54" s="464">
        <f t="shared" si="75"/>
        <v>10.5</v>
      </c>
      <c r="BD54" s="464">
        <f t="shared" si="76"/>
        <v>11.6</v>
      </c>
      <c r="BE54" s="464">
        <f t="shared" si="77"/>
        <v>10.7</v>
      </c>
      <c r="BF54" s="464">
        <f t="shared" si="78"/>
        <v>9.5</v>
      </c>
      <c r="BG54" s="464">
        <f t="shared" si="79"/>
        <v>10.5</v>
      </c>
      <c r="BH54" s="464">
        <f t="shared" si="80"/>
        <v>9.6999999999999993</v>
      </c>
      <c r="BI54" s="464">
        <f t="shared" si="81"/>
        <v>8.9</v>
      </c>
      <c r="BJ54" s="464">
        <f t="shared" si="82"/>
        <v>11.5</v>
      </c>
      <c r="BK54" s="1278"/>
      <c r="BL54" s="459" t="s">
        <v>369</v>
      </c>
      <c r="BM54" s="1279"/>
      <c r="BN54" s="453"/>
      <c r="BO54" s="447"/>
      <c r="BP54" s="1277"/>
      <c r="BQ54" s="460"/>
      <c r="BR54" s="458" t="s">
        <v>369</v>
      </c>
      <c r="BS54" s="457" t="s">
        <v>371</v>
      </c>
      <c r="BT54" s="472">
        <f t="shared" si="83"/>
        <v>9196</v>
      </c>
      <c r="BU54" s="455">
        <v>57</v>
      </c>
      <c r="BV54" s="455">
        <v>626</v>
      </c>
      <c r="BW54" s="455">
        <v>955</v>
      </c>
      <c r="BX54" s="455">
        <v>1079</v>
      </c>
      <c r="BY54" s="455">
        <v>1271</v>
      </c>
      <c r="BZ54" s="455">
        <v>1249</v>
      </c>
      <c r="CA54" s="455">
        <v>1035</v>
      </c>
      <c r="CB54" s="455">
        <v>1045</v>
      </c>
      <c r="CC54" s="455">
        <v>947</v>
      </c>
      <c r="CD54" s="455">
        <v>577</v>
      </c>
      <c r="CE54" s="455">
        <v>355</v>
      </c>
      <c r="CF54" s="464">
        <f t="shared" si="84"/>
        <v>100</v>
      </c>
      <c r="CG54" s="464">
        <f t="shared" si="85"/>
        <v>0.6</v>
      </c>
      <c r="CH54" s="464">
        <f t="shared" si="86"/>
        <v>6.8</v>
      </c>
      <c r="CI54" s="464">
        <f t="shared" si="87"/>
        <v>10.4</v>
      </c>
      <c r="CJ54" s="464">
        <f t="shared" si="88"/>
        <v>11.7</v>
      </c>
      <c r="CK54" s="464">
        <f t="shared" si="89"/>
        <v>13.8</v>
      </c>
      <c r="CL54" s="464">
        <f t="shared" si="90"/>
        <v>13.6</v>
      </c>
      <c r="CM54" s="464">
        <f t="shared" si="91"/>
        <v>11.3</v>
      </c>
      <c r="CN54" s="464">
        <f t="shared" si="92"/>
        <v>11.4</v>
      </c>
      <c r="CO54" s="464">
        <f t="shared" si="93"/>
        <v>10.3</v>
      </c>
      <c r="CP54" s="464">
        <f t="shared" si="94"/>
        <v>6.3</v>
      </c>
      <c r="CQ54" s="464">
        <f t="shared" si="95"/>
        <v>3.9</v>
      </c>
      <c r="CR54" s="1278"/>
      <c r="CS54" s="459" t="s">
        <v>369</v>
      </c>
      <c r="CT54" s="1279"/>
      <c r="CU54" s="453"/>
    </row>
    <row r="55" spans="1:99" s="486" customFormat="1" ht="9" customHeight="1">
      <c r="A55" s="447"/>
      <c r="B55" s="1277"/>
      <c r="C55" s="460"/>
      <c r="D55" s="458" t="s">
        <v>372</v>
      </c>
      <c r="E55" s="457" t="s">
        <v>370</v>
      </c>
      <c r="F55" s="472">
        <f t="shared" si="57"/>
        <v>849</v>
      </c>
      <c r="G55" s="455">
        <v>10</v>
      </c>
      <c r="H55" s="455">
        <v>36</v>
      </c>
      <c r="I55" s="455">
        <v>68</v>
      </c>
      <c r="J55" s="455">
        <v>80</v>
      </c>
      <c r="K55" s="455">
        <v>119</v>
      </c>
      <c r="L55" s="455">
        <v>159</v>
      </c>
      <c r="M55" s="455">
        <v>118</v>
      </c>
      <c r="N55" s="455">
        <v>104</v>
      </c>
      <c r="O55" s="455">
        <v>93</v>
      </c>
      <c r="P55" s="455">
        <v>48</v>
      </c>
      <c r="Q55" s="455">
        <v>14</v>
      </c>
      <c r="R55" s="464">
        <f t="shared" si="58"/>
        <v>100</v>
      </c>
      <c r="S55" s="464">
        <f t="shared" si="59"/>
        <v>1.2</v>
      </c>
      <c r="T55" s="464">
        <f t="shared" si="60"/>
        <v>4.2</v>
      </c>
      <c r="U55" s="464">
        <f t="shared" si="61"/>
        <v>8</v>
      </c>
      <c r="V55" s="464">
        <f t="shared" si="62"/>
        <v>9.4</v>
      </c>
      <c r="W55" s="464">
        <f t="shared" si="63"/>
        <v>14</v>
      </c>
      <c r="X55" s="464">
        <f t="shared" si="64"/>
        <v>18.7</v>
      </c>
      <c r="Y55" s="464">
        <f t="shared" si="65"/>
        <v>13.9</v>
      </c>
      <c r="Z55" s="464">
        <f t="shared" si="66"/>
        <v>12.2</v>
      </c>
      <c r="AA55" s="464">
        <f t="shared" si="67"/>
        <v>11</v>
      </c>
      <c r="AB55" s="464">
        <f t="shared" si="68"/>
        <v>5.7</v>
      </c>
      <c r="AC55" s="464">
        <f t="shared" si="69"/>
        <v>1.6</v>
      </c>
      <c r="AD55" s="1278"/>
      <c r="AE55" s="459" t="s">
        <v>372</v>
      </c>
      <c r="AF55" s="1279"/>
      <c r="AG55" s="453"/>
      <c r="AH55" s="447"/>
      <c r="AI55" s="1277"/>
      <c r="AJ55" s="460"/>
      <c r="AK55" s="458" t="s">
        <v>372</v>
      </c>
      <c r="AL55" s="457" t="s">
        <v>370</v>
      </c>
      <c r="AM55" s="472">
        <f t="shared" si="70"/>
        <v>538</v>
      </c>
      <c r="AN55" s="455">
        <v>9</v>
      </c>
      <c r="AO55" s="455">
        <v>24</v>
      </c>
      <c r="AP55" s="455">
        <v>37</v>
      </c>
      <c r="AQ55" s="455">
        <v>58</v>
      </c>
      <c r="AR55" s="455">
        <v>82</v>
      </c>
      <c r="AS55" s="455">
        <v>104</v>
      </c>
      <c r="AT55" s="455">
        <v>79</v>
      </c>
      <c r="AU55" s="455">
        <v>68</v>
      </c>
      <c r="AV55" s="455">
        <v>47</v>
      </c>
      <c r="AW55" s="455">
        <v>23</v>
      </c>
      <c r="AX55" s="455">
        <v>7</v>
      </c>
      <c r="AY55" s="464">
        <f t="shared" si="71"/>
        <v>100</v>
      </c>
      <c r="AZ55" s="464">
        <f t="shared" si="72"/>
        <v>1.7</v>
      </c>
      <c r="BA55" s="464">
        <f t="shared" si="73"/>
        <v>4.5</v>
      </c>
      <c r="BB55" s="464">
        <f t="shared" si="74"/>
        <v>6.9</v>
      </c>
      <c r="BC55" s="464">
        <f t="shared" si="75"/>
        <v>10.8</v>
      </c>
      <c r="BD55" s="464">
        <f t="shared" si="76"/>
        <v>15.2</v>
      </c>
      <c r="BE55" s="464">
        <f t="shared" si="77"/>
        <v>19.3</v>
      </c>
      <c r="BF55" s="464">
        <f t="shared" si="78"/>
        <v>14.7</v>
      </c>
      <c r="BG55" s="464">
        <f t="shared" si="79"/>
        <v>12.6</v>
      </c>
      <c r="BH55" s="464">
        <f t="shared" si="80"/>
        <v>8.6999999999999993</v>
      </c>
      <c r="BI55" s="464">
        <f t="shared" si="81"/>
        <v>4.3</v>
      </c>
      <c r="BJ55" s="464">
        <f t="shared" si="82"/>
        <v>1.3</v>
      </c>
      <c r="BK55" s="1278"/>
      <c r="BL55" s="459" t="s">
        <v>372</v>
      </c>
      <c r="BM55" s="1279"/>
      <c r="BN55" s="453"/>
      <c r="BO55" s="447"/>
      <c r="BP55" s="1277"/>
      <c r="BQ55" s="460"/>
      <c r="BR55" s="458" t="s">
        <v>372</v>
      </c>
      <c r="BS55" s="457" t="s">
        <v>370</v>
      </c>
      <c r="BT55" s="472">
        <f t="shared" si="83"/>
        <v>310</v>
      </c>
      <c r="BU55" s="455">
        <v>1</v>
      </c>
      <c r="BV55" s="455">
        <v>12</v>
      </c>
      <c r="BW55" s="455">
        <v>31</v>
      </c>
      <c r="BX55" s="455">
        <v>22</v>
      </c>
      <c r="BY55" s="455">
        <v>37</v>
      </c>
      <c r="BZ55" s="455">
        <v>55</v>
      </c>
      <c r="CA55" s="455">
        <v>39</v>
      </c>
      <c r="CB55" s="455">
        <v>36</v>
      </c>
      <c r="CC55" s="455">
        <v>46</v>
      </c>
      <c r="CD55" s="455">
        <v>24</v>
      </c>
      <c r="CE55" s="455">
        <v>7</v>
      </c>
      <c r="CF55" s="464">
        <f t="shared" si="84"/>
        <v>100</v>
      </c>
      <c r="CG55" s="464">
        <f t="shared" si="85"/>
        <v>0.3</v>
      </c>
      <c r="CH55" s="464">
        <f t="shared" si="86"/>
        <v>3.9</v>
      </c>
      <c r="CI55" s="464">
        <f t="shared" si="87"/>
        <v>10</v>
      </c>
      <c r="CJ55" s="464">
        <f t="shared" si="88"/>
        <v>7.1</v>
      </c>
      <c r="CK55" s="464">
        <f t="shared" si="89"/>
        <v>11.9</v>
      </c>
      <c r="CL55" s="464">
        <f t="shared" si="90"/>
        <v>17.7</v>
      </c>
      <c r="CM55" s="464">
        <f t="shared" si="91"/>
        <v>12.6</v>
      </c>
      <c r="CN55" s="464">
        <f t="shared" si="92"/>
        <v>11.6</v>
      </c>
      <c r="CO55" s="464">
        <f t="shared" si="93"/>
        <v>14.8</v>
      </c>
      <c r="CP55" s="464">
        <f t="shared" si="94"/>
        <v>7.7</v>
      </c>
      <c r="CQ55" s="464">
        <f t="shared" si="95"/>
        <v>2.2999999999999998</v>
      </c>
      <c r="CR55" s="1278"/>
      <c r="CS55" s="459" t="s">
        <v>372</v>
      </c>
      <c r="CT55" s="1279"/>
      <c r="CU55" s="453"/>
    </row>
    <row r="56" spans="1:99" s="486" customFormat="1" ht="9" customHeight="1">
      <c r="A56" s="447"/>
      <c r="B56" s="1277"/>
      <c r="C56" s="460"/>
      <c r="D56" s="458" t="s">
        <v>374</v>
      </c>
      <c r="E56" s="463" t="s">
        <v>373</v>
      </c>
      <c r="F56" s="472">
        <f t="shared" si="57"/>
        <v>4152</v>
      </c>
      <c r="G56" s="455">
        <v>29</v>
      </c>
      <c r="H56" s="455">
        <v>142</v>
      </c>
      <c r="I56" s="455">
        <v>182</v>
      </c>
      <c r="J56" s="455">
        <v>275</v>
      </c>
      <c r="K56" s="455">
        <v>381</v>
      </c>
      <c r="L56" s="455">
        <v>422</v>
      </c>
      <c r="M56" s="455">
        <v>398</v>
      </c>
      <c r="N56" s="455">
        <v>485</v>
      </c>
      <c r="O56" s="455">
        <v>497</v>
      </c>
      <c r="P56" s="455">
        <v>577</v>
      </c>
      <c r="Q56" s="455">
        <v>764</v>
      </c>
      <c r="R56" s="464">
        <f t="shared" si="58"/>
        <v>100</v>
      </c>
      <c r="S56" s="464">
        <f t="shared" si="59"/>
        <v>0.7</v>
      </c>
      <c r="T56" s="464">
        <f t="shared" si="60"/>
        <v>3.4</v>
      </c>
      <c r="U56" s="464">
        <f t="shared" si="61"/>
        <v>4.4000000000000004</v>
      </c>
      <c r="V56" s="464">
        <f t="shared" si="62"/>
        <v>6.6</v>
      </c>
      <c r="W56" s="464">
        <f t="shared" si="63"/>
        <v>9.1999999999999993</v>
      </c>
      <c r="X56" s="464">
        <f t="shared" si="64"/>
        <v>10.199999999999999</v>
      </c>
      <c r="Y56" s="464">
        <f t="shared" si="65"/>
        <v>9.6</v>
      </c>
      <c r="Z56" s="464">
        <f t="shared" si="66"/>
        <v>11.7</v>
      </c>
      <c r="AA56" s="464">
        <f t="shared" si="67"/>
        <v>12</v>
      </c>
      <c r="AB56" s="464">
        <f t="shared" si="68"/>
        <v>13.9</v>
      </c>
      <c r="AC56" s="464">
        <f t="shared" si="69"/>
        <v>18.399999999999999</v>
      </c>
      <c r="AD56" s="1278"/>
      <c r="AE56" s="459" t="s">
        <v>374</v>
      </c>
      <c r="AF56" s="1279"/>
      <c r="AG56" s="453"/>
      <c r="AH56" s="447"/>
      <c r="AI56" s="1277"/>
      <c r="AJ56" s="460"/>
      <c r="AK56" s="458" t="s">
        <v>374</v>
      </c>
      <c r="AL56" s="463" t="s">
        <v>373</v>
      </c>
      <c r="AM56" s="472">
        <f t="shared" si="70"/>
        <v>2452</v>
      </c>
      <c r="AN56" s="455">
        <v>21</v>
      </c>
      <c r="AO56" s="455">
        <v>90</v>
      </c>
      <c r="AP56" s="455">
        <v>106</v>
      </c>
      <c r="AQ56" s="455">
        <v>175</v>
      </c>
      <c r="AR56" s="455">
        <v>245</v>
      </c>
      <c r="AS56" s="455">
        <v>245</v>
      </c>
      <c r="AT56" s="455">
        <v>223</v>
      </c>
      <c r="AU56" s="455">
        <v>270</v>
      </c>
      <c r="AV56" s="455">
        <v>281</v>
      </c>
      <c r="AW56" s="455">
        <v>327</v>
      </c>
      <c r="AX56" s="455">
        <v>469</v>
      </c>
      <c r="AY56" s="464">
        <f t="shared" si="71"/>
        <v>100</v>
      </c>
      <c r="AZ56" s="464">
        <f t="shared" si="72"/>
        <v>0.9</v>
      </c>
      <c r="BA56" s="464">
        <f t="shared" si="73"/>
        <v>3.7</v>
      </c>
      <c r="BB56" s="464">
        <f t="shared" si="74"/>
        <v>4.3</v>
      </c>
      <c r="BC56" s="464">
        <f t="shared" si="75"/>
        <v>7.1</v>
      </c>
      <c r="BD56" s="464">
        <f t="shared" si="76"/>
        <v>10</v>
      </c>
      <c r="BE56" s="464">
        <f t="shared" si="77"/>
        <v>10</v>
      </c>
      <c r="BF56" s="464">
        <f t="shared" si="78"/>
        <v>9.1</v>
      </c>
      <c r="BG56" s="464">
        <f t="shared" si="79"/>
        <v>11</v>
      </c>
      <c r="BH56" s="464">
        <f t="shared" si="80"/>
        <v>11.5</v>
      </c>
      <c r="BI56" s="464">
        <f t="shared" si="81"/>
        <v>13.3</v>
      </c>
      <c r="BJ56" s="464">
        <f t="shared" si="82"/>
        <v>19.100000000000001</v>
      </c>
      <c r="BK56" s="1278"/>
      <c r="BL56" s="459" t="s">
        <v>374</v>
      </c>
      <c r="BM56" s="1279"/>
      <c r="BN56" s="453"/>
      <c r="BO56" s="447"/>
      <c r="BP56" s="1277"/>
      <c r="BQ56" s="460"/>
      <c r="BR56" s="458" t="s">
        <v>374</v>
      </c>
      <c r="BS56" s="463" t="s">
        <v>373</v>
      </c>
      <c r="BT56" s="472">
        <f t="shared" si="83"/>
        <v>1700</v>
      </c>
      <c r="BU56" s="455">
        <v>8</v>
      </c>
      <c r="BV56" s="455">
        <v>52</v>
      </c>
      <c r="BW56" s="455">
        <v>76</v>
      </c>
      <c r="BX56" s="455">
        <v>100</v>
      </c>
      <c r="BY56" s="455">
        <v>136</v>
      </c>
      <c r="BZ56" s="455">
        <v>177</v>
      </c>
      <c r="CA56" s="455">
        <v>175</v>
      </c>
      <c r="CB56" s="455">
        <v>215</v>
      </c>
      <c r="CC56" s="455">
        <v>216</v>
      </c>
      <c r="CD56" s="455">
        <v>250</v>
      </c>
      <c r="CE56" s="455">
        <v>295</v>
      </c>
      <c r="CF56" s="464">
        <f t="shared" si="84"/>
        <v>100</v>
      </c>
      <c r="CG56" s="464">
        <f t="shared" si="85"/>
        <v>0.5</v>
      </c>
      <c r="CH56" s="464">
        <f t="shared" si="86"/>
        <v>3.1</v>
      </c>
      <c r="CI56" s="464">
        <f t="shared" si="87"/>
        <v>4.5</v>
      </c>
      <c r="CJ56" s="464">
        <f t="shared" si="88"/>
        <v>5.9</v>
      </c>
      <c r="CK56" s="464">
        <f t="shared" si="89"/>
        <v>8</v>
      </c>
      <c r="CL56" s="464">
        <f t="shared" si="90"/>
        <v>10.4</v>
      </c>
      <c r="CM56" s="464">
        <f t="shared" si="91"/>
        <v>10.3</v>
      </c>
      <c r="CN56" s="464">
        <f t="shared" si="92"/>
        <v>12.6</v>
      </c>
      <c r="CO56" s="464">
        <f t="shared" si="93"/>
        <v>12.7</v>
      </c>
      <c r="CP56" s="464">
        <f t="shared" si="94"/>
        <v>14.7</v>
      </c>
      <c r="CQ56" s="464">
        <f t="shared" si="95"/>
        <v>17.399999999999999</v>
      </c>
      <c r="CR56" s="1278"/>
      <c r="CS56" s="459" t="s">
        <v>374</v>
      </c>
      <c r="CT56" s="1279"/>
      <c r="CU56" s="453"/>
    </row>
    <row r="57" spans="1:99" s="486" customFormat="1" ht="9" customHeight="1">
      <c r="A57" s="447"/>
      <c r="B57" s="1277"/>
      <c r="C57" s="460"/>
      <c r="D57" s="458" t="s">
        <v>375</v>
      </c>
      <c r="E57" s="462" t="s">
        <v>376</v>
      </c>
      <c r="F57" s="472">
        <f t="shared" si="57"/>
        <v>3584</v>
      </c>
      <c r="G57" s="455">
        <v>105</v>
      </c>
      <c r="H57" s="455">
        <v>324</v>
      </c>
      <c r="I57" s="455">
        <v>385</v>
      </c>
      <c r="J57" s="455">
        <v>345</v>
      </c>
      <c r="K57" s="455">
        <v>430</v>
      </c>
      <c r="L57" s="455">
        <v>481</v>
      </c>
      <c r="M57" s="455">
        <v>488</v>
      </c>
      <c r="N57" s="455">
        <v>441</v>
      </c>
      <c r="O57" s="455">
        <v>339</v>
      </c>
      <c r="P57" s="455">
        <v>182</v>
      </c>
      <c r="Q57" s="455">
        <v>64</v>
      </c>
      <c r="R57" s="464">
        <f t="shared" si="58"/>
        <v>100</v>
      </c>
      <c r="S57" s="464">
        <f t="shared" si="59"/>
        <v>2.9</v>
      </c>
      <c r="T57" s="464">
        <f t="shared" si="60"/>
        <v>9</v>
      </c>
      <c r="U57" s="464">
        <f t="shared" si="61"/>
        <v>10.7</v>
      </c>
      <c r="V57" s="464">
        <f t="shared" si="62"/>
        <v>9.6</v>
      </c>
      <c r="W57" s="464">
        <f t="shared" si="63"/>
        <v>12</v>
      </c>
      <c r="X57" s="464">
        <f t="shared" si="64"/>
        <v>13.4</v>
      </c>
      <c r="Y57" s="464">
        <f t="shared" si="65"/>
        <v>13.6</v>
      </c>
      <c r="Z57" s="464">
        <f t="shared" si="66"/>
        <v>12.3</v>
      </c>
      <c r="AA57" s="464">
        <f t="shared" si="67"/>
        <v>9.5</v>
      </c>
      <c r="AB57" s="464">
        <f t="shared" si="68"/>
        <v>5.0999999999999996</v>
      </c>
      <c r="AC57" s="464">
        <f t="shared" si="69"/>
        <v>1.8</v>
      </c>
      <c r="AD57" s="1278"/>
      <c r="AE57" s="459" t="s">
        <v>375</v>
      </c>
      <c r="AF57" s="1279"/>
      <c r="AG57" s="453"/>
      <c r="AH57" s="447"/>
      <c r="AI57" s="1277"/>
      <c r="AJ57" s="460"/>
      <c r="AK57" s="458" t="s">
        <v>375</v>
      </c>
      <c r="AL57" s="462" t="s">
        <v>376</v>
      </c>
      <c r="AM57" s="472">
        <f t="shared" si="70"/>
        <v>2765</v>
      </c>
      <c r="AN57" s="455">
        <v>100</v>
      </c>
      <c r="AO57" s="455">
        <v>264</v>
      </c>
      <c r="AP57" s="455">
        <v>299</v>
      </c>
      <c r="AQ57" s="455">
        <v>265</v>
      </c>
      <c r="AR57" s="455">
        <v>295</v>
      </c>
      <c r="AS57" s="455">
        <v>344</v>
      </c>
      <c r="AT57" s="455">
        <v>385</v>
      </c>
      <c r="AU57" s="455">
        <v>343</v>
      </c>
      <c r="AV57" s="455">
        <v>277</v>
      </c>
      <c r="AW57" s="455">
        <v>154</v>
      </c>
      <c r="AX57" s="455">
        <v>39</v>
      </c>
      <c r="AY57" s="464">
        <f t="shared" si="71"/>
        <v>100</v>
      </c>
      <c r="AZ57" s="464">
        <f t="shared" si="72"/>
        <v>3.6</v>
      </c>
      <c r="BA57" s="464">
        <f t="shared" si="73"/>
        <v>9.5</v>
      </c>
      <c r="BB57" s="464">
        <f t="shared" si="74"/>
        <v>10.8</v>
      </c>
      <c r="BC57" s="464">
        <f t="shared" si="75"/>
        <v>9.6</v>
      </c>
      <c r="BD57" s="464">
        <f t="shared" si="76"/>
        <v>10.7</v>
      </c>
      <c r="BE57" s="464">
        <f t="shared" si="77"/>
        <v>12.4</v>
      </c>
      <c r="BF57" s="464">
        <f t="shared" si="78"/>
        <v>13.9</v>
      </c>
      <c r="BG57" s="464">
        <f t="shared" si="79"/>
        <v>12.4</v>
      </c>
      <c r="BH57" s="464">
        <f t="shared" si="80"/>
        <v>10</v>
      </c>
      <c r="BI57" s="464">
        <f t="shared" si="81"/>
        <v>5.6</v>
      </c>
      <c r="BJ57" s="464">
        <f t="shared" si="82"/>
        <v>1.4</v>
      </c>
      <c r="BK57" s="1278"/>
      <c r="BL57" s="459" t="s">
        <v>375</v>
      </c>
      <c r="BM57" s="1279"/>
      <c r="BN57" s="453"/>
      <c r="BO57" s="447"/>
      <c r="BP57" s="1277"/>
      <c r="BQ57" s="460"/>
      <c r="BR57" s="458" t="s">
        <v>375</v>
      </c>
      <c r="BS57" s="462" t="s">
        <v>376</v>
      </c>
      <c r="BT57" s="472">
        <f t="shared" si="83"/>
        <v>819</v>
      </c>
      <c r="BU57" s="455">
        <v>5</v>
      </c>
      <c r="BV57" s="455">
        <v>60</v>
      </c>
      <c r="BW57" s="455">
        <v>86</v>
      </c>
      <c r="BX57" s="455">
        <v>80</v>
      </c>
      <c r="BY57" s="455">
        <v>135</v>
      </c>
      <c r="BZ57" s="455">
        <v>137</v>
      </c>
      <c r="CA57" s="455">
        <v>103</v>
      </c>
      <c r="CB57" s="455">
        <v>98</v>
      </c>
      <c r="CC57" s="455">
        <v>62</v>
      </c>
      <c r="CD57" s="455">
        <v>28</v>
      </c>
      <c r="CE57" s="455">
        <v>25</v>
      </c>
      <c r="CF57" s="464">
        <f t="shared" si="84"/>
        <v>100</v>
      </c>
      <c r="CG57" s="464">
        <f t="shared" si="85"/>
        <v>0.6</v>
      </c>
      <c r="CH57" s="464">
        <f t="shared" si="86"/>
        <v>7.3</v>
      </c>
      <c r="CI57" s="464">
        <f t="shared" si="87"/>
        <v>10.5</v>
      </c>
      <c r="CJ57" s="464">
        <f t="shared" si="88"/>
        <v>9.8000000000000007</v>
      </c>
      <c r="CK57" s="464">
        <f t="shared" si="89"/>
        <v>16.5</v>
      </c>
      <c r="CL57" s="464">
        <f t="shared" si="90"/>
        <v>16.7</v>
      </c>
      <c r="CM57" s="464">
        <f t="shared" si="91"/>
        <v>12.6</v>
      </c>
      <c r="CN57" s="464">
        <f t="shared" si="92"/>
        <v>12</v>
      </c>
      <c r="CO57" s="464">
        <f t="shared" si="93"/>
        <v>7.6</v>
      </c>
      <c r="CP57" s="464">
        <f t="shared" si="94"/>
        <v>3.4</v>
      </c>
      <c r="CQ57" s="464">
        <f t="shared" si="95"/>
        <v>3.1</v>
      </c>
      <c r="CR57" s="1278"/>
      <c r="CS57" s="459" t="s">
        <v>375</v>
      </c>
      <c r="CT57" s="1279"/>
      <c r="CU57" s="453"/>
    </row>
    <row r="58" spans="1:99" s="486" customFormat="1" ht="10.5" customHeight="1">
      <c r="A58" s="447"/>
      <c r="B58" s="1277"/>
      <c r="C58" s="1514" t="s">
        <v>377</v>
      </c>
      <c r="D58" s="1514"/>
      <c r="E58" s="1515"/>
      <c r="F58" s="472">
        <f>SUM(G58:Q58)</f>
        <v>5582</v>
      </c>
      <c r="G58" s="455">
        <v>97</v>
      </c>
      <c r="H58" s="455">
        <v>359</v>
      </c>
      <c r="I58" s="455">
        <v>374</v>
      </c>
      <c r="J58" s="455">
        <v>371</v>
      </c>
      <c r="K58" s="455">
        <v>373</v>
      </c>
      <c r="L58" s="455">
        <v>406</v>
      </c>
      <c r="M58" s="455">
        <v>431</v>
      </c>
      <c r="N58" s="455">
        <v>392</v>
      </c>
      <c r="O58" s="455">
        <v>419</v>
      </c>
      <c r="P58" s="455">
        <v>539</v>
      </c>
      <c r="Q58" s="455">
        <v>1821</v>
      </c>
      <c r="R58" s="464" t="s">
        <v>243</v>
      </c>
      <c r="S58" s="464" t="s">
        <v>243</v>
      </c>
      <c r="T58" s="1280" t="s">
        <v>243</v>
      </c>
      <c r="U58" s="1280" t="s">
        <v>243</v>
      </c>
      <c r="V58" s="1280" t="s">
        <v>243</v>
      </c>
      <c r="W58" s="464" t="s">
        <v>243</v>
      </c>
      <c r="X58" s="464" t="s">
        <v>243</v>
      </c>
      <c r="Y58" s="464" t="s">
        <v>243</v>
      </c>
      <c r="Z58" s="464" t="s">
        <v>243</v>
      </c>
      <c r="AA58" s="464" t="s">
        <v>243</v>
      </c>
      <c r="AB58" s="464" t="s">
        <v>243</v>
      </c>
      <c r="AC58" s="464" t="s">
        <v>243</v>
      </c>
      <c r="AD58" s="1278"/>
      <c r="AE58" s="459" t="s">
        <v>405</v>
      </c>
      <c r="AF58" s="1279"/>
      <c r="AG58" s="453"/>
      <c r="AH58" s="447"/>
      <c r="AI58" s="1277"/>
      <c r="AJ58" s="1514" t="s">
        <v>377</v>
      </c>
      <c r="AK58" s="1514"/>
      <c r="AL58" s="1515"/>
      <c r="AM58" s="472">
        <f>SUM(AN58:AX58)</f>
        <v>2909</v>
      </c>
      <c r="AN58" s="455">
        <v>41</v>
      </c>
      <c r="AO58" s="455">
        <v>189</v>
      </c>
      <c r="AP58" s="455">
        <v>212</v>
      </c>
      <c r="AQ58" s="455">
        <v>201</v>
      </c>
      <c r="AR58" s="455">
        <v>198</v>
      </c>
      <c r="AS58" s="455">
        <v>214</v>
      </c>
      <c r="AT58" s="455">
        <v>239</v>
      </c>
      <c r="AU58" s="455">
        <v>222</v>
      </c>
      <c r="AV58" s="455">
        <v>214</v>
      </c>
      <c r="AW58" s="455">
        <v>274</v>
      </c>
      <c r="AX58" s="455">
        <v>905</v>
      </c>
      <c r="AY58" s="464" t="s">
        <v>243</v>
      </c>
      <c r="AZ58" s="464" t="s">
        <v>243</v>
      </c>
      <c r="BA58" s="464" t="s">
        <v>243</v>
      </c>
      <c r="BB58" s="464" t="s">
        <v>243</v>
      </c>
      <c r="BC58" s="464" t="s">
        <v>243</v>
      </c>
      <c r="BD58" s="464" t="s">
        <v>243</v>
      </c>
      <c r="BE58" s="464" t="s">
        <v>243</v>
      </c>
      <c r="BF58" s="464" t="s">
        <v>243</v>
      </c>
      <c r="BG58" s="464" t="s">
        <v>243</v>
      </c>
      <c r="BH58" s="464" t="s">
        <v>243</v>
      </c>
      <c r="BI58" s="464" t="s">
        <v>243</v>
      </c>
      <c r="BJ58" s="473" t="s">
        <v>243</v>
      </c>
      <c r="BK58" s="1278"/>
      <c r="BL58" s="459" t="s">
        <v>405</v>
      </c>
      <c r="BM58" s="1279"/>
      <c r="BN58" s="453"/>
      <c r="BO58" s="447"/>
      <c r="BP58" s="1277"/>
      <c r="BQ58" s="1514" t="s">
        <v>377</v>
      </c>
      <c r="BR58" s="1514"/>
      <c r="BS58" s="1515"/>
      <c r="BT58" s="472">
        <f>SUM(BU58:CE58)</f>
        <v>2673</v>
      </c>
      <c r="BU58" s="455">
        <v>56</v>
      </c>
      <c r="BV58" s="455">
        <v>170</v>
      </c>
      <c r="BW58" s="455">
        <v>162</v>
      </c>
      <c r="BX58" s="455">
        <v>170</v>
      </c>
      <c r="BY58" s="455">
        <v>175</v>
      </c>
      <c r="BZ58" s="455">
        <v>192</v>
      </c>
      <c r="CA58" s="455">
        <v>192</v>
      </c>
      <c r="CB58" s="455">
        <v>170</v>
      </c>
      <c r="CC58" s="455">
        <v>205</v>
      </c>
      <c r="CD58" s="455">
        <v>265</v>
      </c>
      <c r="CE58" s="455">
        <v>916</v>
      </c>
      <c r="CF58" s="464" t="s">
        <v>243</v>
      </c>
      <c r="CG58" s="464" t="s">
        <v>243</v>
      </c>
      <c r="CH58" s="1280" t="s">
        <v>243</v>
      </c>
      <c r="CI58" s="1280" t="s">
        <v>243</v>
      </c>
      <c r="CJ58" s="1280" t="s">
        <v>243</v>
      </c>
      <c r="CK58" s="464" t="s">
        <v>243</v>
      </c>
      <c r="CL58" s="464" t="s">
        <v>243</v>
      </c>
      <c r="CM58" s="464" t="s">
        <v>243</v>
      </c>
      <c r="CN58" s="464" t="s">
        <v>243</v>
      </c>
      <c r="CO58" s="464" t="s">
        <v>243</v>
      </c>
      <c r="CP58" s="464" t="s">
        <v>243</v>
      </c>
      <c r="CQ58" s="473" t="s">
        <v>243</v>
      </c>
      <c r="CR58" s="1278"/>
      <c r="CS58" s="459" t="s">
        <v>405</v>
      </c>
      <c r="CT58" s="1279"/>
      <c r="CU58" s="453"/>
    </row>
    <row r="59" spans="1:99" s="486" customFormat="1" ht="11.25" customHeight="1">
      <c r="A59" s="465"/>
      <c r="B59" s="1277"/>
      <c r="C59" s="460"/>
      <c r="D59" s="460"/>
      <c r="E59" s="460"/>
      <c r="F59" s="472"/>
      <c r="G59" s="455"/>
      <c r="H59" s="455"/>
      <c r="I59" s="455"/>
      <c r="J59" s="455"/>
      <c r="K59" s="455"/>
      <c r="L59" s="455"/>
      <c r="M59" s="455"/>
      <c r="N59" s="455"/>
      <c r="O59" s="455"/>
      <c r="P59" s="455"/>
      <c r="Q59" s="466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1281"/>
      <c r="AE59" s="1282"/>
      <c r="AF59" s="1283"/>
      <c r="AG59" s="485"/>
      <c r="AH59" s="465"/>
      <c r="AI59" s="1277"/>
      <c r="AJ59" s="460"/>
      <c r="AK59" s="460"/>
      <c r="AL59" s="460"/>
      <c r="AM59" s="472"/>
      <c r="AN59" s="455"/>
      <c r="AO59" s="455"/>
      <c r="AP59" s="455"/>
      <c r="AQ59" s="455"/>
      <c r="AR59" s="455"/>
      <c r="AS59" s="455"/>
      <c r="AT59" s="455"/>
      <c r="AU59" s="455"/>
      <c r="AV59" s="455"/>
      <c r="AW59" s="455"/>
      <c r="AX59" s="466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5"/>
      <c r="BK59" s="1281"/>
      <c r="BL59" s="1282"/>
      <c r="BM59" s="1283"/>
      <c r="BN59" s="485"/>
      <c r="BO59" s="465"/>
      <c r="BP59" s="1277"/>
      <c r="BQ59" s="460"/>
      <c r="BR59" s="460"/>
      <c r="BS59" s="460"/>
      <c r="BT59" s="472"/>
      <c r="BU59" s="455"/>
      <c r="BV59" s="455"/>
      <c r="BW59" s="455"/>
      <c r="BX59" s="455"/>
      <c r="BY59" s="455"/>
      <c r="BZ59" s="455"/>
      <c r="CA59" s="455"/>
      <c r="CB59" s="455"/>
      <c r="CC59" s="455"/>
      <c r="CD59" s="455"/>
      <c r="CE59" s="466"/>
      <c r="CF59" s="474"/>
      <c r="CG59" s="474"/>
      <c r="CH59" s="474"/>
      <c r="CI59" s="474"/>
      <c r="CJ59" s="474"/>
      <c r="CK59" s="474"/>
      <c r="CL59" s="474"/>
      <c r="CM59" s="474"/>
      <c r="CN59" s="474"/>
      <c r="CO59" s="474"/>
      <c r="CP59" s="474"/>
      <c r="CQ59" s="475"/>
      <c r="CR59" s="1281"/>
      <c r="CS59" s="1282"/>
      <c r="CT59" s="1283"/>
      <c r="CU59" s="485"/>
    </row>
    <row r="60" spans="1:99" s="1276" customFormat="1" ht="10.5" customHeight="1">
      <c r="A60" s="476"/>
      <c r="B60" s="1274"/>
      <c r="C60" s="1511" t="s">
        <v>43</v>
      </c>
      <c r="D60" s="1511"/>
      <c r="E60" s="1518"/>
      <c r="F60" s="478">
        <f t="shared" ref="F60:F68" si="96">SUM(G60:Q60)</f>
        <v>86330</v>
      </c>
      <c r="G60" s="479">
        <v>1111</v>
      </c>
      <c r="H60" s="479">
        <v>5419</v>
      </c>
      <c r="I60" s="479">
        <v>6771</v>
      </c>
      <c r="J60" s="479">
        <v>7950</v>
      </c>
      <c r="K60" s="479">
        <v>8966</v>
      </c>
      <c r="L60" s="479">
        <v>8613</v>
      </c>
      <c r="M60" s="479">
        <v>9437</v>
      </c>
      <c r="N60" s="479">
        <v>9353</v>
      </c>
      <c r="O60" s="479">
        <v>9494</v>
      </c>
      <c r="P60" s="479">
        <v>8231</v>
      </c>
      <c r="Q60" s="479">
        <v>10985</v>
      </c>
      <c r="R60" s="480">
        <f t="shared" ref="R60:AC63" si="97">ROUND((F60/$F60)*100,1)</f>
        <v>100</v>
      </c>
      <c r="S60" s="480">
        <f t="shared" si="97"/>
        <v>1.3</v>
      </c>
      <c r="T60" s="480">
        <f t="shared" si="97"/>
        <v>6.3</v>
      </c>
      <c r="U60" s="480">
        <f t="shared" si="97"/>
        <v>7.8</v>
      </c>
      <c r="V60" s="480">
        <f t="shared" si="97"/>
        <v>9.1999999999999993</v>
      </c>
      <c r="W60" s="480">
        <f t="shared" si="97"/>
        <v>10.4</v>
      </c>
      <c r="X60" s="480">
        <f t="shared" si="97"/>
        <v>10</v>
      </c>
      <c r="Y60" s="480">
        <f t="shared" si="97"/>
        <v>10.9</v>
      </c>
      <c r="Z60" s="480">
        <f t="shared" si="97"/>
        <v>10.8</v>
      </c>
      <c r="AA60" s="480">
        <f t="shared" si="97"/>
        <v>11</v>
      </c>
      <c r="AB60" s="480">
        <f t="shared" si="97"/>
        <v>9.5</v>
      </c>
      <c r="AC60" s="480">
        <f t="shared" si="97"/>
        <v>12.7</v>
      </c>
      <c r="AD60" s="1275"/>
      <c r="AE60" s="1127" t="s">
        <v>400</v>
      </c>
      <c r="AF60" s="483"/>
      <c r="AG60" s="476"/>
      <c r="AH60" s="476"/>
      <c r="AI60" s="1274"/>
      <c r="AJ60" s="1511" t="s">
        <v>43</v>
      </c>
      <c r="AK60" s="1511"/>
      <c r="AL60" s="1518"/>
      <c r="AM60" s="478">
        <f t="shared" ref="AM60:AM68" si="98">SUM(AN60:AX60)</f>
        <v>45120</v>
      </c>
      <c r="AN60" s="479">
        <v>529</v>
      </c>
      <c r="AO60" s="479">
        <v>2673</v>
      </c>
      <c r="AP60" s="479">
        <v>3495</v>
      </c>
      <c r="AQ60" s="479">
        <v>4151</v>
      </c>
      <c r="AR60" s="479">
        <v>4740</v>
      </c>
      <c r="AS60" s="479">
        <v>4428</v>
      </c>
      <c r="AT60" s="479">
        <v>4791</v>
      </c>
      <c r="AU60" s="479">
        <v>4755</v>
      </c>
      <c r="AV60" s="479">
        <v>5077</v>
      </c>
      <c r="AW60" s="479">
        <v>4594</v>
      </c>
      <c r="AX60" s="479">
        <v>5887</v>
      </c>
      <c r="AY60" s="480">
        <f t="shared" ref="AY60:BJ63" si="99">ROUND((AM60/$AM60)*100,1)</f>
        <v>100</v>
      </c>
      <c r="AZ60" s="480">
        <f t="shared" si="99"/>
        <v>1.2</v>
      </c>
      <c r="BA60" s="480">
        <f t="shared" si="99"/>
        <v>5.9</v>
      </c>
      <c r="BB60" s="480">
        <f t="shared" si="99"/>
        <v>7.7</v>
      </c>
      <c r="BC60" s="480">
        <f t="shared" si="99"/>
        <v>9.1999999999999993</v>
      </c>
      <c r="BD60" s="480">
        <f t="shared" si="99"/>
        <v>10.5</v>
      </c>
      <c r="BE60" s="480">
        <f t="shared" si="99"/>
        <v>9.8000000000000007</v>
      </c>
      <c r="BF60" s="480">
        <f t="shared" si="99"/>
        <v>10.6</v>
      </c>
      <c r="BG60" s="480">
        <f t="shared" si="99"/>
        <v>10.5</v>
      </c>
      <c r="BH60" s="480">
        <f t="shared" si="99"/>
        <v>11.3</v>
      </c>
      <c r="BI60" s="480">
        <f t="shared" si="99"/>
        <v>10.199999999999999</v>
      </c>
      <c r="BJ60" s="481">
        <f t="shared" si="99"/>
        <v>13</v>
      </c>
      <c r="BK60" s="1275"/>
      <c r="BL60" s="1127" t="s">
        <v>400</v>
      </c>
      <c r="BM60" s="483"/>
      <c r="BN60" s="476"/>
      <c r="BO60" s="476"/>
      <c r="BP60" s="1274"/>
      <c r="BQ60" s="1511" t="s">
        <v>43</v>
      </c>
      <c r="BR60" s="1511"/>
      <c r="BS60" s="1518"/>
      <c r="BT60" s="478">
        <f>SUM(BU60:CE60)</f>
        <v>41210</v>
      </c>
      <c r="BU60" s="479">
        <v>582</v>
      </c>
      <c r="BV60" s="479">
        <v>2746</v>
      </c>
      <c r="BW60" s="479">
        <v>3276</v>
      </c>
      <c r="BX60" s="479">
        <v>3799</v>
      </c>
      <c r="BY60" s="479">
        <v>4226</v>
      </c>
      <c r="BZ60" s="479">
        <v>4185</v>
      </c>
      <c r="CA60" s="479">
        <v>4646</v>
      </c>
      <c r="CB60" s="479">
        <v>4598</v>
      </c>
      <c r="CC60" s="479">
        <v>4417</v>
      </c>
      <c r="CD60" s="479">
        <v>3637</v>
      </c>
      <c r="CE60" s="479">
        <v>5098</v>
      </c>
      <c r="CF60" s="480">
        <f t="shared" ref="CF60:CQ63" si="100">ROUND((BT60/$BT60)*100,1)</f>
        <v>100</v>
      </c>
      <c r="CG60" s="480">
        <f t="shared" si="100"/>
        <v>1.4</v>
      </c>
      <c r="CH60" s="480">
        <f t="shared" si="100"/>
        <v>6.7</v>
      </c>
      <c r="CI60" s="480">
        <f t="shared" si="100"/>
        <v>7.9</v>
      </c>
      <c r="CJ60" s="480">
        <f t="shared" si="100"/>
        <v>9.1999999999999993</v>
      </c>
      <c r="CK60" s="480">
        <f t="shared" si="100"/>
        <v>10.3</v>
      </c>
      <c r="CL60" s="480">
        <f t="shared" si="100"/>
        <v>10.199999999999999</v>
      </c>
      <c r="CM60" s="480">
        <f t="shared" si="100"/>
        <v>11.3</v>
      </c>
      <c r="CN60" s="480">
        <f t="shared" si="100"/>
        <v>11.2</v>
      </c>
      <c r="CO60" s="480">
        <f t="shared" si="100"/>
        <v>10.7</v>
      </c>
      <c r="CP60" s="480">
        <f t="shared" si="100"/>
        <v>8.8000000000000007</v>
      </c>
      <c r="CQ60" s="481">
        <f t="shared" si="100"/>
        <v>12.4</v>
      </c>
      <c r="CR60" s="1275"/>
      <c r="CS60" s="1127" t="s">
        <v>400</v>
      </c>
      <c r="CT60" s="483"/>
      <c r="CU60" s="476"/>
    </row>
    <row r="61" spans="1:99" s="486" customFormat="1" ht="10.5" customHeight="1">
      <c r="B61" s="1277"/>
      <c r="C61" s="1514" t="s">
        <v>324</v>
      </c>
      <c r="D61" s="1514"/>
      <c r="E61" s="1515"/>
      <c r="F61" s="472">
        <f t="shared" si="96"/>
        <v>12670</v>
      </c>
      <c r="G61" s="455">
        <v>45</v>
      </c>
      <c r="H61" s="455">
        <v>184</v>
      </c>
      <c r="I61" s="455">
        <v>306</v>
      </c>
      <c r="J61" s="455">
        <v>337</v>
      </c>
      <c r="K61" s="455">
        <v>421</v>
      </c>
      <c r="L61" s="455">
        <v>612</v>
      </c>
      <c r="M61" s="455">
        <v>965</v>
      </c>
      <c r="N61" s="455">
        <v>1178</v>
      </c>
      <c r="O61" s="455">
        <v>1533</v>
      </c>
      <c r="P61" s="455">
        <v>1866</v>
      </c>
      <c r="Q61" s="455">
        <v>5223</v>
      </c>
      <c r="R61" s="464">
        <f t="shared" si="97"/>
        <v>100</v>
      </c>
      <c r="S61" s="464">
        <f t="shared" si="97"/>
        <v>0.4</v>
      </c>
      <c r="T61" s="464">
        <f t="shared" si="97"/>
        <v>1.5</v>
      </c>
      <c r="U61" s="464">
        <f t="shared" si="97"/>
        <v>2.4</v>
      </c>
      <c r="V61" s="464">
        <f t="shared" si="97"/>
        <v>2.7</v>
      </c>
      <c r="W61" s="464">
        <f t="shared" si="97"/>
        <v>3.3</v>
      </c>
      <c r="X61" s="464">
        <f t="shared" si="97"/>
        <v>4.8</v>
      </c>
      <c r="Y61" s="464">
        <f t="shared" si="97"/>
        <v>7.6</v>
      </c>
      <c r="Z61" s="464">
        <f t="shared" si="97"/>
        <v>9.3000000000000007</v>
      </c>
      <c r="AA61" s="464">
        <f t="shared" si="97"/>
        <v>12.1</v>
      </c>
      <c r="AB61" s="464">
        <f t="shared" si="97"/>
        <v>14.7</v>
      </c>
      <c r="AC61" s="464">
        <f t="shared" si="97"/>
        <v>41.2</v>
      </c>
      <c r="AD61" s="1278"/>
      <c r="AE61" s="456" t="s">
        <v>401</v>
      </c>
      <c r="AF61" s="454"/>
      <c r="AG61" s="1279"/>
      <c r="AI61" s="1277"/>
      <c r="AJ61" s="1514" t="s">
        <v>324</v>
      </c>
      <c r="AK61" s="1514"/>
      <c r="AL61" s="1515"/>
      <c r="AM61" s="472">
        <f t="shared" si="98"/>
        <v>6584</v>
      </c>
      <c r="AN61" s="455">
        <v>35</v>
      </c>
      <c r="AO61" s="455">
        <v>147</v>
      </c>
      <c r="AP61" s="455">
        <v>236</v>
      </c>
      <c r="AQ61" s="455">
        <v>228</v>
      </c>
      <c r="AR61" s="455">
        <v>241</v>
      </c>
      <c r="AS61" s="455">
        <v>342</v>
      </c>
      <c r="AT61" s="455">
        <v>521</v>
      </c>
      <c r="AU61" s="455">
        <v>567</v>
      </c>
      <c r="AV61" s="455">
        <v>747</v>
      </c>
      <c r="AW61" s="455">
        <v>939</v>
      </c>
      <c r="AX61" s="455">
        <v>2581</v>
      </c>
      <c r="AY61" s="464">
        <f t="shared" si="99"/>
        <v>100</v>
      </c>
      <c r="AZ61" s="464">
        <f t="shared" si="99"/>
        <v>0.5</v>
      </c>
      <c r="BA61" s="464">
        <f t="shared" si="99"/>
        <v>2.2000000000000002</v>
      </c>
      <c r="BB61" s="464">
        <f t="shared" si="99"/>
        <v>3.6</v>
      </c>
      <c r="BC61" s="464">
        <f t="shared" si="99"/>
        <v>3.5</v>
      </c>
      <c r="BD61" s="464">
        <f t="shared" si="99"/>
        <v>3.7</v>
      </c>
      <c r="BE61" s="464">
        <f t="shared" si="99"/>
        <v>5.2</v>
      </c>
      <c r="BF61" s="464">
        <f t="shared" si="99"/>
        <v>7.9</v>
      </c>
      <c r="BG61" s="464">
        <f t="shared" si="99"/>
        <v>8.6</v>
      </c>
      <c r="BH61" s="464">
        <f t="shared" si="99"/>
        <v>11.3</v>
      </c>
      <c r="BI61" s="464">
        <f t="shared" si="99"/>
        <v>14.3</v>
      </c>
      <c r="BJ61" s="473">
        <f t="shared" si="99"/>
        <v>39.200000000000003</v>
      </c>
      <c r="BK61" s="1278"/>
      <c r="BL61" s="456" t="s">
        <v>401</v>
      </c>
      <c r="BM61" s="454"/>
      <c r="BN61" s="1279"/>
      <c r="BP61" s="1277"/>
      <c r="BQ61" s="1514" t="s">
        <v>324</v>
      </c>
      <c r="BR61" s="1514"/>
      <c r="BS61" s="1515"/>
      <c r="BT61" s="472">
        <f>SUM(BU61:CE61)</f>
        <v>6086</v>
      </c>
      <c r="BU61" s="455">
        <v>10</v>
      </c>
      <c r="BV61" s="455">
        <v>37</v>
      </c>
      <c r="BW61" s="455">
        <v>70</v>
      </c>
      <c r="BX61" s="455">
        <v>109</v>
      </c>
      <c r="BY61" s="455">
        <v>180</v>
      </c>
      <c r="BZ61" s="455">
        <v>270</v>
      </c>
      <c r="CA61" s="455">
        <v>444</v>
      </c>
      <c r="CB61" s="455">
        <v>611</v>
      </c>
      <c r="CC61" s="455">
        <v>786</v>
      </c>
      <c r="CD61" s="455">
        <v>927</v>
      </c>
      <c r="CE61" s="455">
        <v>2642</v>
      </c>
      <c r="CF61" s="464">
        <f t="shared" si="100"/>
        <v>100</v>
      </c>
      <c r="CG61" s="464">
        <f t="shared" si="100"/>
        <v>0.2</v>
      </c>
      <c r="CH61" s="464">
        <f t="shared" si="100"/>
        <v>0.6</v>
      </c>
      <c r="CI61" s="464">
        <f t="shared" si="100"/>
        <v>1.2</v>
      </c>
      <c r="CJ61" s="464">
        <f t="shared" si="100"/>
        <v>1.8</v>
      </c>
      <c r="CK61" s="464">
        <f t="shared" si="100"/>
        <v>3</v>
      </c>
      <c r="CL61" s="464">
        <f t="shared" si="100"/>
        <v>4.4000000000000004</v>
      </c>
      <c r="CM61" s="464">
        <f t="shared" si="100"/>
        <v>7.3</v>
      </c>
      <c r="CN61" s="464">
        <f t="shared" si="100"/>
        <v>10</v>
      </c>
      <c r="CO61" s="464">
        <f t="shared" si="100"/>
        <v>12.9</v>
      </c>
      <c r="CP61" s="464">
        <f t="shared" si="100"/>
        <v>15.2</v>
      </c>
      <c r="CQ61" s="473">
        <f t="shared" si="100"/>
        <v>43.4</v>
      </c>
      <c r="CR61" s="1278"/>
      <c r="CS61" s="456" t="s">
        <v>401</v>
      </c>
      <c r="CT61" s="454"/>
      <c r="CU61" s="1279"/>
    </row>
    <row r="62" spans="1:99" s="486" customFormat="1" ht="9" customHeight="1">
      <c r="B62" s="1277"/>
      <c r="C62" s="457"/>
      <c r="D62" s="458" t="s">
        <v>325</v>
      </c>
      <c r="E62" s="457" t="s">
        <v>326</v>
      </c>
      <c r="F62" s="472">
        <f t="shared" si="96"/>
        <v>12667</v>
      </c>
      <c r="G62" s="455">
        <v>45</v>
      </c>
      <c r="H62" s="455">
        <v>183</v>
      </c>
      <c r="I62" s="455">
        <v>306</v>
      </c>
      <c r="J62" s="455">
        <v>337</v>
      </c>
      <c r="K62" s="455">
        <v>421</v>
      </c>
      <c r="L62" s="455">
        <v>611</v>
      </c>
      <c r="M62" s="455">
        <v>964</v>
      </c>
      <c r="N62" s="455">
        <v>1178</v>
      </c>
      <c r="O62" s="455">
        <v>1533</v>
      </c>
      <c r="P62" s="455">
        <v>1866</v>
      </c>
      <c r="Q62" s="455">
        <v>5223</v>
      </c>
      <c r="R62" s="464">
        <f t="shared" si="97"/>
        <v>100</v>
      </c>
      <c r="S62" s="464">
        <f t="shared" si="97"/>
        <v>0.4</v>
      </c>
      <c r="T62" s="464">
        <f t="shared" si="97"/>
        <v>1.4</v>
      </c>
      <c r="U62" s="464">
        <f t="shared" si="97"/>
        <v>2.4</v>
      </c>
      <c r="V62" s="464">
        <f t="shared" si="97"/>
        <v>2.7</v>
      </c>
      <c r="W62" s="464">
        <f t="shared" si="97"/>
        <v>3.3</v>
      </c>
      <c r="X62" s="464">
        <f t="shared" si="97"/>
        <v>4.8</v>
      </c>
      <c r="Y62" s="464">
        <f t="shared" si="97"/>
        <v>7.6</v>
      </c>
      <c r="Z62" s="464">
        <f t="shared" si="97"/>
        <v>9.3000000000000007</v>
      </c>
      <c r="AA62" s="464">
        <f t="shared" si="97"/>
        <v>12.1</v>
      </c>
      <c r="AB62" s="464">
        <f t="shared" si="97"/>
        <v>14.7</v>
      </c>
      <c r="AC62" s="464">
        <f t="shared" si="97"/>
        <v>41.2</v>
      </c>
      <c r="AD62" s="1278"/>
      <c r="AE62" s="459" t="s">
        <v>325</v>
      </c>
      <c r="AF62" s="1279"/>
      <c r="AG62" s="1279"/>
      <c r="AI62" s="1277"/>
      <c r="AJ62" s="457"/>
      <c r="AK62" s="458" t="s">
        <v>325</v>
      </c>
      <c r="AL62" s="457" t="s">
        <v>326</v>
      </c>
      <c r="AM62" s="472">
        <f t="shared" si="98"/>
        <v>6581</v>
      </c>
      <c r="AN62" s="455">
        <v>35</v>
      </c>
      <c r="AO62" s="455">
        <v>146</v>
      </c>
      <c r="AP62" s="455">
        <v>236</v>
      </c>
      <c r="AQ62" s="455">
        <v>228</v>
      </c>
      <c r="AR62" s="455">
        <v>241</v>
      </c>
      <c r="AS62" s="455">
        <v>341</v>
      </c>
      <c r="AT62" s="455">
        <v>520</v>
      </c>
      <c r="AU62" s="455">
        <v>567</v>
      </c>
      <c r="AV62" s="455">
        <v>747</v>
      </c>
      <c r="AW62" s="455">
        <v>939</v>
      </c>
      <c r="AX62" s="455">
        <v>2581</v>
      </c>
      <c r="AY62" s="464">
        <f t="shared" si="99"/>
        <v>100</v>
      </c>
      <c r="AZ62" s="464">
        <f t="shared" si="99"/>
        <v>0.5</v>
      </c>
      <c r="BA62" s="464">
        <f t="shared" si="99"/>
        <v>2.2000000000000002</v>
      </c>
      <c r="BB62" s="464">
        <f t="shared" si="99"/>
        <v>3.6</v>
      </c>
      <c r="BC62" s="464">
        <f t="shared" si="99"/>
        <v>3.5</v>
      </c>
      <c r="BD62" s="464">
        <f t="shared" si="99"/>
        <v>3.7</v>
      </c>
      <c r="BE62" s="464">
        <f t="shared" si="99"/>
        <v>5.2</v>
      </c>
      <c r="BF62" s="464">
        <f t="shared" si="99"/>
        <v>7.9</v>
      </c>
      <c r="BG62" s="464">
        <f t="shared" si="99"/>
        <v>8.6</v>
      </c>
      <c r="BH62" s="464">
        <f t="shared" si="99"/>
        <v>11.4</v>
      </c>
      <c r="BI62" s="464">
        <f t="shared" si="99"/>
        <v>14.3</v>
      </c>
      <c r="BJ62" s="473">
        <f t="shared" si="99"/>
        <v>39.200000000000003</v>
      </c>
      <c r="BK62" s="1278"/>
      <c r="BL62" s="459" t="s">
        <v>325</v>
      </c>
      <c r="BM62" s="1279"/>
      <c r="BN62" s="1279"/>
      <c r="BP62" s="1277"/>
      <c r="BQ62" s="457"/>
      <c r="BR62" s="458" t="s">
        <v>325</v>
      </c>
      <c r="BS62" s="457" t="s">
        <v>326</v>
      </c>
      <c r="BT62" s="472">
        <f>SUM(BU62:CE62)</f>
        <v>6086</v>
      </c>
      <c r="BU62" s="455">
        <v>10</v>
      </c>
      <c r="BV62" s="455">
        <v>37</v>
      </c>
      <c r="BW62" s="455">
        <v>70</v>
      </c>
      <c r="BX62" s="455">
        <v>109</v>
      </c>
      <c r="BY62" s="455">
        <v>180</v>
      </c>
      <c r="BZ62" s="455">
        <v>270</v>
      </c>
      <c r="CA62" s="455">
        <v>444</v>
      </c>
      <c r="CB62" s="455">
        <v>611</v>
      </c>
      <c r="CC62" s="455">
        <v>786</v>
      </c>
      <c r="CD62" s="455">
        <v>927</v>
      </c>
      <c r="CE62" s="455">
        <v>2642</v>
      </c>
      <c r="CF62" s="464">
        <f t="shared" si="100"/>
        <v>100</v>
      </c>
      <c r="CG62" s="464">
        <f t="shared" si="100"/>
        <v>0.2</v>
      </c>
      <c r="CH62" s="464">
        <f t="shared" si="100"/>
        <v>0.6</v>
      </c>
      <c r="CI62" s="464">
        <f t="shared" si="100"/>
        <v>1.2</v>
      </c>
      <c r="CJ62" s="464">
        <f t="shared" si="100"/>
        <v>1.8</v>
      </c>
      <c r="CK62" s="464">
        <f t="shared" si="100"/>
        <v>3</v>
      </c>
      <c r="CL62" s="464">
        <f t="shared" si="100"/>
        <v>4.4000000000000004</v>
      </c>
      <c r="CM62" s="464">
        <f t="shared" si="100"/>
        <v>7.3</v>
      </c>
      <c r="CN62" s="464">
        <f t="shared" si="100"/>
        <v>10</v>
      </c>
      <c r="CO62" s="464">
        <f t="shared" si="100"/>
        <v>12.9</v>
      </c>
      <c r="CP62" s="464">
        <f t="shared" si="100"/>
        <v>15.2</v>
      </c>
      <c r="CQ62" s="473">
        <f t="shared" si="100"/>
        <v>43.4</v>
      </c>
      <c r="CR62" s="1278"/>
      <c r="CS62" s="459" t="s">
        <v>325</v>
      </c>
      <c r="CT62" s="1279"/>
      <c r="CU62" s="1279"/>
    </row>
    <row r="63" spans="1:99" s="486" customFormat="1" ht="9" customHeight="1">
      <c r="B63" s="1277"/>
      <c r="C63" s="457"/>
      <c r="D63" s="458"/>
      <c r="E63" s="457" t="s">
        <v>328</v>
      </c>
      <c r="F63" s="472">
        <f t="shared" si="96"/>
        <v>12590</v>
      </c>
      <c r="G63" s="455">
        <v>44</v>
      </c>
      <c r="H63" s="455">
        <v>179</v>
      </c>
      <c r="I63" s="455">
        <v>300</v>
      </c>
      <c r="J63" s="455">
        <v>330</v>
      </c>
      <c r="K63" s="455">
        <v>408</v>
      </c>
      <c r="L63" s="455">
        <v>607</v>
      </c>
      <c r="M63" s="455">
        <v>954</v>
      </c>
      <c r="N63" s="455">
        <v>1173</v>
      </c>
      <c r="O63" s="455">
        <v>1525</v>
      </c>
      <c r="P63" s="455">
        <v>1855</v>
      </c>
      <c r="Q63" s="455">
        <v>5215</v>
      </c>
      <c r="R63" s="464">
        <f t="shared" si="97"/>
        <v>100</v>
      </c>
      <c r="S63" s="464">
        <f t="shared" si="97"/>
        <v>0.3</v>
      </c>
      <c r="T63" s="464">
        <f t="shared" si="97"/>
        <v>1.4</v>
      </c>
      <c r="U63" s="464">
        <f t="shared" si="97"/>
        <v>2.4</v>
      </c>
      <c r="V63" s="464">
        <f t="shared" si="97"/>
        <v>2.6</v>
      </c>
      <c r="W63" s="464">
        <f t="shared" si="97"/>
        <v>3.2</v>
      </c>
      <c r="X63" s="464">
        <f t="shared" si="97"/>
        <v>4.8</v>
      </c>
      <c r="Y63" s="464">
        <f t="shared" si="97"/>
        <v>7.6</v>
      </c>
      <c r="Z63" s="464">
        <f t="shared" si="97"/>
        <v>9.3000000000000007</v>
      </c>
      <c r="AA63" s="464">
        <f t="shared" si="97"/>
        <v>12.1</v>
      </c>
      <c r="AB63" s="464">
        <f t="shared" si="97"/>
        <v>14.7</v>
      </c>
      <c r="AC63" s="464">
        <f t="shared" si="97"/>
        <v>41.4</v>
      </c>
      <c r="AD63" s="1278"/>
      <c r="AE63" s="459"/>
      <c r="AF63" s="1279"/>
      <c r="AG63" s="1279"/>
      <c r="AI63" s="1277"/>
      <c r="AJ63" s="457"/>
      <c r="AK63" s="458"/>
      <c r="AL63" s="457" t="s">
        <v>328</v>
      </c>
      <c r="AM63" s="472">
        <f t="shared" si="98"/>
        <v>6517</v>
      </c>
      <c r="AN63" s="455">
        <v>34</v>
      </c>
      <c r="AO63" s="455">
        <v>143</v>
      </c>
      <c r="AP63" s="455">
        <v>230</v>
      </c>
      <c r="AQ63" s="455">
        <v>224</v>
      </c>
      <c r="AR63" s="455">
        <v>233</v>
      </c>
      <c r="AS63" s="455">
        <v>337</v>
      </c>
      <c r="AT63" s="455">
        <v>512</v>
      </c>
      <c r="AU63" s="455">
        <v>563</v>
      </c>
      <c r="AV63" s="455">
        <v>739</v>
      </c>
      <c r="AW63" s="455">
        <v>928</v>
      </c>
      <c r="AX63" s="455">
        <v>2574</v>
      </c>
      <c r="AY63" s="464">
        <f t="shared" si="99"/>
        <v>100</v>
      </c>
      <c r="AZ63" s="464">
        <f t="shared" si="99"/>
        <v>0.5</v>
      </c>
      <c r="BA63" s="464">
        <f t="shared" si="99"/>
        <v>2.2000000000000002</v>
      </c>
      <c r="BB63" s="464">
        <f t="shared" si="99"/>
        <v>3.5</v>
      </c>
      <c r="BC63" s="464">
        <f t="shared" si="99"/>
        <v>3.4</v>
      </c>
      <c r="BD63" s="464">
        <f t="shared" si="99"/>
        <v>3.6</v>
      </c>
      <c r="BE63" s="464">
        <f t="shared" si="99"/>
        <v>5.2</v>
      </c>
      <c r="BF63" s="464">
        <f t="shared" si="99"/>
        <v>7.9</v>
      </c>
      <c r="BG63" s="464">
        <f t="shared" si="99"/>
        <v>8.6</v>
      </c>
      <c r="BH63" s="464">
        <f t="shared" si="99"/>
        <v>11.3</v>
      </c>
      <c r="BI63" s="464">
        <f t="shared" si="99"/>
        <v>14.2</v>
      </c>
      <c r="BJ63" s="473">
        <f t="shared" si="99"/>
        <v>39.5</v>
      </c>
      <c r="BK63" s="1278"/>
      <c r="BL63" s="459"/>
      <c r="BM63" s="1279"/>
      <c r="BN63" s="1279"/>
      <c r="BP63" s="1277"/>
      <c r="BQ63" s="457"/>
      <c r="BR63" s="458"/>
      <c r="BS63" s="457" t="s">
        <v>328</v>
      </c>
      <c r="BT63" s="472">
        <f>SUM(BU63:CE63)</f>
        <v>6073</v>
      </c>
      <c r="BU63" s="455">
        <v>10</v>
      </c>
      <c r="BV63" s="455">
        <v>36</v>
      </c>
      <c r="BW63" s="455">
        <v>70</v>
      </c>
      <c r="BX63" s="455">
        <v>106</v>
      </c>
      <c r="BY63" s="455">
        <v>175</v>
      </c>
      <c r="BZ63" s="455">
        <v>270</v>
      </c>
      <c r="CA63" s="455">
        <v>442</v>
      </c>
      <c r="CB63" s="455">
        <v>610</v>
      </c>
      <c r="CC63" s="455">
        <v>786</v>
      </c>
      <c r="CD63" s="455">
        <v>927</v>
      </c>
      <c r="CE63" s="455">
        <v>2641</v>
      </c>
      <c r="CF63" s="464">
        <f t="shared" si="100"/>
        <v>100</v>
      </c>
      <c r="CG63" s="464">
        <f t="shared" si="100"/>
        <v>0.2</v>
      </c>
      <c r="CH63" s="464">
        <f t="shared" si="100"/>
        <v>0.6</v>
      </c>
      <c r="CI63" s="464">
        <f t="shared" si="100"/>
        <v>1.2</v>
      </c>
      <c r="CJ63" s="464">
        <f t="shared" si="100"/>
        <v>1.7</v>
      </c>
      <c r="CK63" s="464">
        <f t="shared" si="100"/>
        <v>2.9</v>
      </c>
      <c r="CL63" s="464">
        <f t="shared" si="100"/>
        <v>4.4000000000000004</v>
      </c>
      <c r="CM63" s="464">
        <f t="shared" si="100"/>
        <v>7.3</v>
      </c>
      <c r="CN63" s="464">
        <f t="shared" si="100"/>
        <v>10</v>
      </c>
      <c r="CO63" s="464">
        <f t="shared" si="100"/>
        <v>12.9</v>
      </c>
      <c r="CP63" s="464">
        <f t="shared" si="100"/>
        <v>15.3</v>
      </c>
      <c r="CQ63" s="473">
        <f t="shared" si="100"/>
        <v>43.5</v>
      </c>
      <c r="CR63" s="1278"/>
      <c r="CS63" s="459"/>
      <c r="CT63" s="1279"/>
      <c r="CU63" s="1279"/>
    </row>
    <row r="64" spans="1:99" s="486" customFormat="1" ht="9" customHeight="1">
      <c r="B64" s="1277"/>
      <c r="C64" s="457"/>
      <c r="D64" s="458" t="s">
        <v>329</v>
      </c>
      <c r="E64" s="457" t="s">
        <v>331</v>
      </c>
      <c r="F64" s="472">
        <f t="shared" si="96"/>
        <v>3</v>
      </c>
      <c r="G64" s="455" t="s">
        <v>243</v>
      </c>
      <c r="H64" s="455">
        <v>1</v>
      </c>
      <c r="I64" s="455" t="s">
        <v>243</v>
      </c>
      <c r="J64" s="455" t="s">
        <v>243</v>
      </c>
      <c r="K64" s="455" t="s">
        <v>243</v>
      </c>
      <c r="L64" s="455">
        <v>1</v>
      </c>
      <c r="M64" s="455">
        <v>1</v>
      </c>
      <c r="N64" s="455" t="s">
        <v>243</v>
      </c>
      <c r="O64" s="455" t="s">
        <v>243</v>
      </c>
      <c r="P64" s="455" t="s">
        <v>243</v>
      </c>
      <c r="Q64" s="455" t="s">
        <v>243</v>
      </c>
      <c r="R64" s="464">
        <f>ROUND((F64/$F64)*100,1)</f>
        <v>100</v>
      </c>
      <c r="S64" s="464" t="s">
        <v>243</v>
      </c>
      <c r="T64" s="464">
        <f>ROUND((H64/$F64)*100,1)</f>
        <v>33.299999999999997</v>
      </c>
      <c r="U64" s="464" t="s">
        <v>243</v>
      </c>
      <c r="V64" s="464" t="s">
        <v>243</v>
      </c>
      <c r="W64" s="464" t="s">
        <v>243</v>
      </c>
      <c r="X64" s="464">
        <f t="shared" ref="X64:Y68" si="101">ROUND((L64/$F64)*100,1)</f>
        <v>33.299999999999997</v>
      </c>
      <c r="Y64" s="464">
        <f t="shared" si="101"/>
        <v>33.299999999999997</v>
      </c>
      <c r="Z64" s="464" t="s">
        <v>243</v>
      </c>
      <c r="AA64" s="464" t="s">
        <v>243</v>
      </c>
      <c r="AB64" s="464" t="s">
        <v>243</v>
      </c>
      <c r="AC64" s="464" t="s">
        <v>243</v>
      </c>
      <c r="AD64" s="1278"/>
      <c r="AE64" s="459" t="s">
        <v>329</v>
      </c>
      <c r="AF64" s="1279"/>
      <c r="AG64" s="1279"/>
      <c r="AI64" s="1277"/>
      <c r="AJ64" s="457"/>
      <c r="AK64" s="458" t="s">
        <v>329</v>
      </c>
      <c r="AL64" s="457" t="s">
        <v>331</v>
      </c>
      <c r="AM64" s="472">
        <f t="shared" si="98"/>
        <v>3</v>
      </c>
      <c r="AN64" s="455" t="s">
        <v>243</v>
      </c>
      <c r="AO64" s="455">
        <v>1</v>
      </c>
      <c r="AP64" s="455" t="s">
        <v>243</v>
      </c>
      <c r="AQ64" s="455" t="s">
        <v>243</v>
      </c>
      <c r="AR64" s="455" t="s">
        <v>243</v>
      </c>
      <c r="AS64" s="455">
        <v>1</v>
      </c>
      <c r="AT64" s="455">
        <v>1</v>
      </c>
      <c r="AU64" s="455" t="s">
        <v>243</v>
      </c>
      <c r="AV64" s="455" t="s">
        <v>243</v>
      </c>
      <c r="AW64" s="455" t="s">
        <v>243</v>
      </c>
      <c r="AX64" s="455" t="s">
        <v>243</v>
      </c>
      <c r="AY64" s="464">
        <f>ROUND((AM64/$AM64)*100,1)</f>
        <v>100</v>
      </c>
      <c r="AZ64" s="464" t="s">
        <v>243</v>
      </c>
      <c r="BA64" s="464">
        <f>ROUND((AO64/$AM64)*100,1)</f>
        <v>33.299999999999997</v>
      </c>
      <c r="BB64" s="464" t="s">
        <v>243</v>
      </c>
      <c r="BC64" s="464" t="s">
        <v>243</v>
      </c>
      <c r="BD64" s="464" t="s">
        <v>243</v>
      </c>
      <c r="BE64" s="464">
        <f>ROUND((AS64/$AM64)*100,1)</f>
        <v>33.299999999999997</v>
      </c>
      <c r="BF64" s="464">
        <f>ROUND((AT64/$AM64)*100,1)</f>
        <v>33.299999999999997</v>
      </c>
      <c r="BG64" s="464" t="s">
        <v>243</v>
      </c>
      <c r="BH64" s="464" t="s">
        <v>243</v>
      </c>
      <c r="BI64" s="464" t="s">
        <v>243</v>
      </c>
      <c r="BJ64" s="473" t="s">
        <v>243</v>
      </c>
      <c r="BK64" s="1278"/>
      <c r="BL64" s="459" t="s">
        <v>329</v>
      </c>
      <c r="BM64" s="1279"/>
      <c r="BN64" s="1279"/>
      <c r="BP64" s="1277"/>
      <c r="BQ64" s="457"/>
      <c r="BR64" s="458" t="s">
        <v>329</v>
      </c>
      <c r="BS64" s="457" t="s">
        <v>331</v>
      </c>
      <c r="BT64" s="472" t="s">
        <v>243</v>
      </c>
      <c r="BU64" s="455" t="s">
        <v>243</v>
      </c>
      <c r="BV64" s="455" t="s">
        <v>243</v>
      </c>
      <c r="BW64" s="455" t="s">
        <v>243</v>
      </c>
      <c r="BX64" s="455" t="s">
        <v>243</v>
      </c>
      <c r="BY64" s="455" t="s">
        <v>243</v>
      </c>
      <c r="BZ64" s="455" t="s">
        <v>243</v>
      </c>
      <c r="CA64" s="455" t="s">
        <v>243</v>
      </c>
      <c r="CB64" s="455" t="s">
        <v>243</v>
      </c>
      <c r="CC64" s="455" t="s">
        <v>243</v>
      </c>
      <c r="CD64" s="455" t="s">
        <v>243</v>
      </c>
      <c r="CE64" s="455" t="s">
        <v>243</v>
      </c>
      <c r="CF64" s="464" t="s">
        <v>243</v>
      </c>
      <c r="CG64" s="464" t="s">
        <v>243</v>
      </c>
      <c r="CH64" s="464" t="s">
        <v>243</v>
      </c>
      <c r="CI64" s="464" t="s">
        <v>243</v>
      </c>
      <c r="CJ64" s="464" t="s">
        <v>243</v>
      </c>
      <c r="CK64" s="464" t="s">
        <v>243</v>
      </c>
      <c r="CL64" s="464" t="s">
        <v>243</v>
      </c>
      <c r="CM64" s="464" t="s">
        <v>243</v>
      </c>
      <c r="CN64" s="464" t="s">
        <v>243</v>
      </c>
      <c r="CO64" s="464" t="s">
        <v>243</v>
      </c>
      <c r="CP64" s="464" t="s">
        <v>243</v>
      </c>
      <c r="CQ64" s="473" t="s">
        <v>243</v>
      </c>
      <c r="CR64" s="1278"/>
      <c r="CS64" s="459" t="s">
        <v>329</v>
      </c>
      <c r="CT64" s="1279"/>
      <c r="CU64" s="1279"/>
    </row>
    <row r="65" spans="1:99" s="486" customFormat="1" ht="10.5" customHeight="1">
      <c r="A65" s="447"/>
      <c r="B65" s="1277"/>
      <c r="C65" s="1514" t="s">
        <v>333</v>
      </c>
      <c r="D65" s="1514"/>
      <c r="E65" s="1515"/>
      <c r="F65" s="472">
        <f t="shared" si="96"/>
        <v>13609</v>
      </c>
      <c r="G65" s="455">
        <v>210</v>
      </c>
      <c r="H65" s="455">
        <v>913</v>
      </c>
      <c r="I65" s="455">
        <v>1210</v>
      </c>
      <c r="J65" s="455">
        <v>1486</v>
      </c>
      <c r="K65" s="455">
        <v>1741</v>
      </c>
      <c r="L65" s="455">
        <v>1617</v>
      </c>
      <c r="M65" s="455">
        <v>1700</v>
      </c>
      <c r="N65" s="455">
        <v>1402</v>
      </c>
      <c r="O65" s="455">
        <v>1510</v>
      </c>
      <c r="P65" s="455">
        <v>1082</v>
      </c>
      <c r="Q65" s="455">
        <v>738</v>
      </c>
      <c r="R65" s="464">
        <f>ROUND((F65/$F65)*100,1)</f>
        <v>100</v>
      </c>
      <c r="S65" s="464">
        <f>ROUND((G65/$F65)*100,1)</f>
        <v>1.5</v>
      </c>
      <c r="T65" s="464">
        <f>ROUND((H65/$F65)*100,1)</f>
        <v>6.7</v>
      </c>
      <c r="U65" s="464">
        <f t="shared" ref="U65:W68" si="102">ROUND((I65/$F65)*100,1)</f>
        <v>8.9</v>
      </c>
      <c r="V65" s="464">
        <f t="shared" si="102"/>
        <v>10.9</v>
      </c>
      <c r="W65" s="464">
        <f t="shared" si="102"/>
        <v>12.8</v>
      </c>
      <c r="X65" s="464">
        <f t="shared" si="101"/>
        <v>11.9</v>
      </c>
      <c r="Y65" s="464">
        <f t="shared" si="101"/>
        <v>12.5</v>
      </c>
      <c r="Z65" s="464">
        <f>ROUND((N65/$F65)*100,1)</f>
        <v>10.3</v>
      </c>
      <c r="AA65" s="464">
        <f>ROUND((O65/$F65)*100,1)</f>
        <v>11.1</v>
      </c>
      <c r="AB65" s="464">
        <f>ROUND((P65/$F65)*100,1)</f>
        <v>8</v>
      </c>
      <c r="AC65" s="464">
        <f>ROUND((Q65/$F65)*100,1)</f>
        <v>5.4</v>
      </c>
      <c r="AD65" s="1278"/>
      <c r="AE65" s="456" t="s">
        <v>402</v>
      </c>
      <c r="AF65" s="454"/>
      <c r="AG65" s="453"/>
      <c r="AH65" s="447"/>
      <c r="AI65" s="1277"/>
      <c r="AJ65" s="1514" t="s">
        <v>333</v>
      </c>
      <c r="AK65" s="1514"/>
      <c r="AL65" s="1515"/>
      <c r="AM65" s="472">
        <f t="shared" si="98"/>
        <v>9356</v>
      </c>
      <c r="AN65" s="455">
        <v>133</v>
      </c>
      <c r="AO65" s="455">
        <v>631</v>
      </c>
      <c r="AP65" s="455">
        <v>907</v>
      </c>
      <c r="AQ65" s="455">
        <v>1058</v>
      </c>
      <c r="AR65" s="455">
        <v>1202</v>
      </c>
      <c r="AS65" s="455">
        <v>1017</v>
      </c>
      <c r="AT65" s="455">
        <v>1057</v>
      </c>
      <c r="AU65" s="455">
        <v>951</v>
      </c>
      <c r="AV65" s="455">
        <v>1046</v>
      </c>
      <c r="AW65" s="455">
        <v>806</v>
      </c>
      <c r="AX65" s="455">
        <v>548</v>
      </c>
      <c r="AY65" s="464">
        <f>ROUND((AM65/$AM65)*100,1)</f>
        <v>100</v>
      </c>
      <c r="AZ65" s="464">
        <f>ROUND((AN65/$AM65)*100,1)</f>
        <v>1.4</v>
      </c>
      <c r="BA65" s="464">
        <f>ROUND((AO65/$AM65)*100,1)</f>
        <v>6.7</v>
      </c>
      <c r="BB65" s="464">
        <f t="shared" ref="BB65:BD68" si="103">ROUND((AP65/$AM65)*100,1)</f>
        <v>9.6999999999999993</v>
      </c>
      <c r="BC65" s="464">
        <f t="shared" si="103"/>
        <v>11.3</v>
      </c>
      <c r="BD65" s="464">
        <f t="shared" si="103"/>
        <v>12.8</v>
      </c>
      <c r="BE65" s="464">
        <f>ROUND((AS65/$AM65)*100,1)</f>
        <v>10.9</v>
      </c>
      <c r="BF65" s="464">
        <f>ROUND((AT65/$AM65)*100,1)</f>
        <v>11.3</v>
      </c>
      <c r="BG65" s="464">
        <f>ROUND((AU65/$AM65)*100,1)</f>
        <v>10.199999999999999</v>
      </c>
      <c r="BH65" s="464">
        <f>ROUND((AV65/$AM65)*100,1)</f>
        <v>11.2</v>
      </c>
      <c r="BI65" s="464">
        <f>ROUND((AW65/$AM65)*100,1)</f>
        <v>8.6</v>
      </c>
      <c r="BJ65" s="473">
        <f>ROUND((AX65/$AM65)*100,1)</f>
        <v>5.9</v>
      </c>
      <c r="BK65" s="1278"/>
      <c r="BL65" s="456" t="s">
        <v>402</v>
      </c>
      <c r="BM65" s="454"/>
      <c r="BN65" s="453"/>
      <c r="BO65" s="447"/>
      <c r="BP65" s="1277"/>
      <c r="BQ65" s="1514" t="s">
        <v>333</v>
      </c>
      <c r="BR65" s="1514"/>
      <c r="BS65" s="1515"/>
      <c r="BT65" s="472">
        <f>SUM(BU65:CE65)</f>
        <v>4253</v>
      </c>
      <c r="BU65" s="455">
        <v>77</v>
      </c>
      <c r="BV65" s="455">
        <v>282</v>
      </c>
      <c r="BW65" s="455">
        <v>303</v>
      </c>
      <c r="BX65" s="455">
        <v>428</v>
      </c>
      <c r="BY65" s="455">
        <v>539</v>
      </c>
      <c r="BZ65" s="455">
        <v>600</v>
      </c>
      <c r="CA65" s="455">
        <v>643</v>
      </c>
      <c r="CB65" s="455">
        <v>451</v>
      </c>
      <c r="CC65" s="455">
        <v>464</v>
      </c>
      <c r="CD65" s="455">
        <v>276</v>
      </c>
      <c r="CE65" s="455">
        <v>190</v>
      </c>
      <c r="CF65" s="464">
        <f t="shared" ref="CF65:CQ65" si="104">ROUND((BT65/$BT65)*100,1)</f>
        <v>100</v>
      </c>
      <c r="CG65" s="464">
        <f t="shared" si="104"/>
        <v>1.8</v>
      </c>
      <c r="CH65" s="464">
        <f t="shared" si="104"/>
        <v>6.6</v>
      </c>
      <c r="CI65" s="464">
        <f t="shared" si="104"/>
        <v>7.1</v>
      </c>
      <c r="CJ65" s="464">
        <f t="shared" si="104"/>
        <v>10.1</v>
      </c>
      <c r="CK65" s="464">
        <f t="shared" si="104"/>
        <v>12.7</v>
      </c>
      <c r="CL65" s="464">
        <f t="shared" si="104"/>
        <v>14.1</v>
      </c>
      <c r="CM65" s="464">
        <f t="shared" si="104"/>
        <v>15.1</v>
      </c>
      <c r="CN65" s="464">
        <f t="shared" si="104"/>
        <v>10.6</v>
      </c>
      <c r="CO65" s="464">
        <f t="shared" si="104"/>
        <v>10.9</v>
      </c>
      <c r="CP65" s="464">
        <f t="shared" si="104"/>
        <v>6.5</v>
      </c>
      <c r="CQ65" s="473">
        <f t="shared" si="104"/>
        <v>4.5</v>
      </c>
      <c r="CR65" s="1278"/>
      <c r="CS65" s="456" t="s">
        <v>402</v>
      </c>
      <c r="CT65" s="454"/>
      <c r="CU65" s="453"/>
    </row>
    <row r="66" spans="1:99" s="486" customFormat="1" ht="9" customHeight="1">
      <c r="A66" s="1516" t="s">
        <v>403</v>
      </c>
      <c r="B66" s="1277"/>
      <c r="C66" s="460"/>
      <c r="D66" s="458" t="s">
        <v>332</v>
      </c>
      <c r="E66" s="461" t="s">
        <v>334</v>
      </c>
      <c r="F66" s="472">
        <f t="shared" si="96"/>
        <v>12</v>
      </c>
      <c r="G66" s="455" t="s">
        <v>243</v>
      </c>
      <c r="H66" s="455" t="s">
        <v>243</v>
      </c>
      <c r="I66" s="455">
        <v>1</v>
      </c>
      <c r="J66" s="455">
        <v>2</v>
      </c>
      <c r="K66" s="455">
        <v>2</v>
      </c>
      <c r="L66" s="455">
        <v>1</v>
      </c>
      <c r="M66" s="455">
        <v>1</v>
      </c>
      <c r="N66" s="455">
        <v>3</v>
      </c>
      <c r="O66" s="455">
        <v>2</v>
      </c>
      <c r="P66" s="455" t="s">
        <v>243</v>
      </c>
      <c r="Q66" s="455" t="s">
        <v>243</v>
      </c>
      <c r="R66" s="464">
        <f>ROUND((F66/$F66)*100,1)</f>
        <v>100</v>
      </c>
      <c r="S66" s="464" t="s">
        <v>243</v>
      </c>
      <c r="T66" s="464" t="s">
        <v>243</v>
      </c>
      <c r="U66" s="464">
        <f t="shared" si="102"/>
        <v>8.3000000000000007</v>
      </c>
      <c r="V66" s="464">
        <f t="shared" si="102"/>
        <v>16.7</v>
      </c>
      <c r="W66" s="464">
        <f t="shared" si="102"/>
        <v>16.7</v>
      </c>
      <c r="X66" s="464">
        <f t="shared" si="101"/>
        <v>8.3000000000000007</v>
      </c>
      <c r="Y66" s="464">
        <f t="shared" si="101"/>
        <v>8.3000000000000007</v>
      </c>
      <c r="Z66" s="464">
        <f t="shared" ref="Z66:AA68" si="105">ROUND((N66/$F66)*100,1)</f>
        <v>25</v>
      </c>
      <c r="AA66" s="464">
        <f t="shared" si="105"/>
        <v>16.7</v>
      </c>
      <c r="AB66" s="464" t="s">
        <v>243</v>
      </c>
      <c r="AC66" s="464" t="s">
        <v>243</v>
      </c>
      <c r="AD66" s="1278"/>
      <c r="AE66" s="459" t="s">
        <v>332</v>
      </c>
      <c r="AF66" s="1279"/>
      <c r="AG66" s="1517" t="s">
        <v>403</v>
      </c>
      <c r="AH66" s="1516" t="s">
        <v>403</v>
      </c>
      <c r="AI66" s="1277"/>
      <c r="AJ66" s="460"/>
      <c r="AK66" s="458" t="s">
        <v>332</v>
      </c>
      <c r="AL66" s="461" t="s">
        <v>334</v>
      </c>
      <c r="AM66" s="472">
        <f t="shared" si="98"/>
        <v>11</v>
      </c>
      <c r="AN66" s="455" t="s">
        <v>243</v>
      </c>
      <c r="AO66" s="455" t="s">
        <v>243</v>
      </c>
      <c r="AP66" s="455">
        <v>1</v>
      </c>
      <c r="AQ66" s="455">
        <v>2</v>
      </c>
      <c r="AR66" s="455">
        <v>2</v>
      </c>
      <c r="AS66" s="455" t="s">
        <v>243</v>
      </c>
      <c r="AT66" s="455">
        <v>1</v>
      </c>
      <c r="AU66" s="455">
        <v>3</v>
      </c>
      <c r="AV66" s="455">
        <v>2</v>
      </c>
      <c r="AW66" s="455" t="s">
        <v>243</v>
      </c>
      <c r="AX66" s="455" t="s">
        <v>243</v>
      </c>
      <c r="AY66" s="464">
        <f>ROUND((AM66/$AM66)*100,1)</f>
        <v>100</v>
      </c>
      <c r="AZ66" s="464" t="s">
        <v>243</v>
      </c>
      <c r="BA66" s="464" t="s">
        <v>243</v>
      </c>
      <c r="BB66" s="464">
        <f t="shared" si="103"/>
        <v>9.1</v>
      </c>
      <c r="BC66" s="464">
        <f t="shared" si="103"/>
        <v>18.2</v>
      </c>
      <c r="BD66" s="464">
        <f t="shared" si="103"/>
        <v>18.2</v>
      </c>
      <c r="BE66" s="464" t="s">
        <v>243</v>
      </c>
      <c r="BF66" s="464">
        <f t="shared" ref="BF66:BH68" si="106">ROUND((AT66/$AM66)*100,1)</f>
        <v>9.1</v>
      </c>
      <c r="BG66" s="464">
        <f t="shared" si="106"/>
        <v>27.3</v>
      </c>
      <c r="BH66" s="464">
        <f t="shared" si="106"/>
        <v>18.2</v>
      </c>
      <c r="BI66" s="464" t="s">
        <v>243</v>
      </c>
      <c r="BJ66" s="473" t="s">
        <v>243</v>
      </c>
      <c r="BK66" s="1278"/>
      <c r="BL66" s="459" t="s">
        <v>332</v>
      </c>
      <c r="BM66" s="1279"/>
      <c r="BN66" s="1517" t="s">
        <v>403</v>
      </c>
      <c r="BO66" s="1516" t="s">
        <v>403</v>
      </c>
      <c r="BP66" s="1277"/>
      <c r="BQ66" s="460"/>
      <c r="BR66" s="458" t="s">
        <v>332</v>
      </c>
      <c r="BS66" s="461" t="s">
        <v>334</v>
      </c>
      <c r="BT66" s="472">
        <f>SUM(BU66:CE66)</f>
        <v>1</v>
      </c>
      <c r="BU66" s="455" t="s">
        <v>243</v>
      </c>
      <c r="BV66" s="455" t="s">
        <v>243</v>
      </c>
      <c r="BW66" s="455" t="s">
        <v>243</v>
      </c>
      <c r="BX66" s="455" t="s">
        <v>243</v>
      </c>
      <c r="BY66" s="455" t="s">
        <v>243</v>
      </c>
      <c r="BZ66" s="455">
        <v>1</v>
      </c>
      <c r="CA66" s="455" t="s">
        <v>243</v>
      </c>
      <c r="CB66" s="455" t="s">
        <v>243</v>
      </c>
      <c r="CC66" s="455" t="s">
        <v>243</v>
      </c>
      <c r="CD66" s="455" t="s">
        <v>243</v>
      </c>
      <c r="CE66" s="455" t="s">
        <v>243</v>
      </c>
      <c r="CF66" s="464">
        <f>ROUND((BT66/$BT66)*100,1)</f>
        <v>100</v>
      </c>
      <c r="CG66" s="464" t="s">
        <v>243</v>
      </c>
      <c r="CH66" s="464" t="s">
        <v>243</v>
      </c>
      <c r="CI66" s="464" t="s">
        <v>243</v>
      </c>
      <c r="CJ66" s="464" t="s">
        <v>243</v>
      </c>
      <c r="CK66" s="464" t="s">
        <v>243</v>
      </c>
      <c r="CL66" s="464">
        <f>ROUND((BZ66/$BT66)*100,1)</f>
        <v>100</v>
      </c>
      <c r="CM66" s="464" t="s">
        <v>243</v>
      </c>
      <c r="CN66" s="464" t="s">
        <v>243</v>
      </c>
      <c r="CO66" s="464" t="s">
        <v>243</v>
      </c>
      <c r="CP66" s="464" t="s">
        <v>243</v>
      </c>
      <c r="CQ66" s="473" t="s">
        <v>243</v>
      </c>
      <c r="CR66" s="1278"/>
      <c r="CS66" s="459" t="s">
        <v>332</v>
      </c>
      <c r="CT66" s="1279"/>
      <c r="CU66" s="1517" t="s">
        <v>403</v>
      </c>
    </row>
    <row r="67" spans="1:99" s="486" customFormat="1" ht="9" customHeight="1">
      <c r="A67" s="1516"/>
      <c r="B67" s="1277"/>
      <c r="C67" s="460"/>
      <c r="D67" s="458" t="s">
        <v>335</v>
      </c>
      <c r="E67" s="457" t="s">
        <v>337</v>
      </c>
      <c r="F67" s="472">
        <f t="shared" si="96"/>
        <v>5420</v>
      </c>
      <c r="G67" s="455">
        <v>32</v>
      </c>
      <c r="H67" s="455">
        <v>155</v>
      </c>
      <c r="I67" s="455">
        <v>348</v>
      </c>
      <c r="J67" s="455">
        <v>539</v>
      </c>
      <c r="K67" s="455">
        <v>648</v>
      </c>
      <c r="L67" s="455">
        <v>590</v>
      </c>
      <c r="M67" s="455">
        <v>632</v>
      </c>
      <c r="N67" s="455">
        <v>634</v>
      </c>
      <c r="O67" s="455">
        <v>778</v>
      </c>
      <c r="P67" s="455">
        <v>670</v>
      </c>
      <c r="Q67" s="455">
        <v>394</v>
      </c>
      <c r="R67" s="464">
        <f>ROUND((F67/$F67)*100,1)</f>
        <v>100</v>
      </c>
      <c r="S67" s="464">
        <f>ROUND((G67/$F67)*100,1)</f>
        <v>0.6</v>
      </c>
      <c r="T67" s="464">
        <f>ROUND((H67/$F67)*100,1)</f>
        <v>2.9</v>
      </c>
      <c r="U67" s="464">
        <f t="shared" si="102"/>
        <v>6.4</v>
      </c>
      <c r="V67" s="464">
        <f t="shared" si="102"/>
        <v>9.9</v>
      </c>
      <c r="W67" s="464">
        <f t="shared" si="102"/>
        <v>12</v>
      </c>
      <c r="X67" s="464">
        <f t="shared" si="101"/>
        <v>10.9</v>
      </c>
      <c r="Y67" s="464">
        <f t="shared" si="101"/>
        <v>11.7</v>
      </c>
      <c r="Z67" s="464">
        <f t="shared" si="105"/>
        <v>11.7</v>
      </c>
      <c r="AA67" s="464">
        <f t="shared" si="105"/>
        <v>14.4</v>
      </c>
      <c r="AB67" s="464">
        <f>ROUND((P67/$F67)*100,1)</f>
        <v>12.4</v>
      </c>
      <c r="AC67" s="464">
        <f>ROUND((Q67/$F67)*100,1)</f>
        <v>7.3</v>
      </c>
      <c r="AD67" s="1278"/>
      <c r="AE67" s="459" t="s">
        <v>335</v>
      </c>
      <c r="AF67" s="1279"/>
      <c r="AG67" s="1517"/>
      <c r="AH67" s="1516"/>
      <c r="AI67" s="1277"/>
      <c r="AJ67" s="460"/>
      <c r="AK67" s="458" t="s">
        <v>335</v>
      </c>
      <c r="AL67" s="457" t="s">
        <v>337</v>
      </c>
      <c r="AM67" s="472">
        <f t="shared" si="98"/>
        <v>4788</v>
      </c>
      <c r="AN67" s="455">
        <v>30</v>
      </c>
      <c r="AO67" s="455">
        <v>146</v>
      </c>
      <c r="AP67" s="455">
        <v>315</v>
      </c>
      <c r="AQ67" s="455">
        <v>484</v>
      </c>
      <c r="AR67" s="455">
        <v>569</v>
      </c>
      <c r="AS67" s="455">
        <v>505</v>
      </c>
      <c r="AT67" s="455">
        <v>536</v>
      </c>
      <c r="AU67" s="455">
        <v>567</v>
      </c>
      <c r="AV67" s="455">
        <v>700</v>
      </c>
      <c r="AW67" s="455">
        <v>593</v>
      </c>
      <c r="AX67" s="455">
        <v>343</v>
      </c>
      <c r="AY67" s="464">
        <f>ROUND((AM67/$AM67)*100,1)</f>
        <v>100</v>
      </c>
      <c r="AZ67" s="464">
        <f>ROUND((AN67/$AM67)*100,1)</f>
        <v>0.6</v>
      </c>
      <c r="BA67" s="464">
        <f>ROUND((AO67/$AM67)*100,1)</f>
        <v>3</v>
      </c>
      <c r="BB67" s="464">
        <f t="shared" si="103"/>
        <v>6.6</v>
      </c>
      <c r="BC67" s="464">
        <f t="shared" si="103"/>
        <v>10.1</v>
      </c>
      <c r="BD67" s="464">
        <f t="shared" si="103"/>
        <v>11.9</v>
      </c>
      <c r="BE67" s="464">
        <f>ROUND((AS67/$AM67)*100,1)</f>
        <v>10.5</v>
      </c>
      <c r="BF67" s="464">
        <f t="shared" si="106"/>
        <v>11.2</v>
      </c>
      <c r="BG67" s="464">
        <f t="shared" si="106"/>
        <v>11.8</v>
      </c>
      <c r="BH67" s="464">
        <f t="shared" si="106"/>
        <v>14.6</v>
      </c>
      <c r="BI67" s="464">
        <f>ROUND((AW67/$AM67)*100,1)</f>
        <v>12.4</v>
      </c>
      <c r="BJ67" s="473">
        <f>ROUND((AX67/$AM67)*100,1)</f>
        <v>7.2</v>
      </c>
      <c r="BK67" s="1278"/>
      <c r="BL67" s="459" t="s">
        <v>335</v>
      </c>
      <c r="BM67" s="1279"/>
      <c r="BN67" s="1517"/>
      <c r="BO67" s="1516"/>
      <c r="BP67" s="1277"/>
      <c r="BQ67" s="460"/>
      <c r="BR67" s="458" t="s">
        <v>335</v>
      </c>
      <c r="BS67" s="457" t="s">
        <v>337</v>
      </c>
      <c r="BT67" s="472">
        <f>SUM(BU67:CE67)</f>
        <v>632</v>
      </c>
      <c r="BU67" s="455">
        <v>2</v>
      </c>
      <c r="BV67" s="455">
        <v>9</v>
      </c>
      <c r="BW67" s="455">
        <v>33</v>
      </c>
      <c r="BX67" s="455">
        <v>55</v>
      </c>
      <c r="BY67" s="455">
        <v>79</v>
      </c>
      <c r="BZ67" s="455">
        <v>85</v>
      </c>
      <c r="CA67" s="455">
        <v>96</v>
      </c>
      <c r="CB67" s="455">
        <v>67</v>
      </c>
      <c r="CC67" s="455">
        <v>78</v>
      </c>
      <c r="CD67" s="455">
        <v>77</v>
      </c>
      <c r="CE67" s="455">
        <v>51</v>
      </c>
      <c r="CF67" s="464">
        <f>ROUND((BT67/$BT67)*100,1)</f>
        <v>100</v>
      </c>
      <c r="CG67" s="464">
        <f t="shared" ref="CG67:CK68" si="107">ROUND((BU67/$BT67)*100,1)</f>
        <v>0.3</v>
      </c>
      <c r="CH67" s="464">
        <f t="shared" si="107"/>
        <v>1.4</v>
      </c>
      <c r="CI67" s="464">
        <f t="shared" si="107"/>
        <v>5.2</v>
      </c>
      <c r="CJ67" s="464">
        <f t="shared" si="107"/>
        <v>8.6999999999999993</v>
      </c>
      <c r="CK67" s="464">
        <f t="shared" si="107"/>
        <v>12.5</v>
      </c>
      <c r="CL67" s="464">
        <f>ROUND((BZ67/$BT67)*100,1)</f>
        <v>13.4</v>
      </c>
      <c r="CM67" s="464">
        <f t="shared" ref="CM67:CQ68" si="108">ROUND((CA67/$BT67)*100,1)</f>
        <v>15.2</v>
      </c>
      <c r="CN67" s="464">
        <f t="shared" si="108"/>
        <v>10.6</v>
      </c>
      <c r="CO67" s="464">
        <f t="shared" si="108"/>
        <v>12.3</v>
      </c>
      <c r="CP67" s="464">
        <f t="shared" si="108"/>
        <v>12.2</v>
      </c>
      <c r="CQ67" s="473">
        <f t="shared" si="108"/>
        <v>8.1</v>
      </c>
      <c r="CR67" s="1278"/>
      <c r="CS67" s="459" t="s">
        <v>335</v>
      </c>
      <c r="CT67" s="1279"/>
      <c r="CU67" s="1517"/>
    </row>
    <row r="68" spans="1:99" s="486" customFormat="1" ht="9" customHeight="1">
      <c r="A68" s="1516"/>
      <c r="B68" s="1277"/>
      <c r="C68" s="460"/>
      <c r="D68" s="458" t="s">
        <v>338</v>
      </c>
      <c r="E68" s="457" t="s">
        <v>339</v>
      </c>
      <c r="F68" s="472">
        <f t="shared" si="96"/>
        <v>8177</v>
      </c>
      <c r="G68" s="455">
        <v>178</v>
      </c>
      <c r="H68" s="455">
        <v>758</v>
      </c>
      <c r="I68" s="455">
        <v>861</v>
      </c>
      <c r="J68" s="455">
        <v>945</v>
      </c>
      <c r="K68" s="455">
        <v>1091</v>
      </c>
      <c r="L68" s="455">
        <v>1026</v>
      </c>
      <c r="M68" s="455">
        <v>1067</v>
      </c>
      <c r="N68" s="455">
        <v>765</v>
      </c>
      <c r="O68" s="455">
        <v>730</v>
      </c>
      <c r="P68" s="455">
        <v>412</v>
      </c>
      <c r="Q68" s="455">
        <v>344</v>
      </c>
      <c r="R68" s="464">
        <f>ROUND((F68/$F68)*100,1)</f>
        <v>100</v>
      </c>
      <c r="S68" s="464">
        <f>ROUND((G68/$F68)*100,1)</f>
        <v>2.2000000000000002</v>
      </c>
      <c r="T68" s="464">
        <f>ROUND((H68/$F68)*100,1)</f>
        <v>9.3000000000000007</v>
      </c>
      <c r="U68" s="464">
        <f t="shared" si="102"/>
        <v>10.5</v>
      </c>
      <c r="V68" s="464">
        <f t="shared" si="102"/>
        <v>11.6</v>
      </c>
      <c r="W68" s="464">
        <f t="shared" si="102"/>
        <v>13.3</v>
      </c>
      <c r="X68" s="464">
        <f t="shared" si="101"/>
        <v>12.5</v>
      </c>
      <c r="Y68" s="464">
        <f t="shared" si="101"/>
        <v>13</v>
      </c>
      <c r="Z68" s="464">
        <f t="shared" si="105"/>
        <v>9.4</v>
      </c>
      <c r="AA68" s="464">
        <f t="shared" si="105"/>
        <v>8.9</v>
      </c>
      <c r="AB68" s="464">
        <f>ROUND((P68/$F68)*100,1)</f>
        <v>5</v>
      </c>
      <c r="AC68" s="464">
        <f>ROUND((Q68/$F68)*100,1)</f>
        <v>4.2</v>
      </c>
      <c r="AD68" s="1278"/>
      <c r="AE68" s="459" t="s">
        <v>338</v>
      </c>
      <c r="AF68" s="1279"/>
      <c r="AG68" s="1517"/>
      <c r="AH68" s="1516"/>
      <c r="AI68" s="1277"/>
      <c r="AJ68" s="460"/>
      <c r="AK68" s="458" t="s">
        <v>338</v>
      </c>
      <c r="AL68" s="457" t="s">
        <v>339</v>
      </c>
      <c r="AM68" s="472">
        <f t="shared" si="98"/>
        <v>4557</v>
      </c>
      <c r="AN68" s="455">
        <v>103</v>
      </c>
      <c r="AO68" s="455">
        <v>485</v>
      </c>
      <c r="AP68" s="455">
        <v>591</v>
      </c>
      <c r="AQ68" s="455">
        <v>572</v>
      </c>
      <c r="AR68" s="455">
        <v>631</v>
      </c>
      <c r="AS68" s="455">
        <v>512</v>
      </c>
      <c r="AT68" s="455">
        <v>520</v>
      </c>
      <c r="AU68" s="455">
        <v>381</v>
      </c>
      <c r="AV68" s="455">
        <v>344</v>
      </c>
      <c r="AW68" s="455">
        <v>213</v>
      </c>
      <c r="AX68" s="455">
        <v>205</v>
      </c>
      <c r="AY68" s="464">
        <f>ROUND((AM68/$AM68)*100,1)</f>
        <v>100</v>
      </c>
      <c r="AZ68" s="464">
        <f>ROUND((AN68/$AM68)*100,1)</f>
        <v>2.2999999999999998</v>
      </c>
      <c r="BA68" s="464">
        <f>ROUND((AO68/$AM68)*100,1)</f>
        <v>10.6</v>
      </c>
      <c r="BB68" s="464">
        <f t="shared" si="103"/>
        <v>13</v>
      </c>
      <c r="BC68" s="464">
        <f t="shared" si="103"/>
        <v>12.6</v>
      </c>
      <c r="BD68" s="464">
        <f t="shared" si="103"/>
        <v>13.8</v>
      </c>
      <c r="BE68" s="464">
        <f>ROUND((AS68/$AM68)*100,1)</f>
        <v>11.2</v>
      </c>
      <c r="BF68" s="464">
        <f t="shared" si="106"/>
        <v>11.4</v>
      </c>
      <c r="BG68" s="464">
        <f t="shared" si="106"/>
        <v>8.4</v>
      </c>
      <c r="BH68" s="464">
        <f t="shared" si="106"/>
        <v>7.5</v>
      </c>
      <c r="BI68" s="464">
        <f>ROUND((AW68/$AM68)*100,1)</f>
        <v>4.7</v>
      </c>
      <c r="BJ68" s="473">
        <f>ROUND((AX68/$AM68)*100,1)</f>
        <v>4.5</v>
      </c>
      <c r="BK68" s="1278"/>
      <c r="BL68" s="459" t="s">
        <v>338</v>
      </c>
      <c r="BM68" s="1279"/>
      <c r="BN68" s="1517"/>
      <c r="BO68" s="1516"/>
      <c r="BP68" s="1277"/>
      <c r="BQ68" s="460"/>
      <c r="BR68" s="458" t="s">
        <v>338</v>
      </c>
      <c r="BS68" s="457" t="s">
        <v>339</v>
      </c>
      <c r="BT68" s="472">
        <f>SUM(BU68:CE68)</f>
        <v>3620</v>
      </c>
      <c r="BU68" s="455">
        <v>75</v>
      </c>
      <c r="BV68" s="455">
        <v>273</v>
      </c>
      <c r="BW68" s="455">
        <v>270</v>
      </c>
      <c r="BX68" s="455">
        <v>373</v>
      </c>
      <c r="BY68" s="455">
        <v>460</v>
      </c>
      <c r="BZ68" s="455">
        <v>514</v>
      </c>
      <c r="CA68" s="455">
        <v>547</v>
      </c>
      <c r="CB68" s="455">
        <v>384</v>
      </c>
      <c r="CC68" s="455">
        <v>386</v>
      </c>
      <c r="CD68" s="455">
        <v>199</v>
      </c>
      <c r="CE68" s="455">
        <v>139</v>
      </c>
      <c r="CF68" s="464">
        <f>ROUND((BT68/$BT68)*100,1)</f>
        <v>100</v>
      </c>
      <c r="CG68" s="464">
        <f t="shared" si="107"/>
        <v>2.1</v>
      </c>
      <c r="CH68" s="464">
        <f t="shared" si="107"/>
        <v>7.5</v>
      </c>
      <c r="CI68" s="464">
        <f t="shared" si="107"/>
        <v>7.5</v>
      </c>
      <c r="CJ68" s="464">
        <f t="shared" si="107"/>
        <v>10.3</v>
      </c>
      <c r="CK68" s="464">
        <f t="shared" si="107"/>
        <v>12.7</v>
      </c>
      <c r="CL68" s="464">
        <f>ROUND((BZ68/$BT68)*100,1)</f>
        <v>14.2</v>
      </c>
      <c r="CM68" s="464">
        <f t="shared" si="108"/>
        <v>15.1</v>
      </c>
      <c r="CN68" s="464">
        <f t="shared" si="108"/>
        <v>10.6</v>
      </c>
      <c r="CO68" s="464">
        <f t="shared" si="108"/>
        <v>10.7</v>
      </c>
      <c r="CP68" s="464">
        <f t="shared" si="108"/>
        <v>5.5</v>
      </c>
      <c r="CQ68" s="473">
        <f t="shared" si="108"/>
        <v>3.8</v>
      </c>
      <c r="CR68" s="1278"/>
      <c r="CS68" s="459" t="s">
        <v>338</v>
      </c>
      <c r="CT68" s="1279"/>
      <c r="CU68" s="1517"/>
    </row>
    <row r="69" spans="1:99" s="486" customFormat="1" ht="10.5" customHeight="1">
      <c r="A69" s="1516"/>
      <c r="B69" s="1277"/>
      <c r="C69" s="1514" t="s">
        <v>341</v>
      </c>
      <c r="D69" s="1514"/>
      <c r="E69" s="1515"/>
      <c r="F69" s="472">
        <f t="shared" ref="F69:F83" si="109">SUM(G69:Q69)</f>
        <v>55357</v>
      </c>
      <c r="G69" s="455">
        <v>770</v>
      </c>
      <c r="H69" s="455">
        <v>4006</v>
      </c>
      <c r="I69" s="455">
        <v>4865</v>
      </c>
      <c r="J69" s="455">
        <v>5771</v>
      </c>
      <c r="K69" s="455">
        <v>6440</v>
      </c>
      <c r="L69" s="455">
        <v>6013</v>
      </c>
      <c r="M69" s="455">
        <v>6429</v>
      </c>
      <c r="N69" s="455">
        <v>6424</v>
      </c>
      <c r="O69" s="455">
        <v>6008</v>
      </c>
      <c r="P69" s="455">
        <v>4798</v>
      </c>
      <c r="Q69" s="455">
        <v>3833</v>
      </c>
      <c r="R69" s="464">
        <f t="shared" ref="R69:R83" si="110">ROUND((F69/$F69)*100,1)</f>
        <v>100</v>
      </c>
      <c r="S69" s="464">
        <f t="shared" ref="S69:S83" si="111">ROUND((G69/$F69)*100,1)</f>
        <v>1.4</v>
      </c>
      <c r="T69" s="464">
        <f t="shared" ref="T69:T83" si="112">ROUND((H69/$F69)*100,1)</f>
        <v>7.2</v>
      </c>
      <c r="U69" s="464">
        <f t="shared" ref="U69:U83" si="113">ROUND((I69/$F69)*100,1)</f>
        <v>8.8000000000000007</v>
      </c>
      <c r="V69" s="464">
        <f t="shared" ref="V69:V83" si="114">ROUND((J69/$F69)*100,1)</f>
        <v>10.4</v>
      </c>
      <c r="W69" s="464">
        <f t="shared" ref="W69:W83" si="115">ROUND((K69/$F69)*100,1)</f>
        <v>11.6</v>
      </c>
      <c r="X69" s="464">
        <f t="shared" ref="X69:X83" si="116">ROUND((L69/$F69)*100,1)</f>
        <v>10.9</v>
      </c>
      <c r="Y69" s="464">
        <f t="shared" ref="Y69:Y83" si="117">ROUND((M69/$F69)*100,1)</f>
        <v>11.6</v>
      </c>
      <c r="Z69" s="464">
        <f t="shared" ref="Z69:Z83" si="118">ROUND((N69/$F69)*100,1)</f>
        <v>11.6</v>
      </c>
      <c r="AA69" s="464">
        <f t="shared" ref="AA69:AA83" si="119">ROUND((O69/$F69)*100,1)</f>
        <v>10.9</v>
      </c>
      <c r="AB69" s="464">
        <f t="shared" ref="AB69:AB83" si="120">ROUND((P69/$F69)*100,1)</f>
        <v>8.6999999999999993</v>
      </c>
      <c r="AC69" s="464">
        <f t="shared" ref="AC69:AC83" si="121">ROUND((Q69/$F69)*100,1)</f>
        <v>6.9</v>
      </c>
      <c r="AD69" s="1278"/>
      <c r="AE69" s="456" t="s">
        <v>404</v>
      </c>
      <c r="AF69" s="454"/>
      <c r="AG69" s="1517"/>
      <c r="AH69" s="1516"/>
      <c r="AI69" s="1277"/>
      <c r="AJ69" s="1514" t="s">
        <v>341</v>
      </c>
      <c r="AK69" s="1514"/>
      <c r="AL69" s="1515"/>
      <c r="AM69" s="472">
        <f t="shared" ref="AM69:AM83" si="122">SUM(AN69:AX69)</f>
        <v>26740</v>
      </c>
      <c r="AN69" s="455">
        <v>325</v>
      </c>
      <c r="AO69" s="455">
        <v>1727</v>
      </c>
      <c r="AP69" s="455">
        <v>2125</v>
      </c>
      <c r="AQ69" s="455">
        <v>2669</v>
      </c>
      <c r="AR69" s="455">
        <v>3090</v>
      </c>
      <c r="AS69" s="455">
        <v>2859</v>
      </c>
      <c r="AT69" s="455">
        <v>3027</v>
      </c>
      <c r="AU69" s="455">
        <v>3073</v>
      </c>
      <c r="AV69" s="455">
        <v>3044</v>
      </c>
      <c r="AW69" s="455">
        <v>2615</v>
      </c>
      <c r="AX69" s="455">
        <v>2186</v>
      </c>
      <c r="AY69" s="464">
        <f t="shared" ref="AY69:AY83" si="123">ROUND((AM69/$AM69)*100,1)</f>
        <v>100</v>
      </c>
      <c r="AZ69" s="464">
        <f>ROUND((AN69/$AM69)*100,1)</f>
        <v>1.2</v>
      </c>
      <c r="BA69" s="464">
        <f t="shared" ref="BA69:BA83" si="124">ROUND((AO69/$AM69)*100,1)</f>
        <v>6.5</v>
      </c>
      <c r="BB69" s="464">
        <f t="shared" ref="BB69:BB83" si="125">ROUND((AP69/$AM69)*100,1)</f>
        <v>7.9</v>
      </c>
      <c r="BC69" s="464">
        <f t="shared" ref="BC69:BC83" si="126">ROUND((AQ69/$AM69)*100,1)</f>
        <v>10</v>
      </c>
      <c r="BD69" s="464">
        <f t="shared" ref="BD69:BD83" si="127">ROUND((AR69/$AM69)*100,1)</f>
        <v>11.6</v>
      </c>
      <c r="BE69" s="464">
        <f t="shared" ref="BE69:BE83" si="128">ROUND((AS69/$AM69)*100,1)</f>
        <v>10.7</v>
      </c>
      <c r="BF69" s="464">
        <f t="shared" ref="BF69:BF83" si="129">ROUND((AT69/$AM69)*100,1)</f>
        <v>11.3</v>
      </c>
      <c r="BG69" s="464">
        <f t="shared" ref="BG69:BG83" si="130">ROUND((AU69/$AM69)*100,1)</f>
        <v>11.5</v>
      </c>
      <c r="BH69" s="464">
        <f t="shared" ref="BH69:BH83" si="131">ROUND((AV69/$AM69)*100,1)</f>
        <v>11.4</v>
      </c>
      <c r="BI69" s="464">
        <f t="shared" ref="BI69:BI83" si="132">ROUND((AW69/$AM69)*100,1)</f>
        <v>9.8000000000000007</v>
      </c>
      <c r="BJ69" s="473">
        <f t="shared" ref="BJ69:BJ83" si="133">ROUND((AX69/$AM69)*100,1)</f>
        <v>8.1999999999999993</v>
      </c>
      <c r="BK69" s="1278"/>
      <c r="BL69" s="456" t="s">
        <v>404</v>
      </c>
      <c r="BM69" s="454"/>
      <c r="BN69" s="1517"/>
      <c r="BO69" s="1516"/>
      <c r="BP69" s="1277"/>
      <c r="BQ69" s="1514" t="s">
        <v>341</v>
      </c>
      <c r="BR69" s="1514"/>
      <c r="BS69" s="1515"/>
      <c r="BT69" s="472">
        <f t="shared" ref="BT69:BT83" si="134">SUM(BU69:CE69)</f>
        <v>28617</v>
      </c>
      <c r="BU69" s="455">
        <v>445</v>
      </c>
      <c r="BV69" s="455">
        <v>2279</v>
      </c>
      <c r="BW69" s="455">
        <v>2740</v>
      </c>
      <c r="BX69" s="455">
        <v>3102</v>
      </c>
      <c r="BY69" s="455">
        <v>3350</v>
      </c>
      <c r="BZ69" s="455">
        <v>3154</v>
      </c>
      <c r="CA69" s="455">
        <v>3402</v>
      </c>
      <c r="CB69" s="455">
        <v>3351</v>
      </c>
      <c r="CC69" s="455">
        <v>2964</v>
      </c>
      <c r="CD69" s="455">
        <v>2183</v>
      </c>
      <c r="CE69" s="455">
        <v>1647</v>
      </c>
      <c r="CF69" s="464">
        <f t="shared" ref="CF69:CF83" si="135">ROUND((BT69/$BT69)*100,1)</f>
        <v>100</v>
      </c>
      <c r="CG69" s="464">
        <f t="shared" ref="CG69:CG83" si="136">ROUND((BU69/$BT69)*100,1)</f>
        <v>1.6</v>
      </c>
      <c r="CH69" s="464">
        <f t="shared" ref="CH69:CH83" si="137">ROUND((BV69/$BT69)*100,1)</f>
        <v>8</v>
      </c>
      <c r="CI69" s="464">
        <f t="shared" ref="CI69:CI83" si="138">ROUND((BW69/$BT69)*100,1)</f>
        <v>9.6</v>
      </c>
      <c r="CJ69" s="464">
        <f t="shared" ref="CJ69:CJ83" si="139">ROUND((BX69/$BT69)*100,1)</f>
        <v>10.8</v>
      </c>
      <c r="CK69" s="464">
        <f t="shared" ref="CK69:CK83" si="140">ROUND((BY69/$BT69)*100,1)</f>
        <v>11.7</v>
      </c>
      <c r="CL69" s="464">
        <f t="shared" ref="CL69:CL83" si="141">ROUND((BZ69/$BT69)*100,1)</f>
        <v>11</v>
      </c>
      <c r="CM69" s="464">
        <f t="shared" ref="CM69:CM83" si="142">ROUND((CA69/$BT69)*100,1)</f>
        <v>11.9</v>
      </c>
      <c r="CN69" s="464">
        <f t="shared" ref="CN69:CN83" si="143">ROUND((CB69/$BT69)*100,1)</f>
        <v>11.7</v>
      </c>
      <c r="CO69" s="464">
        <f t="shared" ref="CO69:CO83" si="144">ROUND((CC69/$BT69)*100,1)</f>
        <v>10.4</v>
      </c>
      <c r="CP69" s="464">
        <f t="shared" ref="CP69:CP83" si="145">ROUND((CD69/$BT69)*100,1)</f>
        <v>7.6</v>
      </c>
      <c r="CQ69" s="473">
        <f>ROUND((CE69/$BT69)*100,1)</f>
        <v>5.8</v>
      </c>
      <c r="CR69" s="1278"/>
      <c r="CS69" s="456" t="s">
        <v>404</v>
      </c>
      <c r="CT69" s="454"/>
      <c r="CU69" s="1517"/>
    </row>
    <row r="70" spans="1:99" s="486" customFormat="1" ht="9" customHeight="1">
      <c r="B70" s="1277"/>
      <c r="C70" s="460"/>
      <c r="D70" s="458" t="s">
        <v>340</v>
      </c>
      <c r="E70" s="462" t="s">
        <v>342</v>
      </c>
      <c r="F70" s="472">
        <f t="shared" si="109"/>
        <v>373</v>
      </c>
      <c r="G70" s="455">
        <v>5</v>
      </c>
      <c r="H70" s="455">
        <v>16</v>
      </c>
      <c r="I70" s="455">
        <v>26</v>
      </c>
      <c r="J70" s="455">
        <v>36</v>
      </c>
      <c r="K70" s="455">
        <v>59</v>
      </c>
      <c r="L70" s="455">
        <v>50</v>
      </c>
      <c r="M70" s="455">
        <v>44</v>
      </c>
      <c r="N70" s="455">
        <v>48</v>
      </c>
      <c r="O70" s="455">
        <v>68</v>
      </c>
      <c r="P70" s="455">
        <v>18</v>
      </c>
      <c r="Q70" s="455">
        <v>3</v>
      </c>
      <c r="R70" s="464">
        <f t="shared" si="110"/>
        <v>100</v>
      </c>
      <c r="S70" s="464">
        <f t="shared" si="111"/>
        <v>1.3</v>
      </c>
      <c r="T70" s="464">
        <f t="shared" si="112"/>
        <v>4.3</v>
      </c>
      <c r="U70" s="464">
        <f t="shared" si="113"/>
        <v>7</v>
      </c>
      <c r="V70" s="464">
        <f t="shared" si="114"/>
        <v>9.6999999999999993</v>
      </c>
      <c r="W70" s="464">
        <f t="shared" si="115"/>
        <v>15.8</v>
      </c>
      <c r="X70" s="464">
        <f t="shared" si="116"/>
        <v>13.4</v>
      </c>
      <c r="Y70" s="464">
        <f t="shared" si="117"/>
        <v>11.8</v>
      </c>
      <c r="Z70" s="464">
        <f t="shared" si="118"/>
        <v>12.9</v>
      </c>
      <c r="AA70" s="464">
        <f t="shared" si="119"/>
        <v>18.2</v>
      </c>
      <c r="AB70" s="464">
        <f t="shared" si="120"/>
        <v>4.8</v>
      </c>
      <c r="AC70" s="464">
        <f t="shared" si="121"/>
        <v>0.8</v>
      </c>
      <c r="AD70" s="1278"/>
      <c r="AE70" s="456" t="s">
        <v>340</v>
      </c>
      <c r="AF70" s="454"/>
      <c r="AG70" s="1279"/>
      <c r="AI70" s="1277"/>
      <c r="AJ70" s="460"/>
      <c r="AK70" s="458" t="s">
        <v>340</v>
      </c>
      <c r="AL70" s="462" t="s">
        <v>342</v>
      </c>
      <c r="AM70" s="472">
        <f t="shared" si="122"/>
        <v>330</v>
      </c>
      <c r="AN70" s="455">
        <v>3</v>
      </c>
      <c r="AO70" s="455">
        <v>14</v>
      </c>
      <c r="AP70" s="455">
        <v>23</v>
      </c>
      <c r="AQ70" s="455">
        <v>25</v>
      </c>
      <c r="AR70" s="455">
        <v>52</v>
      </c>
      <c r="AS70" s="455">
        <v>46</v>
      </c>
      <c r="AT70" s="455">
        <v>39</v>
      </c>
      <c r="AU70" s="455">
        <v>46</v>
      </c>
      <c r="AV70" s="455">
        <v>63</v>
      </c>
      <c r="AW70" s="455">
        <v>17</v>
      </c>
      <c r="AX70" s="455">
        <v>2</v>
      </c>
      <c r="AY70" s="464">
        <f t="shared" si="123"/>
        <v>100</v>
      </c>
      <c r="AZ70" s="464">
        <f>ROUND((AN70/$AM70)*100,1)</f>
        <v>0.9</v>
      </c>
      <c r="BA70" s="464">
        <f t="shared" si="124"/>
        <v>4.2</v>
      </c>
      <c r="BB70" s="464">
        <f t="shared" si="125"/>
        <v>7</v>
      </c>
      <c r="BC70" s="464">
        <f t="shared" si="126"/>
        <v>7.6</v>
      </c>
      <c r="BD70" s="464">
        <f>ROUND((AR70/$AM70)*100,1)</f>
        <v>15.8</v>
      </c>
      <c r="BE70" s="464">
        <f t="shared" si="128"/>
        <v>13.9</v>
      </c>
      <c r="BF70" s="464">
        <f t="shared" si="129"/>
        <v>11.8</v>
      </c>
      <c r="BG70" s="464">
        <f t="shared" si="130"/>
        <v>13.9</v>
      </c>
      <c r="BH70" s="464">
        <f t="shared" si="131"/>
        <v>19.100000000000001</v>
      </c>
      <c r="BI70" s="464">
        <f t="shared" si="132"/>
        <v>5.2</v>
      </c>
      <c r="BJ70" s="473">
        <f t="shared" si="133"/>
        <v>0.6</v>
      </c>
      <c r="BK70" s="1278"/>
      <c r="BL70" s="456" t="s">
        <v>340</v>
      </c>
      <c r="BM70" s="454"/>
      <c r="BN70" s="1279"/>
      <c r="BP70" s="1277"/>
      <c r="BQ70" s="460"/>
      <c r="BR70" s="458" t="s">
        <v>340</v>
      </c>
      <c r="BS70" s="462" t="s">
        <v>342</v>
      </c>
      <c r="BT70" s="472">
        <f t="shared" si="134"/>
        <v>43</v>
      </c>
      <c r="BU70" s="455">
        <v>2</v>
      </c>
      <c r="BV70" s="455">
        <v>2</v>
      </c>
      <c r="BW70" s="455">
        <v>3</v>
      </c>
      <c r="BX70" s="455">
        <v>11</v>
      </c>
      <c r="BY70" s="455">
        <v>7</v>
      </c>
      <c r="BZ70" s="455">
        <v>4</v>
      </c>
      <c r="CA70" s="455">
        <v>5</v>
      </c>
      <c r="CB70" s="455">
        <v>2</v>
      </c>
      <c r="CC70" s="455">
        <v>5</v>
      </c>
      <c r="CD70" s="455">
        <v>1</v>
      </c>
      <c r="CE70" s="455">
        <v>1</v>
      </c>
      <c r="CF70" s="464">
        <f t="shared" si="135"/>
        <v>100</v>
      </c>
      <c r="CG70" s="464">
        <f t="shared" si="136"/>
        <v>4.7</v>
      </c>
      <c r="CH70" s="464">
        <f t="shared" si="137"/>
        <v>4.7</v>
      </c>
      <c r="CI70" s="464">
        <f t="shared" si="138"/>
        <v>7</v>
      </c>
      <c r="CJ70" s="464">
        <f t="shared" si="139"/>
        <v>25.6</v>
      </c>
      <c r="CK70" s="464">
        <f t="shared" si="140"/>
        <v>16.3</v>
      </c>
      <c r="CL70" s="464">
        <f t="shared" si="141"/>
        <v>9.3000000000000007</v>
      </c>
      <c r="CM70" s="464">
        <f t="shared" si="142"/>
        <v>11.6</v>
      </c>
      <c r="CN70" s="464">
        <f t="shared" si="143"/>
        <v>4.7</v>
      </c>
      <c r="CO70" s="464">
        <f t="shared" si="144"/>
        <v>11.6</v>
      </c>
      <c r="CP70" s="464">
        <f t="shared" si="145"/>
        <v>2.2999999999999998</v>
      </c>
      <c r="CQ70" s="473">
        <f>ROUND((CE70/$BT70)*100,1)</f>
        <v>2.2999999999999998</v>
      </c>
      <c r="CR70" s="1278"/>
      <c r="CS70" s="456" t="s">
        <v>340</v>
      </c>
      <c r="CT70" s="454"/>
      <c r="CU70" s="1279"/>
    </row>
    <row r="71" spans="1:99" s="486" customFormat="1" ht="9" customHeight="1">
      <c r="A71" s="447">
        <v>22</v>
      </c>
      <c r="B71" s="1277"/>
      <c r="C71" s="460"/>
      <c r="D71" s="458" t="s">
        <v>343</v>
      </c>
      <c r="E71" s="457" t="s">
        <v>344</v>
      </c>
      <c r="F71" s="472">
        <f t="shared" si="109"/>
        <v>552</v>
      </c>
      <c r="G71" s="455">
        <v>2</v>
      </c>
      <c r="H71" s="455">
        <v>49</v>
      </c>
      <c r="I71" s="455">
        <v>55</v>
      </c>
      <c r="J71" s="455">
        <v>89</v>
      </c>
      <c r="K71" s="455">
        <v>76</v>
      </c>
      <c r="L71" s="455">
        <v>74</v>
      </c>
      <c r="M71" s="455">
        <v>54</v>
      </c>
      <c r="N71" s="455">
        <v>62</v>
      </c>
      <c r="O71" s="455">
        <v>55</v>
      </c>
      <c r="P71" s="455">
        <v>32</v>
      </c>
      <c r="Q71" s="455">
        <v>4</v>
      </c>
      <c r="R71" s="464">
        <f t="shared" si="110"/>
        <v>100</v>
      </c>
      <c r="S71" s="464">
        <f t="shared" si="111"/>
        <v>0.4</v>
      </c>
      <c r="T71" s="464">
        <f t="shared" si="112"/>
        <v>8.9</v>
      </c>
      <c r="U71" s="464">
        <f t="shared" si="113"/>
        <v>10</v>
      </c>
      <c r="V71" s="464">
        <f t="shared" si="114"/>
        <v>16.100000000000001</v>
      </c>
      <c r="W71" s="464">
        <f t="shared" si="115"/>
        <v>13.8</v>
      </c>
      <c r="X71" s="464">
        <f t="shared" si="116"/>
        <v>13.4</v>
      </c>
      <c r="Y71" s="464">
        <f t="shared" si="117"/>
        <v>9.8000000000000007</v>
      </c>
      <c r="Z71" s="464">
        <f t="shared" si="118"/>
        <v>11.2</v>
      </c>
      <c r="AA71" s="464">
        <f t="shared" si="119"/>
        <v>10</v>
      </c>
      <c r="AB71" s="464">
        <f t="shared" si="120"/>
        <v>5.8</v>
      </c>
      <c r="AC71" s="464">
        <f t="shared" si="121"/>
        <v>0.7</v>
      </c>
      <c r="AD71" s="1278"/>
      <c r="AE71" s="456" t="s">
        <v>343</v>
      </c>
      <c r="AF71" s="454"/>
      <c r="AG71" s="453">
        <v>22</v>
      </c>
      <c r="AH71" s="447">
        <v>22</v>
      </c>
      <c r="AI71" s="1277"/>
      <c r="AJ71" s="460"/>
      <c r="AK71" s="458" t="s">
        <v>343</v>
      </c>
      <c r="AL71" s="457" t="s">
        <v>344</v>
      </c>
      <c r="AM71" s="472">
        <f t="shared" si="122"/>
        <v>375</v>
      </c>
      <c r="AN71" s="455">
        <v>1</v>
      </c>
      <c r="AO71" s="455">
        <v>21</v>
      </c>
      <c r="AP71" s="455">
        <v>24</v>
      </c>
      <c r="AQ71" s="455">
        <v>58</v>
      </c>
      <c r="AR71" s="455">
        <v>48</v>
      </c>
      <c r="AS71" s="455">
        <v>55</v>
      </c>
      <c r="AT71" s="455">
        <v>40</v>
      </c>
      <c r="AU71" s="455">
        <v>50</v>
      </c>
      <c r="AV71" s="455">
        <v>45</v>
      </c>
      <c r="AW71" s="455">
        <v>29</v>
      </c>
      <c r="AX71" s="455">
        <v>4</v>
      </c>
      <c r="AY71" s="464">
        <f t="shared" si="123"/>
        <v>100</v>
      </c>
      <c r="AZ71" s="464">
        <f>ROUND((AN71/$AM71)*100,1)</f>
        <v>0.3</v>
      </c>
      <c r="BA71" s="464">
        <f t="shared" si="124"/>
        <v>5.6</v>
      </c>
      <c r="BB71" s="464">
        <f t="shared" si="125"/>
        <v>6.4</v>
      </c>
      <c r="BC71" s="464">
        <f t="shared" si="126"/>
        <v>15.5</v>
      </c>
      <c r="BD71" s="464">
        <f t="shared" si="127"/>
        <v>12.8</v>
      </c>
      <c r="BE71" s="464">
        <f t="shared" si="128"/>
        <v>14.7</v>
      </c>
      <c r="BF71" s="464">
        <f t="shared" si="129"/>
        <v>10.7</v>
      </c>
      <c r="BG71" s="464">
        <f t="shared" si="130"/>
        <v>13.3</v>
      </c>
      <c r="BH71" s="464">
        <f t="shared" si="131"/>
        <v>12</v>
      </c>
      <c r="BI71" s="464">
        <f t="shared" si="132"/>
        <v>7.7</v>
      </c>
      <c r="BJ71" s="473">
        <f t="shared" si="133"/>
        <v>1.1000000000000001</v>
      </c>
      <c r="BK71" s="1278"/>
      <c r="BL71" s="456" t="s">
        <v>343</v>
      </c>
      <c r="BM71" s="454"/>
      <c r="BN71" s="453">
        <v>22</v>
      </c>
      <c r="BO71" s="447">
        <v>22</v>
      </c>
      <c r="BP71" s="1277"/>
      <c r="BQ71" s="460"/>
      <c r="BR71" s="458" t="s">
        <v>343</v>
      </c>
      <c r="BS71" s="457" t="s">
        <v>344</v>
      </c>
      <c r="BT71" s="472">
        <f t="shared" si="134"/>
        <v>177</v>
      </c>
      <c r="BU71" s="455">
        <v>1</v>
      </c>
      <c r="BV71" s="455">
        <v>28</v>
      </c>
      <c r="BW71" s="455">
        <v>31</v>
      </c>
      <c r="BX71" s="455">
        <v>31</v>
      </c>
      <c r="BY71" s="455">
        <v>28</v>
      </c>
      <c r="BZ71" s="455">
        <v>19</v>
      </c>
      <c r="CA71" s="455">
        <v>14</v>
      </c>
      <c r="CB71" s="455">
        <v>12</v>
      </c>
      <c r="CC71" s="455">
        <v>10</v>
      </c>
      <c r="CD71" s="455">
        <v>3</v>
      </c>
      <c r="CE71" s="455" t="s">
        <v>243</v>
      </c>
      <c r="CF71" s="464">
        <f t="shared" si="135"/>
        <v>100</v>
      </c>
      <c r="CG71" s="464">
        <f t="shared" si="136"/>
        <v>0.6</v>
      </c>
      <c r="CH71" s="464">
        <f t="shared" si="137"/>
        <v>15.8</v>
      </c>
      <c r="CI71" s="464">
        <f t="shared" si="138"/>
        <v>17.5</v>
      </c>
      <c r="CJ71" s="464">
        <f t="shared" si="139"/>
        <v>17.5</v>
      </c>
      <c r="CK71" s="464">
        <f t="shared" si="140"/>
        <v>15.8</v>
      </c>
      <c r="CL71" s="464">
        <f t="shared" si="141"/>
        <v>10.7</v>
      </c>
      <c r="CM71" s="464">
        <f t="shared" si="142"/>
        <v>7.9</v>
      </c>
      <c r="CN71" s="464">
        <f t="shared" si="143"/>
        <v>6.8</v>
      </c>
      <c r="CO71" s="464">
        <f t="shared" si="144"/>
        <v>5.6</v>
      </c>
      <c r="CP71" s="464">
        <f t="shared" si="145"/>
        <v>1.7</v>
      </c>
      <c r="CQ71" s="473" t="s">
        <v>243</v>
      </c>
      <c r="CR71" s="1278"/>
      <c r="CS71" s="456" t="s">
        <v>343</v>
      </c>
      <c r="CT71" s="454"/>
      <c r="CU71" s="453">
        <v>22</v>
      </c>
    </row>
    <row r="72" spans="1:99" s="486" customFormat="1" ht="9" customHeight="1">
      <c r="A72" s="447"/>
      <c r="B72" s="1277"/>
      <c r="C72" s="460"/>
      <c r="D72" s="458" t="s">
        <v>345</v>
      </c>
      <c r="E72" s="457" t="s">
        <v>346</v>
      </c>
      <c r="F72" s="472">
        <f t="shared" si="109"/>
        <v>3283</v>
      </c>
      <c r="G72" s="455">
        <v>16</v>
      </c>
      <c r="H72" s="455">
        <v>91</v>
      </c>
      <c r="I72" s="455">
        <v>182</v>
      </c>
      <c r="J72" s="455">
        <v>290</v>
      </c>
      <c r="K72" s="455">
        <v>382</v>
      </c>
      <c r="L72" s="455">
        <v>392</v>
      </c>
      <c r="M72" s="455">
        <v>446</v>
      </c>
      <c r="N72" s="455">
        <v>440</v>
      </c>
      <c r="O72" s="455">
        <v>417</v>
      </c>
      <c r="P72" s="455">
        <v>413</v>
      </c>
      <c r="Q72" s="455">
        <v>214</v>
      </c>
      <c r="R72" s="464">
        <f t="shared" si="110"/>
        <v>100</v>
      </c>
      <c r="S72" s="464">
        <f t="shared" si="111"/>
        <v>0.5</v>
      </c>
      <c r="T72" s="464">
        <f t="shared" si="112"/>
        <v>2.8</v>
      </c>
      <c r="U72" s="464">
        <f t="shared" si="113"/>
        <v>5.5</v>
      </c>
      <c r="V72" s="464">
        <f t="shared" si="114"/>
        <v>8.8000000000000007</v>
      </c>
      <c r="W72" s="464">
        <f t="shared" si="115"/>
        <v>11.6</v>
      </c>
      <c r="X72" s="464">
        <f t="shared" si="116"/>
        <v>11.9</v>
      </c>
      <c r="Y72" s="464">
        <f t="shared" si="117"/>
        <v>13.6</v>
      </c>
      <c r="Z72" s="464">
        <f t="shared" si="118"/>
        <v>13.4</v>
      </c>
      <c r="AA72" s="464">
        <f t="shared" si="119"/>
        <v>12.7</v>
      </c>
      <c r="AB72" s="464">
        <f t="shared" si="120"/>
        <v>12.6</v>
      </c>
      <c r="AC72" s="464">
        <f t="shared" si="121"/>
        <v>6.5</v>
      </c>
      <c r="AD72" s="1278"/>
      <c r="AE72" s="456" t="s">
        <v>345</v>
      </c>
      <c r="AF72" s="454"/>
      <c r="AG72" s="453"/>
      <c r="AH72" s="447"/>
      <c r="AI72" s="1277"/>
      <c r="AJ72" s="460"/>
      <c r="AK72" s="458" t="s">
        <v>345</v>
      </c>
      <c r="AL72" s="457" t="s">
        <v>346</v>
      </c>
      <c r="AM72" s="472">
        <f t="shared" si="122"/>
        <v>2874</v>
      </c>
      <c r="AN72" s="455">
        <v>13</v>
      </c>
      <c r="AO72" s="455">
        <v>77</v>
      </c>
      <c r="AP72" s="455">
        <v>153</v>
      </c>
      <c r="AQ72" s="455">
        <v>253</v>
      </c>
      <c r="AR72" s="455">
        <v>317</v>
      </c>
      <c r="AS72" s="455">
        <v>331</v>
      </c>
      <c r="AT72" s="455">
        <v>389</v>
      </c>
      <c r="AU72" s="455">
        <v>386</v>
      </c>
      <c r="AV72" s="455">
        <v>380</v>
      </c>
      <c r="AW72" s="455">
        <v>380</v>
      </c>
      <c r="AX72" s="455">
        <v>195</v>
      </c>
      <c r="AY72" s="464">
        <f t="shared" si="123"/>
        <v>100</v>
      </c>
      <c r="AZ72" s="464">
        <f>ROUND((AN72/$AM72)*100,1)</f>
        <v>0.5</v>
      </c>
      <c r="BA72" s="464">
        <f t="shared" si="124"/>
        <v>2.7</v>
      </c>
      <c r="BB72" s="464">
        <f t="shared" si="125"/>
        <v>5.3</v>
      </c>
      <c r="BC72" s="464">
        <f t="shared" si="126"/>
        <v>8.8000000000000007</v>
      </c>
      <c r="BD72" s="464">
        <f t="shared" si="127"/>
        <v>11</v>
      </c>
      <c r="BE72" s="464">
        <f t="shared" si="128"/>
        <v>11.5</v>
      </c>
      <c r="BF72" s="464">
        <f t="shared" si="129"/>
        <v>13.5</v>
      </c>
      <c r="BG72" s="464">
        <f t="shared" si="130"/>
        <v>13.4</v>
      </c>
      <c r="BH72" s="464">
        <f t="shared" si="131"/>
        <v>13.2</v>
      </c>
      <c r="BI72" s="464">
        <f t="shared" si="132"/>
        <v>13.2</v>
      </c>
      <c r="BJ72" s="473">
        <f t="shared" si="133"/>
        <v>6.8</v>
      </c>
      <c r="BK72" s="1278"/>
      <c r="BL72" s="456" t="s">
        <v>345</v>
      </c>
      <c r="BM72" s="454"/>
      <c r="BN72" s="453"/>
      <c r="BO72" s="447"/>
      <c r="BP72" s="1277"/>
      <c r="BQ72" s="460"/>
      <c r="BR72" s="458" t="s">
        <v>345</v>
      </c>
      <c r="BS72" s="457" t="s">
        <v>346</v>
      </c>
      <c r="BT72" s="472">
        <f t="shared" si="134"/>
        <v>409</v>
      </c>
      <c r="BU72" s="455">
        <v>3</v>
      </c>
      <c r="BV72" s="455">
        <v>14</v>
      </c>
      <c r="BW72" s="455">
        <v>29</v>
      </c>
      <c r="BX72" s="455">
        <v>37</v>
      </c>
      <c r="BY72" s="455">
        <v>65</v>
      </c>
      <c r="BZ72" s="455">
        <v>61</v>
      </c>
      <c r="CA72" s="455">
        <v>57</v>
      </c>
      <c r="CB72" s="455">
        <v>54</v>
      </c>
      <c r="CC72" s="455">
        <v>37</v>
      </c>
      <c r="CD72" s="455">
        <v>33</v>
      </c>
      <c r="CE72" s="455">
        <v>19</v>
      </c>
      <c r="CF72" s="464">
        <f t="shared" si="135"/>
        <v>100</v>
      </c>
      <c r="CG72" s="464">
        <f t="shared" si="136"/>
        <v>0.7</v>
      </c>
      <c r="CH72" s="464">
        <f t="shared" si="137"/>
        <v>3.4</v>
      </c>
      <c r="CI72" s="464">
        <f t="shared" si="138"/>
        <v>7.1</v>
      </c>
      <c r="CJ72" s="464">
        <f t="shared" si="139"/>
        <v>9</v>
      </c>
      <c r="CK72" s="464">
        <f t="shared" si="140"/>
        <v>15.9</v>
      </c>
      <c r="CL72" s="464">
        <f t="shared" si="141"/>
        <v>14.9</v>
      </c>
      <c r="CM72" s="464">
        <f t="shared" si="142"/>
        <v>13.9</v>
      </c>
      <c r="CN72" s="464">
        <f t="shared" si="143"/>
        <v>13.2</v>
      </c>
      <c r="CO72" s="464">
        <f t="shared" si="144"/>
        <v>9</v>
      </c>
      <c r="CP72" s="464">
        <f t="shared" si="145"/>
        <v>8.1</v>
      </c>
      <c r="CQ72" s="473">
        <f t="shared" ref="CQ72:CQ83" si="146">ROUND((CE72/$BT72)*100,1)</f>
        <v>4.5999999999999996</v>
      </c>
      <c r="CR72" s="1278"/>
      <c r="CS72" s="456" t="s">
        <v>345</v>
      </c>
      <c r="CT72" s="454"/>
      <c r="CU72" s="453"/>
    </row>
    <row r="73" spans="1:99" s="486" customFormat="1" ht="9" customHeight="1">
      <c r="A73" s="447" t="s">
        <v>103</v>
      </c>
      <c r="B73" s="1277"/>
      <c r="C73" s="460"/>
      <c r="D73" s="458" t="s">
        <v>347</v>
      </c>
      <c r="E73" s="457" t="s">
        <v>349</v>
      </c>
      <c r="F73" s="472">
        <f t="shared" si="109"/>
        <v>13914</v>
      </c>
      <c r="G73" s="455">
        <v>246</v>
      </c>
      <c r="H73" s="455">
        <v>1089</v>
      </c>
      <c r="I73" s="455">
        <v>1332</v>
      </c>
      <c r="J73" s="455">
        <v>1461</v>
      </c>
      <c r="K73" s="455">
        <v>1630</v>
      </c>
      <c r="L73" s="455">
        <v>1519</v>
      </c>
      <c r="M73" s="455">
        <v>1554</v>
      </c>
      <c r="N73" s="455">
        <v>1536</v>
      </c>
      <c r="O73" s="455">
        <v>1392</v>
      </c>
      <c r="P73" s="455">
        <v>1060</v>
      </c>
      <c r="Q73" s="455">
        <v>1095</v>
      </c>
      <c r="R73" s="464">
        <f t="shared" si="110"/>
        <v>100</v>
      </c>
      <c r="S73" s="464">
        <f t="shared" si="111"/>
        <v>1.8</v>
      </c>
      <c r="T73" s="464">
        <f t="shared" si="112"/>
        <v>7.8</v>
      </c>
      <c r="U73" s="464">
        <f t="shared" si="113"/>
        <v>9.6</v>
      </c>
      <c r="V73" s="464">
        <f t="shared" si="114"/>
        <v>10.5</v>
      </c>
      <c r="W73" s="464">
        <f t="shared" si="115"/>
        <v>11.7</v>
      </c>
      <c r="X73" s="464">
        <f t="shared" si="116"/>
        <v>10.9</v>
      </c>
      <c r="Y73" s="464">
        <f t="shared" si="117"/>
        <v>11.2</v>
      </c>
      <c r="Z73" s="464">
        <f t="shared" si="118"/>
        <v>11</v>
      </c>
      <c r="AA73" s="464">
        <f t="shared" si="119"/>
        <v>10</v>
      </c>
      <c r="AB73" s="464">
        <f t="shared" si="120"/>
        <v>7.6</v>
      </c>
      <c r="AC73" s="464">
        <f t="shared" si="121"/>
        <v>7.9</v>
      </c>
      <c r="AD73" s="1278"/>
      <c r="AE73" s="456" t="s">
        <v>347</v>
      </c>
      <c r="AF73" s="454"/>
      <c r="AG73" s="453" t="s">
        <v>103</v>
      </c>
      <c r="AH73" s="447" t="s">
        <v>103</v>
      </c>
      <c r="AI73" s="1277"/>
      <c r="AJ73" s="460"/>
      <c r="AK73" s="458" t="s">
        <v>347</v>
      </c>
      <c r="AL73" s="457" t="s">
        <v>349</v>
      </c>
      <c r="AM73" s="472">
        <f t="shared" si="122"/>
        <v>6768</v>
      </c>
      <c r="AN73" s="455">
        <v>123</v>
      </c>
      <c r="AO73" s="455">
        <v>493</v>
      </c>
      <c r="AP73" s="455">
        <v>666</v>
      </c>
      <c r="AQ73" s="455">
        <v>743</v>
      </c>
      <c r="AR73" s="455">
        <v>839</v>
      </c>
      <c r="AS73" s="455">
        <v>717</v>
      </c>
      <c r="AT73" s="455">
        <v>691</v>
      </c>
      <c r="AU73" s="455">
        <v>680</v>
      </c>
      <c r="AV73" s="455">
        <v>664</v>
      </c>
      <c r="AW73" s="455">
        <v>531</v>
      </c>
      <c r="AX73" s="455">
        <v>621</v>
      </c>
      <c r="AY73" s="464">
        <f t="shared" si="123"/>
        <v>100</v>
      </c>
      <c r="AZ73" s="464">
        <f>ROUND((AN73/$AM73)*100,1)</f>
        <v>1.8</v>
      </c>
      <c r="BA73" s="464">
        <f t="shared" si="124"/>
        <v>7.3</v>
      </c>
      <c r="BB73" s="464">
        <f t="shared" si="125"/>
        <v>9.8000000000000007</v>
      </c>
      <c r="BC73" s="464">
        <f t="shared" si="126"/>
        <v>11</v>
      </c>
      <c r="BD73" s="464">
        <f t="shared" si="127"/>
        <v>12.4</v>
      </c>
      <c r="BE73" s="464">
        <f t="shared" si="128"/>
        <v>10.6</v>
      </c>
      <c r="BF73" s="464">
        <f t="shared" si="129"/>
        <v>10.199999999999999</v>
      </c>
      <c r="BG73" s="464">
        <f t="shared" si="130"/>
        <v>10</v>
      </c>
      <c r="BH73" s="464">
        <f t="shared" si="131"/>
        <v>9.8000000000000007</v>
      </c>
      <c r="BI73" s="464">
        <f t="shared" si="132"/>
        <v>7.8</v>
      </c>
      <c r="BJ73" s="473">
        <f t="shared" si="133"/>
        <v>9.1999999999999993</v>
      </c>
      <c r="BK73" s="1278"/>
      <c r="BL73" s="456" t="s">
        <v>347</v>
      </c>
      <c r="BM73" s="454"/>
      <c r="BN73" s="453" t="s">
        <v>103</v>
      </c>
      <c r="BO73" s="447" t="s">
        <v>103</v>
      </c>
      <c r="BP73" s="1277"/>
      <c r="BQ73" s="460"/>
      <c r="BR73" s="458" t="s">
        <v>347</v>
      </c>
      <c r="BS73" s="457" t="s">
        <v>349</v>
      </c>
      <c r="BT73" s="472">
        <f t="shared" si="134"/>
        <v>7146</v>
      </c>
      <c r="BU73" s="455">
        <v>123</v>
      </c>
      <c r="BV73" s="455">
        <v>596</v>
      </c>
      <c r="BW73" s="455">
        <v>666</v>
      </c>
      <c r="BX73" s="455">
        <v>718</v>
      </c>
      <c r="BY73" s="455">
        <v>791</v>
      </c>
      <c r="BZ73" s="455">
        <v>802</v>
      </c>
      <c r="CA73" s="455">
        <v>863</v>
      </c>
      <c r="CB73" s="455">
        <v>856</v>
      </c>
      <c r="CC73" s="455">
        <v>728</v>
      </c>
      <c r="CD73" s="455">
        <v>529</v>
      </c>
      <c r="CE73" s="455">
        <v>474</v>
      </c>
      <c r="CF73" s="464">
        <f t="shared" si="135"/>
        <v>100</v>
      </c>
      <c r="CG73" s="464">
        <f t="shared" si="136"/>
        <v>1.7</v>
      </c>
      <c r="CH73" s="464">
        <f t="shared" si="137"/>
        <v>8.3000000000000007</v>
      </c>
      <c r="CI73" s="464">
        <f t="shared" si="138"/>
        <v>9.3000000000000007</v>
      </c>
      <c r="CJ73" s="464">
        <f t="shared" si="139"/>
        <v>10</v>
      </c>
      <c r="CK73" s="464">
        <f t="shared" si="140"/>
        <v>11.1</v>
      </c>
      <c r="CL73" s="464">
        <f t="shared" si="141"/>
        <v>11.2</v>
      </c>
      <c r="CM73" s="464">
        <f t="shared" si="142"/>
        <v>12.1</v>
      </c>
      <c r="CN73" s="464">
        <f>ROUND((CB73/$BT73)*100,1)</f>
        <v>12</v>
      </c>
      <c r="CO73" s="464">
        <f t="shared" si="144"/>
        <v>10.199999999999999</v>
      </c>
      <c r="CP73" s="464">
        <f t="shared" si="145"/>
        <v>7.4</v>
      </c>
      <c r="CQ73" s="473">
        <f t="shared" si="146"/>
        <v>6.6</v>
      </c>
      <c r="CR73" s="1278"/>
      <c r="CS73" s="456" t="s">
        <v>347</v>
      </c>
      <c r="CT73" s="454"/>
      <c r="CU73" s="453" t="s">
        <v>103</v>
      </c>
    </row>
    <row r="74" spans="1:99" s="486" customFormat="1" ht="9" customHeight="1">
      <c r="A74" s="447"/>
      <c r="B74" s="1277"/>
      <c r="C74" s="460"/>
      <c r="D74" s="458" t="s">
        <v>350</v>
      </c>
      <c r="E74" s="457" t="s">
        <v>352</v>
      </c>
      <c r="F74" s="472">
        <f t="shared" si="109"/>
        <v>1747</v>
      </c>
      <c r="G74" s="455">
        <v>4</v>
      </c>
      <c r="H74" s="455">
        <v>93</v>
      </c>
      <c r="I74" s="455">
        <v>132</v>
      </c>
      <c r="J74" s="455">
        <v>156</v>
      </c>
      <c r="K74" s="455">
        <v>216</v>
      </c>
      <c r="L74" s="455">
        <v>211</v>
      </c>
      <c r="M74" s="455">
        <v>253</v>
      </c>
      <c r="N74" s="455">
        <v>274</v>
      </c>
      <c r="O74" s="455">
        <v>235</v>
      </c>
      <c r="P74" s="455">
        <v>121</v>
      </c>
      <c r="Q74" s="455">
        <v>52</v>
      </c>
      <c r="R74" s="464">
        <f t="shared" si="110"/>
        <v>100</v>
      </c>
      <c r="S74" s="464">
        <f t="shared" si="111"/>
        <v>0.2</v>
      </c>
      <c r="T74" s="464">
        <f t="shared" si="112"/>
        <v>5.3</v>
      </c>
      <c r="U74" s="464">
        <f t="shared" si="113"/>
        <v>7.6</v>
      </c>
      <c r="V74" s="464">
        <f t="shared" si="114"/>
        <v>8.9</v>
      </c>
      <c r="W74" s="464">
        <f t="shared" si="115"/>
        <v>12.4</v>
      </c>
      <c r="X74" s="464">
        <f t="shared" si="116"/>
        <v>12.1</v>
      </c>
      <c r="Y74" s="464">
        <f t="shared" si="117"/>
        <v>14.5</v>
      </c>
      <c r="Z74" s="464">
        <f t="shared" si="118"/>
        <v>15.7</v>
      </c>
      <c r="AA74" s="464">
        <f t="shared" si="119"/>
        <v>13.5</v>
      </c>
      <c r="AB74" s="464">
        <f t="shared" si="120"/>
        <v>6.9</v>
      </c>
      <c r="AC74" s="464">
        <f t="shared" si="121"/>
        <v>3</v>
      </c>
      <c r="AD74" s="1278"/>
      <c r="AE74" s="456" t="s">
        <v>350</v>
      </c>
      <c r="AF74" s="454"/>
      <c r="AG74" s="453"/>
      <c r="AH74" s="447"/>
      <c r="AI74" s="1277"/>
      <c r="AJ74" s="460"/>
      <c r="AK74" s="458" t="s">
        <v>350</v>
      </c>
      <c r="AL74" s="457" t="s">
        <v>352</v>
      </c>
      <c r="AM74" s="472">
        <f t="shared" si="122"/>
        <v>769</v>
      </c>
      <c r="AN74" s="455" t="s">
        <v>243</v>
      </c>
      <c r="AO74" s="455">
        <v>31</v>
      </c>
      <c r="AP74" s="455">
        <v>39</v>
      </c>
      <c r="AQ74" s="455">
        <v>42</v>
      </c>
      <c r="AR74" s="455">
        <v>88</v>
      </c>
      <c r="AS74" s="455">
        <v>81</v>
      </c>
      <c r="AT74" s="455">
        <v>97</v>
      </c>
      <c r="AU74" s="455">
        <v>139</v>
      </c>
      <c r="AV74" s="455">
        <v>141</v>
      </c>
      <c r="AW74" s="455">
        <v>80</v>
      </c>
      <c r="AX74" s="455">
        <v>31</v>
      </c>
      <c r="AY74" s="464">
        <f t="shared" si="123"/>
        <v>100</v>
      </c>
      <c r="AZ74" s="464" t="s">
        <v>243</v>
      </c>
      <c r="BA74" s="464">
        <f t="shared" si="124"/>
        <v>4</v>
      </c>
      <c r="BB74" s="464">
        <f t="shared" si="125"/>
        <v>5.0999999999999996</v>
      </c>
      <c r="BC74" s="464">
        <f t="shared" si="126"/>
        <v>5.5</v>
      </c>
      <c r="BD74" s="464">
        <f t="shared" si="127"/>
        <v>11.4</v>
      </c>
      <c r="BE74" s="464">
        <f t="shared" si="128"/>
        <v>10.5</v>
      </c>
      <c r="BF74" s="464">
        <f t="shared" si="129"/>
        <v>12.6</v>
      </c>
      <c r="BG74" s="464">
        <f t="shared" si="130"/>
        <v>18.100000000000001</v>
      </c>
      <c r="BH74" s="464">
        <f t="shared" si="131"/>
        <v>18.3</v>
      </c>
      <c r="BI74" s="464">
        <f t="shared" si="132"/>
        <v>10.4</v>
      </c>
      <c r="BJ74" s="473">
        <f t="shared" si="133"/>
        <v>4</v>
      </c>
      <c r="BK74" s="1278"/>
      <c r="BL74" s="456" t="s">
        <v>350</v>
      </c>
      <c r="BM74" s="454"/>
      <c r="BN74" s="453"/>
      <c r="BO74" s="447"/>
      <c r="BP74" s="1277"/>
      <c r="BQ74" s="460"/>
      <c r="BR74" s="458" t="s">
        <v>350</v>
      </c>
      <c r="BS74" s="457" t="s">
        <v>352</v>
      </c>
      <c r="BT74" s="472">
        <f t="shared" si="134"/>
        <v>978</v>
      </c>
      <c r="BU74" s="455">
        <v>4</v>
      </c>
      <c r="BV74" s="455">
        <v>62</v>
      </c>
      <c r="BW74" s="455">
        <v>93</v>
      </c>
      <c r="BX74" s="455">
        <v>114</v>
      </c>
      <c r="BY74" s="455">
        <v>128</v>
      </c>
      <c r="BZ74" s="455">
        <v>130</v>
      </c>
      <c r="CA74" s="455">
        <v>156</v>
      </c>
      <c r="CB74" s="455">
        <v>135</v>
      </c>
      <c r="CC74" s="455">
        <v>94</v>
      </c>
      <c r="CD74" s="455">
        <v>41</v>
      </c>
      <c r="CE74" s="455">
        <v>21</v>
      </c>
      <c r="CF74" s="464">
        <f t="shared" si="135"/>
        <v>100</v>
      </c>
      <c r="CG74" s="464">
        <f t="shared" si="136"/>
        <v>0.4</v>
      </c>
      <c r="CH74" s="464">
        <f t="shared" si="137"/>
        <v>6.3</v>
      </c>
      <c r="CI74" s="464">
        <f t="shared" si="138"/>
        <v>9.5</v>
      </c>
      <c r="CJ74" s="464">
        <f t="shared" si="139"/>
        <v>11.7</v>
      </c>
      <c r="CK74" s="464">
        <f t="shared" si="140"/>
        <v>13.1</v>
      </c>
      <c r="CL74" s="464">
        <f t="shared" si="141"/>
        <v>13.3</v>
      </c>
      <c r="CM74" s="464">
        <f t="shared" si="142"/>
        <v>16</v>
      </c>
      <c r="CN74" s="464">
        <f t="shared" si="143"/>
        <v>13.8</v>
      </c>
      <c r="CO74" s="464">
        <f t="shared" si="144"/>
        <v>9.6</v>
      </c>
      <c r="CP74" s="464">
        <f t="shared" si="145"/>
        <v>4.2</v>
      </c>
      <c r="CQ74" s="473">
        <f t="shared" si="146"/>
        <v>2.1</v>
      </c>
      <c r="CR74" s="1278"/>
      <c r="CS74" s="456" t="s">
        <v>350</v>
      </c>
      <c r="CT74" s="454"/>
      <c r="CU74" s="453"/>
    </row>
    <row r="75" spans="1:99" s="486" customFormat="1" ht="9" customHeight="1">
      <c r="A75" s="447"/>
      <c r="B75" s="1277"/>
      <c r="C75" s="460"/>
      <c r="D75" s="458" t="s">
        <v>353</v>
      </c>
      <c r="E75" s="461" t="s">
        <v>355</v>
      </c>
      <c r="F75" s="472">
        <f t="shared" si="109"/>
        <v>914</v>
      </c>
      <c r="G75" s="455">
        <v>7</v>
      </c>
      <c r="H75" s="455">
        <v>45</v>
      </c>
      <c r="I75" s="455">
        <v>42</v>
      </c>
      <c r="J75" s="455">
        <v>73</v>
      </c>
      <c r="K75" s="455">
        <v>74</v>
      </c>
      <c r="L75" s="455">
        <v>64</v>
      </c>
      <c r="M75" s="455">
        <v>87</v>
      </c>
      <c r="N75" s="455">
        <v>72</v>
      </c>
      <c r="O75" s="455">
        <v>77</v>
      </c>
      <c r="P75" s="455">
        <v>160</v>
      </c>
      <c r="Q75" s="455">
        <v>213</v>
      </c>
      <c r="R75" s="464">
        <f t="shared" si="110"/>
        <v>100</v>
      </c>
      <c r="S75" s="464">
        <f t="shared" si="111"/>
        <v>0.8</v>
      </c>
      <c r="T75" s="464">
        <f t="shared" si="112"/>
        <v>4.9000000000000004</v>
      </c>
      <c r="U75" s="464">
        <f t="shared" si="113"/>
        <v>4.5999999999999996</v>
      </c>
      <c r="V75" s="464">
        <f t="shared" si="114"/>
        <v>8</v>
      </c>
      <c r="W75" s="464">
        <f t="shared" si="115"/>
        <v>8.1</v>
      </c>
      <c r="X75" s="464">
        <f t="shared" si="116"/>
        <v>7</v>
      </c>
      <c r="Y75" s="464">
        <f t="shared" si="117"/>
        <v>9.5</v>
      </c>
      <c r="Z75" s="464">
        <f t="shared" si="118"/>
        <v>7.9</v>
      </c>
      <c r="AA75" s="464">
        <f t="shared" si="119"/>
        <v>8.4</v>
      </c>
      <c r="AB75" s="464">
        <f t="shared" si="120"/>
        <v>17.5</v>
      </c>
      <c r="AC75" s="464">
        <f t="shared" si="121"/>
        <v>23.3</v>
      </c>
      <c r="AD75" s="1278"/>
      <c r="AE75" s="459" t="s">
        <v>353</v>
      </c>
      <c r="AF75" s="1279"/>
      <c r="AG75" s="453"/>
      <c r="AH75" s="447"/>
      <c r="AI75" s="1277"/>
      <c r="AJ75" s="460"/>
      <c r="AK75" s="458" t="s">
        <v>353</v>
      </c>
      <c r="AL75" s="461" t="s">
        <v>355</v>
      </c>
      <c r="AM75" s="472">
        <f t="shared" si="122"/>
        <v>500</v>
      </c>
      <c r="AN75" s="455">
        <v>4</v>
      </c>
      <c r="AO75" s="455">
        <v>20</v>
      </c>
      <c r="AP75" s="455">
        <v>20</v>
      </c>
      <c r="AQ75" s="455">
        <v>40</v>
      </c>
      <c r="AR75" s="455">
        <v>44</v>
      </c>
      <c r="AS75" s="455">
        <v>40</v>
      </c>
      <c r="AT75" s="455">
        <v>49</v>
      </c>
      <c r="AU75" s="455">
        <v>38</v>
      </c>
      <c r="AV75" s="455">
        <v>41</v>
      </c>
      <c r="AW75" s="455">
        <v>99</v>
      </c>
      <c r="AX75" s="455">
        <v>105</v>
      </c>
      <c r="AY75" s="464">
        <f t="shared" si="123"/>
        <v>100</v>
      </c>
      <c r="AZ75" s="464">
        <f>ROUND((AN75/$AM75)*100,1)</f>
        <v>0.8</v>
      </c>
      <c r="BA75" s="464">
        <f t="shared" si="124"/>
        <v>4</v>
      </c>
      <c r="BB75" s="464">
        <f t="shared" si="125"/>
        <v>4</v>
      </c>
      <c r="BC75" s="464">
        <f t="shared" si="126"/>
        <v>8</v>
      </c>
      <c r="BD75" s="464">
        <f t="shared" si="127"/>
        <v>8.8000000000000007</v>
      </c>
      <c r="BE75" s="464">
        <f t="shared" si="128"/>
        <v>8</v>
      </c>
      <c r="BF75" s="464">
        <f t="shared" si="129"/>
        <v>9.8000000000000007</v>
      </c>
      <c r="BG75" s="464">
        <f t="shared" si="130"/>
        <v>7.6</v>
      </c>
      <c r="BH75" s="464">
        <f t="shared" si="131"/>
        <v>8.1999999999999993</v>
      </c>
      <c r="BI75" s="464">
        <f t="shared" si="132"/>
        <v>19.8</v>
      </c>
      <c r="BJ75" s="473">
        <f t="shared" si="133"/>
        <v>21</v>
      </c>
      <c r="BK75" s="1278"/>
      <c r="BL75" s="459" t="s">
        <v>353</v>
      </c>
      <c r="BM75" s="1279"/>
      <c r="BN75" s="453"/>
      <c r="BO75" s="447"/>
      <c r="BP75" s="1277"/>
      <c r="BQ75" s="460"/>
      <c r="BR75" s="458" t="s">
        <v>353</v>
      </c>
      <c r="BS75" s="461" t="s">
        <v>355</v>
      </c>
      <c r="BT75" s="472">
        <f t="shared" si="134"/>
        <v>414</v>
      </c>
      <c r="BU75" s="455">
        <v>3</v>
      </c>
      <c r="BV75" s="455">
        <v>25</v>
      </c>
      <c r="BW75" s="455">
        <v>22</v>
      </c>
      <c r="BX75" s="455">
        <v>33</v>
      </c>
      <c r="BY75" s="455">
        <v>30</v>
      </c>
      <c r="BZ75" s="455">
        <v>24</v>
      </c>
      <c r="CA75" s="455">
        <v>38</v>
      </c>
      <c r="CB75" s="455">
        <v>34</v>
      </c>
      <c r="CC75" s="455">
        <v>36</v>
      </c>
      <c r="CD75" s="455">
        <v>61</v>
      </c>
      <c r="CE75" s="455">
        <v>108</v>
      </c>
      <c r="CF75" s="464">
        <f t="shared" si="135"/>
        <v>100</v>
      </c>
      <c r="CG75" s="464">
        <f t="shared" si="136"/>
        <v>0.7</v>
      </c>
      <c r="CH75" s="464">
        <f t="shared" si="137"/>
        <v>6</v>
      </c>
      <c r="CI75" s="464">
        <f t="shared" si="138"/>
        <v>5.3</v>
      </c>
      <c r="CJ75" s="464">
        <f t="shared" si="139"/>
        <v>8</v>
      </c>
      <c r="CK75" s="464">
        <f t="shared" si="140"/>
        <v>7.2</v>
      </c>
      <c r="CL75" s="464">
        <f t="shared" si="141"/>
        <v>5.8</v>
      </c>
      <c r="CM75" s="464">
        <f t="shared" si="142"/>
        <v>9.1999999999999993</v>
      </c>
      <c r="CN75" s="464">
        <f t="shared" si="143"/>
        <v>8.1999999999999993</v>
      </c>
      <c r="CO75" s="464">
        <f t="shared" si="144"/>
        <v>8.6999999999999993</v>
      </c>
      <c r="CP75" s="464">
        <f t="shared" si="145"/>
        <v>14.7</v>
      </c>
      <c r="CQ75" s="473">
        <f t="shared" si="146"/>
        <v>26.1</v>
      </c>
      <c r="CR75" s="1278"/>
      <c r="CS75" s="459" t="s">
        <v>353</v>
      </c>
      <c r="CT75" s="1279"/>
      <c r="CU75" s="453"/>
    </row>
    <row r="76" spans="1:99" s="486" customFormat="1" ht="9" customHeight="1">
      <c r="A76" s="447"/>
      <c r="B76" s="1277"/>
      <c r="C76" s="460"/>
      <c r="D76" s="458" t="s">
        <v>356</v>
      </c>
      <c r="E76" s="462" t="s">
        <v>358</v>
      </c>
      <c r="F76" s="472">
        <f t="shared" si="109"/>
        <v>1498</v>
      </c>
      <c r="G76" s="455">
        <v>2</v>
      </c>
      <c r="H76" s="455">
        <v>40</v>
      </c>
      <c r="I76" s="455">
        <v>105</v>
      </c>
      <c r="J76" s="455">
        <v>150</v>
      </c>
      <c r="K76" s="455">
        <v>176</v>
      </c>
      <c r="L76" s="455">
        <v>178</v>
      </c>
      <c r="M76" s="455">
        <v>165</v>
      </c>
      <c r="N76" s="455">
        <v>179</v>
      </c>
      <c r="O76" s="455">
        <v>182</v>
      </c>
      <c r="P76" s="455">
        <v>172</v>
      </c>
      <c r="Q76" s="455">
        <v>149</v>
      </c>
      <c r="R76" s="464">
        <f t="shared" si="110"/>
        <v>100</v>
      </c>
      <c r="S76" s="464">
        <f t="shared" si="111"/>
        <v>0.1</v>
      </c>
      <c r="T76" s="464">
        <f t="shared" si="112"/>
        <v>2.7</v>
      </c>
      <c r="U76" s="464">
        <f t="shared" si="113"/>
        <v>7</v>
      </c>
      <c r="V76" s="464">
        <f t="shared" si="114"/>
        <v>10</v>
      </c>
      <c r="W76" s="464">
        <f t="shared" si="115"/>
        <v>11.7</v>
      </c>
      <c r="X76" s="464">
        <f t="shared" si="116"/>
        <v>11.9</v>
      </c>
      <c r="Y76" s="464">
        <f t="shared" si="117"/>
        <v>11</v>
      </c>
      <c r="Z76" s="464">
        <f t="shared" si="118"/>
        <v>11.9</v>
      </c>
      <c r="AA76" s="464">
        <f t="shared" si="119"/>
        <v>12.1</v>
      </c>
      <c r="AB76" s="464">
        <f t="shared" si="120"/>
        <v>11.5</v>
      </c>
      <c r="AC76" s="464">
        <f t="shared" si="121"/>
        <v>9.9</v>
      </c>
      <c r="AD76" s="1278"/>
      <c r="AE76" s="459" t="s">
        <v>356</v>
      </c>
      <c r="AF76" s="1279"/>
      <c r="AG76" s="453"/>
      <c r="AH76" s="447"/>
      <c r="AI76" s="1277"/>
      <c r="AJ76" s="460"/>
      <c r="AK76" s="458" t="s">
        <v>356</v>
      </c>
      <c r="AL76" s="462" t="s">
        <v>358</v>
      </c>
      <c r="AM76" s="472">
        <f t="shared" si="122"/>
        <v>980</v>
      </c>
      <c r="AN76" s="455" t="s">
        <v>243</v>
      </c>
      <c r="AO76" s="455">
        <v>17</v>
      </c>
      <c r="AP76" s="455">
        <v>59</v>
      </c>
      <c r="AQ76" s="455">
        <v>85</v>
      </c>
      <c r="AR76" s="455">
        <v>103</v>
      </c>
      <c r="AS76" s="455">
        <v>116</v>
      </c>
      <c r="AT76" s="455">
        <v>116</v>
      </c>
      <c r="AU76" s="455">
        <v>111</v>
      </c>
      <c r="AV76" s="455">
        <v>126</v>
      </c>
      <c r="AW76" s="455">
        <v>127</v>
      </c>
      <c r="AX76" s="455">
        <v>120</v>
      </c>
      <c r="AY76" s="464">
        <f t="shared" si="123"/>
        <v>100</v>
      </c>
      <c r="AZ76" s="464" t="s">
        <v>243</v>
      </c>
      <c r="BA76" s="464">
        <f t="shared" si="124"/>
        <v>1.7</v>
      </c>
      <c r="BB76" s="464">
        <f t="shared" si="125"/>
        <v>6</v>
      </c>
      <c r="BC76" s="464">
        <f t="shared" si="126"/>
        <v>8.6999999999999993</v>
      </c>
      <c r="BD76" s="464">
        <f t="shared" si="127"/>
        <v>10.5</v>
      </c>
      <c r="BE76" s="464">
        <f t="shared" si="128"/>
        <v>11.8</v>
      </c>
      <c r="BF76" s="464">
        <f t="shared" si="129"/>
        <v>11.8</v>
      </c>
      <c r="BG76" s="464">
        <f t="shared" si="130"/>
        <v>11.3</v>
      </c>
      <c r="BH76" s="464">
        <f t="shared" si="131"/>
        <v>12.9</v>
      </c>
      <c r="BI76" s="464">
        <f t="shared" si="132"/>
        <v>13</v>
      </c>
      <c r="BJ76" s="473">
        <f t="shared" si="133"/>
        <v>12.2</v>
      </c>
      <c r="BK76" s="1278"/>
      <c r="BL76" s="459" t="s">
        <v>356</v>
      </c>
      <c r="BM76" s="1279"/>
      <c r="BN76" s="453"/>
      <c r="BO76" s="447"/>
      <c r="BP76" s="1277"/>
      <c r="BQ76" s="460"/>
      <c r="BR76" s="458" t="s">
        <v>356</v>
      </c>
      <c r="BS76" s="462" t="s">
        <v>358</v>
      </c>
      <c r="BT76" s="472">
        <f t="shared" si="134"/>
        <v>518</v>
      </c>
      <c r="BU76" s="455">
        <v>2</v>
      </c>
      <c r="BV76" s="455">
        <v>23</v>
      </c>
      <c r="BW76" s="455">
        <v>46</v>
      </c>
      <c r="BX76" s="455">
        <v>65</v>
      </c>
      <c r="BY76" s="455">
        <v>73</v>
      </c>
      <c r="BZ76" s="455">
        <v>62</v>
      </c>
      <c r="CA76" s="455">
        <v>49</v>
      </c>
      <c r="CB76" s="455">
        <v>68</v>
      </c>
      <c r="CC76" s="455">
        <v>56</v>
      </c>
      <c r="CD76" s="455">
        <v>45</v>
      </c>
      <c r="CE76" s="455">
        <v>29</v>
      </c>
      <c r="CF76" s="464">
        <f t="shared" si="135"/>
        <v>100</v>
      </c>
      <c r="CG76" s="464">
        <f t="shared" si="136"/>
        <v>0.4</v>
      </c>
      <c r="CH76" s="464">
        <f t="shared" si="137"/>
        <v>4.4000000000000004</v>
      </c>
      <c r="CI76" s="464">
        <f t="shared" si="138"/>
        <v>8.9</v>
      </c>
      <c r="CJ76" s="464">
        <f t="shared" si="139"/>
        <v>12.5</v>
      </c>
      <c r="CK76" s="464">
        <f t="shared" si="140"/>
        <v>14.1</v>
      </c>
      <c r="CL76" s="464">
        <f t="shared" si="141"/>
        <v>12</v>
      </c>
      <c r="CM76" s="464">
        <f t="shared" si="142"/>
        <v>9.5</v>
      </c>
      <c r="CN76" s="464">
        <f t="shared" si="143"/>
        <v>13.1</v>
      </c>
      <c r="CO76" s="464">
        <f t="shared" si="144"/>
        <v>10.8</v>
      </c>
      <c r="CP76" s="464">
        <f t="shared" si="145"/>
        <v>8.6999999999999993</v>
      </c>
      <c r="CQ76" s="473">
        <f t="shared" si="146"/>
        <v>5.6</v>
      </c>
      <c r="CR76" s="1278"/>
      <c r="CS76" s="459" t="s">
        <v>356</v>
      </c>
      <c r="CT76" s="1279"/>
      <c r="CU76" s="453"/>
    </row>
    <row r="77" spans="1:99" s="486" customFormat="1" ht="9" customHeight="1">
      <c r="A77" s="447"/>
      <c r="B77" s="1277"/>
      <c r="C77" s="460"/>
      <c r="D77" s="458" t="s">
        <v>359</v>
      </c>
      <c r="E77" s="461" t="s">
        <v>362</v>
      </c>
      <c r="F77" s="472">
        <f t="shared" si="109"/>
        <v>4757</v>
      </c>
      <c r="G77" s="455">
        <v>297</v>
      </c>
      <c r="H77" s="455">
        <v>644</v>
      </c>
      <c r="I77" s="455">
        <v>336</v>
      </c>
      <c r="J77" s="455">
        <v>366</v>
      </c>
      <c r="K77" s="455">
        <v>413</v>
      </c>
      <c r="L77" s="455">
        <v>379</v>
      </c>
      <c r="M77" s="455">
        <v>448</v>
      </c>
      <c r="N77" s="455">
        <v>466</v>
      </c>
      <c r="O77" s="455">
        <v>508</v>
      </c>
      <c r="P77" s="455">
        <v>505</v>
      </c>
      <c r="Q77" s="455">
        <v>395</v>
      </c>
      <c r="R77" s="464">
        <f t="shared" si="110"/>
        <v>100</v>
      </c>
      <c r="S77" s="464">
        <f t="shared" si="111"/>
        <v>6.2</v>
      </c>
      <c r="T77" s="464">
        <f t="shared" si="112"/>
        <v>13.5</v>
      </c>
      <c r="U77" s="464">
        <f t="shared" si="113"/>
        <v>7.1</v>
      </c>
      <c r="V77" s="464">
        <f t="shared" si="114"/>
        <v>7.7</v>
      </c>
      <c r="W77" s="464">
        <f t="shared" si="115"/>
        <v>8.6999999999999993</v>
      </c>
      <c r="X77" s="464">
        <f t="shared" si="116"/>
        <v>8</v>
      </c>
      <c r="Y77" s="464">
        <f t="shared" si="117"/>
        <v>9.4</v>
      </c>
      <c r="Z77" s="464">
        <f t="shared" si="118"/>
        <v>9.8000000000000007</v>
      </c>
      <c r="AA77" s="464">
        <f t="shared" si="119"/>
        <v>10.7</v>
      </c>
      <c r="AB77" s="464">
        <f t="shared" si="120"/>
        <v>10.6</v>
      </c>
      <c r="AC77" s="464">
        <f t="shared" si="121"/>
        <v>8.3000000000000007</v>
      </c>
      <c r="AD77" s="1278"/>
      <c r="AE77" s="459" t="s">
        <v>359</v>
      </c>
      <c r="AF77" s="1279"/>
      <c r="AG77" s="453"/>
      <c r="AH77" s="447"/>
      <c r="AI77" s="1277"/>
      <c r="AJ77" s="460"/>
      <c r="AK77" s="458" t="s">
        <v>359</v>
      </c>
      <c r="AL77" s="461" t="s">
        <v>362</v>
      </c>
      <c r="AM77" s="472">
        <f t="shared" si="122"/>
        <v>1689</v>
      </c>
      <c r="AN77" s="455">
        <v>100</v>
      </c>
      <c r="AO77" s="455">
        <v>272</v>
      </c>
      <c r="AP77" s="455">
        <v>137</v>
      </c>
      <c r="AQ77" s="455">
        <v>162</v>
      </c>
      <c r="AR77" s="455">
        <v>187</v>
      </c>
      <c r="AS77" s="455">
        <v>125</v>
      </c>
      <c r="AT77" s="455">
        <v>145</v>
      </c>
      <c r="AU77" s="455">
        <v>144</v>
      </c>
      <c r="AV77" s="455">
        <v>143</v>
      </c>
      <c r="AW77" s="455">
        <v>149</v>
      </c>
      <c r="AX77" s="455">
        <v>125</v>
      </c>
      <c r="AY77" s="464">
        <f t="shared" si="123"/>
        <v>100</v>
      </c>
      <c r="AZ77" s="464">
        <f t="shared" ref="AZ77:AZ83" si="147">ROUND((AN77/$AM77)*100,1)</f>
        <v>5.9</v>
      </c>
      <c r="BA77" s="464">
        <f t="shared" si="124"/>
        <v>16.100000000000001</v>
      </c>
      <c r="BB77" s="464">
        <f t="shared" si="125"/>
        <v>8.1</v>
      </c>
      <c r="BC77" s="464">
        <f t="shared" si="126"/>
        <v>9.6</v>
      </c>
      <c r="BD77" s="464">
        <f t="shared" si="127"/>
        <v>11.1</v>
      </c>
      <c r="BE77" s="464">
        <f t="shared" si="128"/>
        <v>7.4</v>
      </c>
      <c r="BF77" s="464">
        <f t="shared" si="129"/>
        <v>8.6</v>
      </c>
      <c r="BG77" s="464">
        <f t="shared" si="130"/>
        <v>8.5</v>
      </c>
      <c r="BH77" s="464">
        <f t="shared" si="131"/>
        <v>8.5</v>
      </c>
      <c r="BI77" s="464">
        <f t="shared" si="132"/>
        <v>8.8000000000000007</v>
      </c>
      <c r="BJ77" s="473">
        <f t="shared" si="133"/>
        <v>7.4</v>
      </c>
      <c r="BK77" s="1278"/>
      <c r="BL77" s="459" t="s">
        <v>359</v>
      </c>
      <c r="BM77" s="1279"/>
      <c r="BN77" s="453"/>
      <c r="BO77" s="447"/>
      <c r="BP77" s="1277"/>
      <c r="BQ77" s="460"/>
      <c r="BR77" s="458" t="s">
        <v>359</v>
      </c>
      <c r="BS77" s="461" t="s">
        <v>362</v>
      </c>
      <c r="BT77" s="472">
        <f t="shared" si="134"/>
        <v>3068</v>
      </c>
      <c r="BU77" s="455">
        <v>197</v>
      </c>
      <c r="BV77" s="455">
        <v>372</v>
      </c>
      <c r="BW77" s="455">
        <v>199</v>
      </c>
      <c r="BX77" s="455">
        <v>204</v>
      </c>
      <c r="BY77" s="455">
        <v>226</v>
      </c>
      <c r="BZ77" s="455">
        <v>254</v>
      </c>
      <c r="CA77" s="455">
        <v>303</v>
      </c>
      <c r="CB77" s="455">
        <v>322</v>
      </c>
      <c r="CC77" s="455">
        <v>365</v>
      </c>
      <c r="CD77" s="455">
        <v>356</v>
      </c>
      <c r="CE77" s="455">
        <v>270</v>
      </c>
      <c r="CF77" s="464">
        <f t="shared" si="135"/>
        <v>100</v>
      </c>
      <c r="CG77" s="464">
        <f t="shared" si="136"/>
        <v>6.4</v>
      </c>
      <c r="CH77" s="464">
        <f t="shared" si="137"/>
        <v>12.1</v>
      </c>
      <c r="CI77" s="464">
        <f t="shared" si="138"/>
        <v>6.5</v>
      </c>
      <c r="CJ77" s="464">
        <f t="shared" si="139"/>
        <v>6.6</v>
      </c>
      <c r="CK77" s="464">
        <f t="shared" si="140"/>
        <v>7.4</v>
      </c>
      <c r="CL77" s="464">
        <f t="shared" si="141"/>
        <v>8.3000000000000007</v>
      </c>
      <c r="CM77" s="464">
        <f t="shared" si="142"/>
        <v>9.9</v>
      </c>
      <c r="CN77" s="464">
        <f t="shared" si="143"/>
        <v>10.5</v>
      </c>
      <c r="CO77" s="464">
        <f t="shared" si="144"/>
        <v>11.9</v>
      </c>
      <c r="CP77" s="464">
        <f t="shared" si="145"/>
        <v>11.6</v>
      </c>
      <c r="CQ77" s="473">
        <f t="shared" si="146"/>
        <v>8.8000000000000007</v>
      </c>
      <c r="CR77" s="1278"/>
      <c r="CS77" s="459" t="s">
        <v>359</v>
      </c>
      <c r="CT77" s="1279"/>
      <c r="CU77" s="453"/>
    </row>
    <row r="78" spans="1:99" s="486" customFormat="1" ht="9" customHeight="1">
      <c r="A78" s="447"/>
      <c r="B78" s="1277"/>
      <c r="C78" s="460"/>
      <c r="D78" s="458" t="s">
        <v>363</v>
      </c>
      <c r="E78" s="462" t="s">
        <v>365</v>
      </c>
      <c r="F78" s="472">
        <f t="shared" si="109"/>
        <v>3282</v>
      </c>
      <c r="G78" s="455">
        <v>28</v>
      </c>
      <c r="H78" s="455">
        <v>284</v>
      </c>
      <c r="I78" s="455">
        <v>329</v>
      </c>
      <c r="J78" s="455">
        <v>326</v>
      </c>
      <c r="K78" s="455">
        <v>319</v>
      </c>
      <c r="L78" s="455">
        <v>306</v>
      </c>
      <c r="M78" s="455">
        <v>319</v>
      </c>
      <c r="N78" s="455">
        <v>294</v>
      </c>
      <c r="O78" s="455">
        <v>328</v>
      </c>
      <c r="P78" s="455">
        <v>347</v>
      </c>
      <c r="Q78" s="455">
        <v>402</v>
      </c>
      <c r="R78" s="464">
        <f t="shared" si="110"/>
        <v>100</v>
      </c>
      <c r="S78" s="464">
        <f t="shared" si="111"/>
        <v>0.9</v>
      </c>
      <c r="T78" s="464">
        <f t="shared" si="112"/>
        <v>8.6999999999999993</v>
      </c>
      <c r="U78" s="464">
        <f t="shared" si="113"/>
        <v>10</v>
      </c>
      <c r="V78" s="464">
        <f t="shared" si="114"/>
        <v>9.9</v>
      </c>
      <c r="W78" s="464">
        <f t="shared" si="115"/>
        <v>9.6999999999999993</v>
      </c>
      <c r="X78" s="464">
        <f>ROUND((L78/$F78)*100,1)</f>
        <v>9.3000000000000007</v>
      </c>
      <c r="Y78" s="464">
        <f t="shared" si="117"/>
        <v>9.6999999999999993</v>
      </c>
      <c r="Z78" s="464">
        <f t="shared" si="118"/>
        <v>9</v>
      </c>
      <c r="AA78" s="464">
        <f t="shared" si="119"/>
        <v>10</v>
      </c>
      <c r="AB78" s="464">
        <f t="shared" si="120"/>
        <v>10.6</v>
      </c>
      <c r="AC78" s="464">
        <f t="shared" si="121"/>
        <v>12.2</v>
      </c>
      <c r="AD78" s="1278"/>
      <c r="AE78" s="459" t="s">
        <v>363</v>
      </c>
      <c r="AF78" s="1279"/>
      <c r="AG78" s="453"/>
      <c r="AH78" s="447"/>
      <c r="AI78" s="1277"/>
      <c r="AJ78" s="460"/>
      <c r="AK78" s="458" t="s">
        <v>363</v>
      </c>
      <c r="AL78" s="462" t="s">
        <v>365</v>
      </c>
      <c r="AM78" s="472">
        <f t="shared" si="122"/>
        <v>1269</v>
      </c>
      <c r="AN78" s="455">
        <v>11</v>
      </c>
      <c r="AO78" s="455">
        <v>108</v>
      </c>
      <c r="AP78" s="455">
        <v>138</v>
      </c>
      <c r="AQ78" s="455">
        <v>158</v>
      </c>
      <c r="AR78" s="455">
        <v>136</v>
      </c>
      <c r="AS78" s="455">
        <v>107</v>
      </c>
      <c r="AT78" s="455">
        <v>126</v>
      </c>
      <c r="AU78" s="455">
        <v>93</v>
      </c>
      <c r="AV78" s="455">
        <v>108</v>
      </c>
      <c r="AW78" s="455">
        <v>109</v>
      </c>
      <c r="AX78" s="455">
        <v>175</v>
      </c>
      <c r="AY78" s="464">
        <f t="shared" si="123"/>
        <v>100</v>
      </c>
      <c r="AZ78" s="464">
        <f t="shared" si="147"/>
        <v>0.9</v>
      </c>
      <c r="BA78" s="464">
        <f t="shared" si="124"/>
        <v>8.5</v>
      </c>
      <c r="BB78" s="464">
        <f t="shared" si="125"/>
        <v>10.9</v>
      </c>
      <c r="BC78" s="464">
        <f t="shared" si="126"/>
        <v>12.5</v>
      </c>
      <c r="BD78" s="464">
        <f t="shared" si="127"/>
        <v>10.7</v>
      </c>
      <c r="BE78" s="464">
        <f t="shared" si="128"/>
        <v>8.4</v>
      </c>
      <c r="BF78" s="464">
        <f t="shared" si="129"/>
        <v>9.9</v>
      </c>
      <c r="BG78" s="464">
        <f t="shared" si="130"/>
        <v>7.3</v>
      </c>
      <c r="BH78" s="464">
        <f t="shared" si="131"/>
        <v>8.5</v>
      </c>
      <c r="BI78" s="464">
        <f t="shared" si="132"/>
        <v>8.6</v>
      </c>
      <c r="BJ78" s="473">
        <f t="shared" si="133"/>
        <v>13.8</v>
      </c>
      <c r="BK78" s="1278"/>
      <c r="BL78" s="459" t="s">
        <v>363</v>
      </c>
      <c r="BM78" s="1279"/>
      <c r="BN78" s="453"/>
      <c r="BO78" s="447"/>
      <c r="BP78" s="1277"/>
      <c r="BQ78" s="460"/>
      <c r="BR78" s="458" t="s">
        <v>363</v>
      </c>
      <c r="BS78" s="462" t="s">
        <v>365</v>
      </c>
      <c r="BT78" s="472">
        <f t="shared" si="134"/>
        <v>2013</v>
      </c>
      <c r="BU78" s="455">
        <v>17</v>
      </c>
      <c r="BV78" s="455">
        <v>176</v>
      </c>
      <c r="BW78" s="455">
        <v>191</v>
      </c>
      <c r="BX78" s="455">
        <v>168</v>
      </c>
      <c r="BY78" s="455">
        <v>183</v>
      </c>
      <c r="BZ78" s="455">
        <v>199</v>
      </c>
      <c r="CA78" s="455">
        <v>193</v>
      </c>
      <c r="CB78" s="455">
        <v>201</v>
      </c>
      <c r="CC78" s="455">
        <v>220</v>
      </c>
      <c r="CD78" s="455">
        <v>238</v>
      </c>
      <c r="CE78" s="455">
        <v>227</v>
      </c>
      <c r="CF78" s="464">
        <f t="shared" si="135"/>
        <v>100</v>
      </c>
      <c r="CG78" s="464">
        <f t="shared" si="136"/>
        <v>0.8</v>
      </c>
      <c r="CH78" s="464">
        <f t="shared" si="137"/>
        <v>8.6999999999999993</v>
      </c>
      <c r="CI78" s="464">
        <f t="shared" si="138"/>
        <v>9.5</v>
      </c>
      <c r="CJ78" s="464">
        <f t="shared" si="139"/>
        <v>8.3000000000000007</v>
      </c>
      <c r="CK78" s="464">
        <f t="shared" si="140"/>
        <v>9.1</v>
      </c>
      <c r="CL78" s="464">
        <f t="shared" si="141"/>
        <v>9.9</v>
      </c>
      <c r="CM78" s="464">
        <f t="shared" si="142"/>
        <v>9.6</v>
      </c>
      <c r="CN78" s="464">
        <f t="shared" si="143"/>
        <v>10</v>
      </c>
      <c r="CO78" s="464">
        <f t="shared" si="144"/>
        <v>10.9</v>
      </c>
      <c r="CP78" s="464">
        <f t="shared" si="145"/>
        <v>11.8</v>
      </c>
      <c r="CQ78" s="473">
        <f t="shared" si="146"/>
        <v>11.3</v>
      </c>
      <c r="CR78" s="1278"/>
      <c r="CS78" s="459" t="s">
        <v>363</v>
      </c>
      <c r="CT78" s="1279"/>
      <c r="CU78" s="453"/>
    </row>
    <row r="79" spans="1:99" s="486" customFormat="1" ht="9" customHeight="1">
      <c r="A79" s="447"/>
      <c r="B79" s="1277"/>
      <c r="C79" s="460"/>
      <c r="D79" s="458" t="s">
        <v>366</v>
      </c>
      <c r="E79" s="457" t="s">
        <v>368</v>
      </c>
      <c r="F79" s="472">
        <f t="shared" si="109"/>
        <v>5088</v>
      </c>
      <c r="G79" s="455">
        <v>37</v>
      </c>
      <c r="H79" s="455">
        <v>251</v>
      </c>
      <c r="I79" s="455">
        <v>285</v>
      </c>
      <c r="J79" s="455">
        <v>445</v>
      </c>
      <c r="K79" s="455">
        <v>661</v>
      </c>
      <c r="L79" s="455">
        <v>640</v>
      </c>
      <c r="M79" s="455">
        <v>728</v>
      </c>
      <c r="N79" s="455">
        <v>749</v>
      </c>
      <c r="O79" s="455">
        <v>670</v>
      </c>
      <c r="P79" s="455">
        <v>374</v>
      </c>
      <c r="Q79" s="455">
        <v>248</v>
      </c>
      <c r="R79" s="464">
        <f t="shared" si="110"/>
        <v>100</v>
      </c>
      <c r="S79" s="464">
        <f t="shared" si="111"/>
        <v>0.7</v>
      </c>
      <c r="T79" s="464">
        <f t="shared" si="112"/>
        <v>4.9000000000000004</v>
      </c>
      <c r="U79" s="464">
        <f t="shared" si="113"/>
        <v>5.6</v>
      </c>
      <c r="V79" s="464">
        <f t="shared" si="114"/>
        <v>8.6999999999999993</v>
      </c>
      <c r="W79" s="464">
        <f t="shared" si="115"/>
        <v>13</v>
      </c>
      <c r="X79" s="464">
        <f t="shared" si="116"/>
        <v>12.6</v>
      </c>
      <c r="Y79" s="464">
        <f t="shared" si="117"/>
        <v>14.3</v>
      </c>
      <c r="Z79" s="464">
        <f t="shared" si="118"/>
        <v>14.7</v>
      </c>
      <c r="AA79" s="464">
        <f t="shared" si="119"/>
        <v>13.2</v>
      </c>
      <c r="AB79" s="464">
        <f t="shared" si="120"/>
        <v>7.4</v>
      </c>
      <c r="AC79" s="464">
        <f t="shared" si="121"/>
        <v>4.9000000000000004</v>
      </c>
      <c r="AD79" s="1278"/>
      <c r="AE79" s="459" t="s">
        <v>366</v>
      </c>
      <c r="AF79" s="1279"/>
      <c r="AG79" s="453"/>
      <c r="AH79" s="447"/>
      <c r="AI79" s="1277"/>
      <c r="AJ79" s="460"/>
      <c r="AK79" s="458" t="s">
        <v>366</v>
      </c>
      <c r="AL79" s="457" t="s">
        <v>368</v>
      </c>
      <c r="AM79" s="472">
        <f t="shared" si="122"/>
        <v>2582</v>
      </c>
      <c r="AN79" s="455">
        <v>12</v>
      </c>
      <c r="AO79" s="455">
        <v>107</v>
      </c>
      <c r="AP79" s="455">
        <v>111</v>
      </c>
      <c r="AQ79" s="455">
        <v>185</v>
      </c>
      <c r="AR79" s="455">
        <v>314</v>
      </c>
      <c r="AS79" s="455">
        <v>304</v>
      </c>
      <c r="AT79" s="455">
        <v>337</v>
      </c>
      <c r="AU79" s="455">
        <v>386</v>
      </c>
      <c r="AV79" s="455">
        <v>404</v>
      </c>
      <c r="AW79" s="455">
        <v>258</v>
      </c>
      <c r="AX79" s="455">
        <v>164</v>
      </c>
      <c r="AY79" s="464">
        <f t="shared" si="123"/>
        <v>100</v>
      </c>
      <c r="AZ79" s="464">
        <f t="shared" si="147"/>
        <v>0.5</v>
      </c>
      <c r="BA79" s="464">
        <f t="shared" si="124"/>
        <v>4.0999999999999996</v>
      </c>
      <c r="BB79" s="464">
        <f t="shared" si="125"/>
        <v>4.3</v>
      </c>
      <c r="BC79" s="464">
        <f t="shared" si="126"/>
        <v>7.2</v>
      </c>
      <c r="BD79" s="464">
        <f t="shared" si="127"/>
        <v>12.2</v>
      </c>
      <c r="BE79" s="464">
        <f t="shared" si="128"/>
        <v>11.8</v>
      </c>
      <c r="BF79" s="464">
        <f t="shared" si="129"/>
        <v>13.1</v>
      </c>
      <c r="BG79" s="464">
        <f t="shared" si="130"/>
        <v>14.9</v>
      </c>
      <c r="BH79" s="464">
        <f t="shared" si="131"/>
        <v>15.6</v>
      </c>
      <c r="BI79" s="464">
        <f t="shared" si="132"/>
        <v>10</v>
      </c>
      <c r="BJ79" s="473">
        <f t="shared" si="133"/>
        <v>6.4</v>
      </c>
      <c r="BK79" s="1278"/>
      <c r="BL79" s="459" t="s">
        <v>366</v>
      </c>
      <c r="BM79" s="1279"/>
      <c r="BN79" s="453"/>
      <c r="BO79" s="447"/>
      <c r="BP79" s="1277"/>
      <c r="BQ79" s="460"/>
      <c r="BR79" s="458" t="s">
        <v>366</v>
      </c>
      <c r="BS79" s="457" t="s">
        <v>368</v>
      </c>
      <c r="BT79" s="472">
        <f t="shared" si="134"/>
        <v>2506</v>
      </c>
      <c r="BU79" s="455">
        <v>25</v>
      </c>
      <c r="BV79" s="455">
        <v>144</v>
      </c>
      <c r="BW79" s="455">
        <v>174</v>
      </c>
      <c r="BX79" s="455">
        <v>260</v>
      </c>
      <c r="BY79" s="455">
        <v>347</v>
      </c>
      <c r="BZ79" s="455">
        <v>336</v>
      </c>
      <c r="CA79" s="455">
        <v>391</v>
      </c>
      <c r="CB79" s="455">
        <v>363</v>
      </c>
      <c r="CC79" s="455">
        <v>266</v>
      </c>
      <c r="CD79" s="455">
        <v>116</v>
      </c>
      <c r="CE79" s="455">
        <v>84</v>
      </c>
      <c r="CF79" s="464">
        <f t="shared" si="135"/>
        <v>100</v>
      </c>
      <c r="CG79" s="464">
        <f t="shared" si="136"/>
        <v>1</v>
      </c>
      <c r="CH79" s="464">
        <f t="shared" si="137"/>
        <v>5.7</v>
      </c>
      <c r="CI79" s="464">
        <f t="shared" si="138"/>
        <v>6.9</v>
      </c>
      <c r="CJ79" s="464">
        <f t="shared" si="139"/>
        <v>10.4</v>
      </c>
      <c r="CK79" s="464">
        <f t="shared" si="140"/>
        <v>13.8</v>
      </c>
      <c r="CL79" s="464">
        <f t="shared" si="141"/>
        <v>13.4</v>
      </c>
      <c r="CM79" s="464">
        <f t="shared" si="142"/>
        <v>15.6</v>
      </c>
      <c r="CN79" s="464">
        <f t="shared" si="143"/>
        <v>14.5</v>
      </c>
      <c r="CO79" s="464">
        <f t="shared" si="144"/>
        <v>10.6</v>
      </c>
      <c r="CP79" s="464">
        <f t="shared" si="145"/>
        <v>4.5999999999999996</v>
      </c>
      <c r="CQ79" s="473">
        <f t="shared" si="146"/>
        <v>3.4</v>
      </c>
      <c r="CR79" s="1278"/>
      <c r="CS79" s="459" t="s">
        <v>366</v>
      </c>
      <c r="CT79" s="1279"/>
      <c r="CU79" s="453"/>
    </row>
    <row r="80" spans="1:99" s="486" customFormat="1" ht="9" customHeight="1">
      <c r="A80" s="447"/>
      <c r="B80" s="1277"/>
      <c r="C80" s="460"/>
      <c r="D80" s="458" t="s">
        <v>369</v>
      </c>
      <c r="E80" s="457" t="s">
        <v>371</v>
      </c>
      <c r="F80" s="472">
        <f t="shared" si="109"/>
        <v>11717</v>
      </c>
      <c r="G80" s="455">
        <v>61</v>
      </c>
      <c r="H80" s="455">
        <v>930</v>
      </c>
      <c r="I80" s="455">
        <v>1389</v>
      </c>
      <c r="J80" s="455">
        <v>1578</v>
      </c>
      <c r="K80" s="455">
        <v>1487</v>
      </c>
      <c r="L80" s="455">
        <v>1300</v>
      </c>
      <c r="M80" s="455">
        <v>1329</v>
      </c>
      <c r="N80" s="455">
        <v>1316</v>
      </c>
      <c r="O80" s="455">
        <v>1116</v>
      </c>
      <c r="P80" s="455">
        <v>724</v>
      </c>
      <c r="Q80" s="455">
        <v>487</v>
      </c>
      <c r="R80" s="464">
        <f t="shared" si="110"/>
        <v>100</v>
      </c>
      <c r="S80" s="464">
        <f t="shared" si="111"/>
        <v>0.5</v>
      </c>
      <c r="T80" s="464">
        <f t="shared" si="112"/>
        <v>7.9</v>
      </c>
      <c r="U80" s="464">
        <f t="shared" si="113"/>
        <v>11.9</v>
      </c>
      <c r="V80" s="464">
        <f t="shared" si="114"/>
        <v>13.5</v>
      </c>
      <c r="W80" s="464">
        <f t="shared" si="115"/>
        <v>12.7</v>
      </c>
      <c r="X80" s="464">
        <f t="shared" si="116"/>
        <v>11.1</v>
      </c>
      <c r="Y80" s="464">
        <f t="shared" si="117"/>
        <v>11.3</v>
      </c>
      <c r="Z80" s="464">
        <f t="shared" si="118"/>
        <v>11.2</v>
      </c>
      <c r="AA80" s="464">
        <f t="shared" si="119"/>
        <v>9.5</v>
      </c>
      <c r="AB80" s="464">
        <f t="shared" si="120"/>
        <v>6.2</v>
      </c>
      <c r="AC80" s="464">
        <f t="shared" si="121"/>
        <v>4.2</v>
      </c>
      <c r="AD80" s="1278"/>
      <c r="AE80" s="459" t="s">
        <v>369</v>
      </c>
      <c r="AF80" s="1279"/>
      <c r="AG80" s="453"/>
      <c r="AH80" s="447"/>
      <c r="AI80" s="1277"/>
      <c r="AJ80" s="460"/>
      <c r="AK80" s="458" t="s">
        <v>369</v>
      </c>
      <c r="AL80" s="457" t="s">
        <v>371</v>
      </c>
      <c r="AM80" s="472">
        <f t="shared" si="122"/>
        <v>3065</v>
      </c>
      <c r="AN80" s="455">
        <v>10</v>
      </c>
      <c r="AO80" s="455">
        <v>183</v>
      </c>
      <c r="AP80" s="455">
        <v>306</v>
      </c>
      <c r="AQ80" s="455">
        <v>374</v>
      </c>
      <c r="AR80" s="455">
        <v>344</v>
      </c>
      <c r="AS80" s="455">
        <v>313</v>
      </c>
      <c r="AT80" s="455">
        <v>328</v>
      </c>
      <c r="AU80" s="455">
        <v>311</v>
      </c>
      <c r="AV80" s="455">
        <v>316</v>
      </c>
      <c r="AW80" s="455">
        <v>294</v>
      </c>
      <c r="AX80" s="455">
        <v>286</v>
      </c>
      <c r="AY80" s="464">
        <f t="shared" si="123"/>
        <v>100</v>
      </c>
      <c r="AZ80" s="464">
        <f t="shared" si="147"/>
        <v>0.3</v>
      </c>
      <c r="BA80" s="464">
        <f t="shared" si="124"/>
        <v>6</v>
      </c>
      <c r="BB80" s="464">
        <f t="shared" si="125"/>
        <v>10</v>
      </c>
      <c r="BC80" s="464">
        <f t="shared" si="126"/>
        <v>12.2</v>
      </c>
      <c r="BD80" s="464">
        <f t="shared" si="127"/>
        <v>11.2</v>
      </c>
      <c r="BE80" s="464">
        <f t="shared" si="128"/>
        <v>10.199999999999999</v>
      </c>
      <c r="BF80" s="464">
        <f t="shared" si="129"/>
        <v>10.7</v>
      </c>
      <c r="BG80" s="464">
        <f t="shared" si="130"/>
        <v>10.1</v>
      </c>
      <c r="BH80" s="464">
        <f t="shared" si="131"/>
        <v>10.3</v>
      </c>
      <c r="BI80" s="464">
        <f t="shared" si="132"/>
        <v>9.6</v>
      </c>
      <c r="BJ80" s="473">
        <f t="shared" si="133"/>
        <v>9.3000000000000007</v>
      </c>
      <c r="BK80" s="1278"/>
      <c r="BL80" s="459" t="s">
        <v>369</v>
      </c>
      <c r="BM80" s="1279"/>
      <c r="BN80" s="453"/>
      <c r="BO80" s="447"/>
      <c r="BP80" s="1277"/>
      <c r="BQ80" s="460"/>
      <c r="BR80" s="458" t="s">
        <v>369</v>
      </c>
      <c r="BS80" s="457" t="s">
        <v>371</v>
      </c>
      <c r="BT80" s="472">
        <f t="shared" si="134"/>
        <v>8652</v>
      </c>
      <c r="BU80" s="455">
        <v>51</v>
      </c>
      <c r="BV80" s="455">
        <v>747</v>
      </c>
      <c r="BW80" s="455">
        <v>1083</v>
      </c>
      <c r="BX80" s="455">
        <v>1204</v>
      </c>
      <c r="BY80" s="455">
        <v>1143</v>
      </c>
      <c r="BZ80" s="455">
        <v>987</v>
      </c>
      <c r="CA80" s="455">
        <v>1001</v>
      </c>
      <c r="CB80" s="455">
        <v>1005</v>
      </c>
      <c r="CC80" s="455">
        <v>800</v>
      </c>
      <c r="CD80" s="455">
        <v>430</v>
      </c>
      <c r="CE80" s="455">
        <v>201</v>
      </c>
      <c r="CF80" s="464">
        <f t="shared" si="135"/>
        <v>100</v>
      </c>
      <c r="CG80" s="464">
        <f t="shared" si="136"/>
        <v>0.6</v>
      </c>
      <c r="CH80" s="464">
        <f t="shared" si="137"/>
        <v>8.6</v>
      </c>
      <c r="CI80" s="464">
        <f t="shared" si="138"/>
        <v>12.5</v>
      </c>
      <c r="CJ80" s="464">
        <f t="shared" si="139"/>
        <v>13.9</v>
      </c>
      <c r="CK80" s="464">
        <f t="shared" si="140"/>
        <v>13.2</v>
      </c>
      <c r="CL80" s="464">
        <f t="shared" si="141"/>
        <v>11.4</v>
      </c>
      <c r="CM80" s="464">
        <f t="shared" si="142"/>
        <v>11.6</v>
      </c>
      <c r="CN80" s="464">
        <f t="shared" si="143"/>
        <v>11.6</v>
      </c>
      <c r="CO80" s="464">
        <f t="shared" si="144"/>
        <v>9.1999999999999993</v>
      </c>
      <c r="CP80" s="464">
        <f t="shared" si="145"/>
        <v>5</v>
      </c>
      <c r="CQ80" s="473">
        <f t="shared" si="146"/>
        <v>2.2999999999999998</v>
      </c>
      <c r="CR80" s="1278"/>
      <c r="CS80" s="459" t="s">
        <v>369</v>
      </c>
      <c r="CT80" s="1279"/>
      <c r="CU80" s="453"/>
    </row>
    <row r="81" spans="1:99" s="486" customFormat="1" ht="9" customHeight="1">
      <c r="A81" s="447"/>
      <c r="B81" s="1277"/>
      <c r="C81" s="460"/>
      <c r="D81" s="458" t="s">
        <v>372</v>
      </c>
      <c r="E81" s="457" t="s">
        <v>370</v>
      </c>
      <c r="F81" s="472">
        <f t="shared" si="109"/>
        <v>662</v>
      </c>
      <c r="G81" s="455">
        <v>2</v>
      </c>
      <c r="H81" s="455">
        <v>33</v>
      </c>
      <c r="I81" s="455">
        <v>64</v>
      </c>
      <c r="J81" s="455">
        <v>80</v>
      </c>
      <c r="K81" s="455">
        <v>115</v>
      </c>
      <c r="L81" s="455">
        <v>94</v>
      </c>
      <c r="M81" s="455">
        <v>78</v>
      </c>
      <c r="N81" s="455">
        <v>73</v>
      </c>
      <c r="O81" s="455">
        <v>76</v>
      </c>
      <c r="P81" s="455">
        <v>39</v>
      </c>
      <c r="Q81" s="455">
        <v>8</v>
      </c>
      <c r="R81" s="464">
        <f t="shared" si="110"/>
        <v>100</v>
      </c>
      <c r="S81" s="464">
        <f t="shared" si="111"/>
        <v>0.3</v>
      </c>
      <c r="T81" s="464">
        <f t="shared" si="112"/>
        <v>5</v>
      </c>
      <c r="U81" s="464">
        <f t="shared" si="113"/>
        <v>9.6999999999999993</v>
      </c>
      <c r="V81" s="464">
        <f t="shared" si="114"/>
        <v>12.1</v>
      </c>
      <c r="W81" s="464">
        <f t="shared" si="115"/>
        <v>17.399999999999999</v>
      </c>
      <c r="X81" s="464">
        <f t="shared" si="116"/>
        <v>14.2</v>
      </c>
      <c r="Y81" s="464">
        <f t="shared" si="117"/>
        <v>11.8</v>
      </c>
      <c r="Z81" s="464">
        <f t="shared" si="118"/>
        <v>11</v>
      </c>
      <c r="AA81" s="464">
        <f t="shared" si="119"/>
        <v>11.5</v>
      </c>
      <c r="AB81" s="464">
        <f t="shared" si="120"/>
        <v>5.9</v>
      </c>
      <c r="AC81" s="464">
        <f t="shared" si="121"/>
        <v>1.2</v>
      </c>
      <c r="AD81" s="1278"/>
      <c r="AE81" s="459" t="s">
        <v>372</v>
      </c>
      <c r="AF81" s="1279"/>
      <c r="AG81" s="453"/>
      <c r="AH81" s="447"/>
      <c r="AI81" s="1277"/>
      <c r="AJ81" s="460"/>
      <c r="AK81" s="458" t="s">
        <v>372</v>
      </c>
      <c r="AL81" s="457" t="s">
        <v>370</v>
      </c>
      <c r="AM81" s="472">
        <f t="shared" si="122"/>
        <v>376</v>
      </c>
      <c r="AN81" s="455">
        <v>1</v>
      </c>
      <c r="AO81" s="455">
        <v>16</v>
      </c>
      <c r="AP81" s="455">
        <v>37</v>
      </c>
      <c r="AQ81" s="455">
        <v>45</v>
      </c>
      <c r="AR81" s="455">
        <v>65</v>
      </c>
      <c r="AS81" s="455">
        <v>62</v>
      </c>
      <c r="AT81" s="455">
        <v>50</v>
      </c>
      <c r="AU81" s="455">
        <v>36</v>
      </c>
      <c r="AV81" s="455">
        <v>39</v>
      </c>
      <c r="AW81" s="455">
        <v>22</v>
      </c>
      <c r="AX81" s="455">
        <v>3</v>
      </c>
      <c r="AY81" s="464">
        <f t="shared" si="123"/>
        <v>100</v>
      </c>
      <c r="AZ81" s="464">
        <f t="shared" si="147"/>
        <v>0.3</v>
      </c>
      <c r="BA81" s="464">
        <f t="shared" si="124"/>
        <v>4.3</v>
      </c>
      <c r="BB81" s="464">
        <f t="shared" si="125"/>
        <v>9.8000000000000007</v>
      </c>
      <c r="BC81" s="464">
        <f t="shared" si="126"/>
        <v>12</v>
      </c>
      <c r="BD81" s="464">
        <f t="shared" si="127"/>
        <v>17.3</v>
      </c>
      <c r="BE81" s="464">
        <f t="shared" si="128"/>
        <v>16.5</v>
      </c>
      <c r="BF81" s="464">
        <f t="shared" si="129"/>
        <v>13.3</v>
      </c>
      <c r="BG81" s="464">
        <f t="shared" si="130"/>
        <v>9.6</v>
      </c>
      <c r="BH81" s="464">
        <f t="shared" si="131"/>
        <v>10.4</v>
      </c>
      <c r="BI81" s="464">
        <f t="shared" si="132"/>
        <v>5.9</v>
      </c>
      <c r="BJ81" s="473">
        <f t="shared" si="133"/>
        <v>0.8</v>
      </c>
      <c r="BK81" s="1278"/>
      <c r="BL81" s="459" t="s">
        <v>372</v>
      </c>
      <c r="BM81" s="1279"/>
      <c r="BN81" s="453"/>
      <c r="BO81" s="447"/>
      <c r="BP81" s="1277"/>
      <c r="BQ81" s="460"/>
      <c r="BR81" s="458" t="s">
        <v>372</v>
      </c>
      <c r="BS81" s="457" t="s">
        <v>370</v>
      </c>
      <c r="BT81" s="472">
        <f t="shared" si="134"/>
        <v>286</v>
      </c>
      <c r="BU81" s="455">
        <v>1</v>
      </c>
      <c r="BV81" s="455">
        <v>17</v>
      </c>
      <c r="BW81" s="455">
        <v>27</v>
      </c>
      <c r="BX81" s="455">
        <v>35</v>
      </c>
      <c r="BY81" s="455">
        <v>50</v>
      </c>
      <c r="BZ81" s="455">
        <v>32</v>
      </c>
      <c r="CA81" s="455">
        <v>28</v>
      </c>
      <c r="CB81" s="455">
        <v>37</v>
      </c>
      <c r="CC81" s="455">
        <v>37</v>
      </c>
      <c r="CD81" s="455">
        <v>17</v>
      </c>
      <c r="CE81" s="455">
        <v>5</v>
      </c>
      <c r="CF81" s="464">
        <f t="shared" si="135"/>
        <v>100</v>
      </c>
      <c r="CG81" s="464">
        <f t="shared" si="136"/>
        <v>0.3</v>
      </c>
      <c r="CH81" s="464">
        <f t="shared" si="137"/>
        <v>5.9</v>
      </c>
      <c r="CI81" s="464">
        <f t="shared" si="138"/>
        <v>9.4</v>
      </c>
      <c r="CJ81" s="464">
        <f t="shared" si="139"/>
        <v>12.2</v>
      </c>
      <c r="CK81" s="464">
        <f t="shared" si="140"/>
        <v>17.5</v>
      </c>
      <c r="CL81" s="464">
        <f t="shared" si="141"/>
        <v>11.2</v>
      </c>
      <c r="CM81" s="464">
        <f t="shared" si="142"/>
        <v>9.8000000000000007</v>
      </c>
      <c r="CN81" s="464">
        <f t="shared" si="143"/>
        <v>12.9</v>
      </c>
      <c r="CO81" s="464">
        <f t="shared" si="144"/>
        <v>12.9</v>
      </c>
      <c r="CP81" s="464">
        <f t="shared" si="145"/>
        <v>5.9</v>
      </c>
      <c r="CQ81" s="473">
        <f t="shared" si="146"/>
        <v>1.7</v>
      </c>
      <c r="CR81" s="1278"/>
      <c r="CS81" s="459" t="s">
        <v>372</v>
      </c>
      <c r="CT81" s="1279"/>
      <c r="CU81" s="453"/>
    </row>
    <row r="82" spans="1:99" s="486" customFormat="1" ht="9" customHeight="1">
      <c r="A82" s="447"/>
      <c r="B82" s="1277"/>
      <c r="C82" s="460"/>
      <c r="D82" s="458" t="s">
        <v>374</v>
      </c>
      <c r="E82" s="463" t="s">
        <v>373</v>
      </c>
      <c r="F82" s="472">
        <f t="shared" si="109"/>
        <v>4052</v>
      </c>
      <c r="G82" s="455">
        <v>27</v>
      </c>
      <c r="H82" s="455">
        <v>123</v>
      </c>
      <c r="I82" s="455">
        <v>256</v>
      </c>
      <c r="J82" s="455">
        <v>324</v>
      </c>
      <c r="K82" s="455">
        <v>402</v>
      </c>
      <c r="L82" s="455">
        <v>338</v>
      </c>
      <c r="M82" s="455">
        <v>446</v>
      </c>
      <c r="N82" s="455">
        <v>454</v>
      </c>
      <c r="O82" s="455">
        <v>512</v>
      </c>
      <c r="P82" s="455">
        <v>675</v>
      </c>
      <c r="Q82" s="455">
        <v>495</v>
      </c>
      <c r="R82" s="464">
        <f t="shared" si="110"/>
        <v>100</v>
      </c>
      <c r="S82" s="464">
        <f t="shared" si="111"/>
        <v>0.7</v>
      </c>
      <c r="T82" s="464">
        <f t="shared" si="112"/>
        <v>3</v>
      </c>
      <c r="U82" s="464">
        <f t="shared" si="113"/>
        <v>6.3</v>
      </c>
      <c r="V82" s="464">
        <f t="shared" si="114"/>
        <v>8</v>
      </c>
      <c r="W82" s="464">
        <f t="shared" si="115"/>
        <v>9.9</v>
      </c>
      <c r="X82" s="464">
        <f t="shared" si="116"/>
        <v>8.3000000000000007</v>
      </c>
      <c r="Y82" s="464">
        <f t="shared" si="117"/>
        <v>11</v>
      </c>
      <c r="Z82" s="464">
        <f t="shared" si="118"/>
        <v>11.2</v>
      </c>
      <c r="AA82" s="464">
        <f t="shared" si="119"/>
        <v>12.6</v>
      </c>
      <c r="AB82" s="464">
        <f t="shared" si="120"/>
        <v>16.7</v>
      </c>
      <c r="AC82" s="464">
        <f t="shared" si="121"/>
        <v>12.2</v>
      </c>
      <c r="AD82" s="1278"/>
      <c r="AE82" s="459" t="s">
        <v>374</v>
      </c>
      <c r="AF82" s="1279"/>
      <c r="AG82" s="453"/>
      <c r="AH82" s="447"/>
      <c r="AI82" s="1277"/>
      <c r="AJ82" s="460"/>
      <c r="AK82" s="458" t="s">
        <v>374</v>
      </c>
      <c r="AL82" s="463" t="s">
        <v>373</v>
      </c>
      <c r="AM82" s="472">
        <f t="shared" si="122"/>
        <v>2404</v>
      </c>
      <c r="AN82" s="455">
        <v>18</v>
      </c>
      <c r="AO82" s="455">
        <v>85</v>
      </c>
      <c r="AP82" s="455">
        <v>154</v>
      </c>
      <c r="AQ82" s="455">
        <v>228</v>
      </c>
      <c r="AR82" s="455">
        <v>237</v>
      </c>
      <c r="AS82" s="455">
        <v>195</v>
      </c>
      <c r="AT82" s="455">
        <v>247</v>
      </c>
      <c r="AU82" s="455">
        <v>260</v>
      </c>
      <c r="AV82" s="455">
        <v>272</v>
      </c>
      <c r="AW82" s="455">
        <v>397</v>
      </c>
      <c r="AX82" s="455">
        <v>311</v>
      </c>
      <c r="AY82" s="464">
        <f t="shared" si="123"/>
        <v>100</v>
      </c>
      <c r="AZ82" s="464">
        <f t="shared" si="147"/>
        <v>0.7</v>
      </c>
      <c r="BA82" s="464">
        <f t="shared" si="124"/>
        <v>3.5</v>
      </c>
      <c r="BB82" s="464">
        <f t="shared" si="125"/>
        <v>6.4</v>
      </c>
      <c r="BC82" s="464">
        <f t="shared" si="126"/>
        <v>9.5</v>
      </c>
      <c r="BD82" s="464">
        <f t="shared" si="127"/>
        <v>9.9</v>
      </c>
      <c r="BE82" s="464">
        <f t="shared" si="128"/>
        <v>8.1</v>
      </c>
      <c r="BF82" s="464">
        <f t="shared" si="129"/>
        <v>10.3</v>
      </c>
      <c r="BG82" s="464">
        <f t="shared" si="130"/>
        <v>10.8</v>
      </c>
      <c r="BH82" s="464">
        <f t="shared" si="131"/>
        <v>11.3</v>
      </c>
      <c r="BI82" s="464">
        <f t="shared" si="132"/>
        <v>16.5</v>
      </c>
      <c r="BJ82" s="473">
        <f t="shared" si="133"/>
        <v>12.9</v>
      </c>
      <c r="BK82" s="1278"/>
      <c r="BL82" s="459" t="s">
        <v>374</v>
      </c>
      <c r="BM82" s="1279"/>
      <c r="BN82" s="453"/>
      <c r="BO82" s="447"/>
      <c r="BP82" s="1277"/>
      <c r="BQ82" s="460"/>
      <c r="BR82" s="458" t="s">
        <v>374</v>
      </c>
      <c r="BS82" s="463" t="s">
        <v>373</v>
      </c>
      <c r="BT82" s="472">
        <f t="shared" si="134"/>
        <v>1648</v>
      </c>
      <c r="BU82" s="455">
        <v>9</v>
      </c>
      <c r="BV82" s="455">
        <v>38</v>
      </c>
      <c r="BW82" s="455">
        <v>102</v>
      </c>
      <c r="BX82" s="455">
        <v>96</v>
      </c>
      <c r="BY82" s="455">
        <v>165</v>
      </c>
      <c r="BZ82" s="455">
        <v>143</v>
      </c>
      <c r="CA82" s="455">
        <v>199</v>
      </c>
      <c r="CB82" s="455">
        <v>194</v>
      </c>
      <c r="CC82" s="455">
        <v>240</v>
      </c>
      <c r="CD82" s="455">
        <v>278</v>
      </c>
      <c r="CE82" s="455">
        <v>184</v>
      </c>
      <c r="CF82" s="464">
        <f t="shared" si="135"/>
        <v>100</v>
      </c>
      <c r="CG82" s="464">
        <f t="shared" si="136"/>
        <v>0.5</v>
      </c>
      <c r="CH82" s="464">
        <f t="shared" si="137"/>
        <v>2.2999999999999998</v>
      </c>
      <c r="CI82" s="464">
        <f t="shared" si="138"/>
        <v>6.2</v>
      </c>
      <c r="CJ82" s="464">
        <f t="shared" si="139"/>
        <v>5.8</v>
      </c>
      <c r="CK82" s="464">
        <f t="shared" si="140"/>
        <v>10</v>
      </c>
      <c r="CL82" s="464">
        <f t="shared" si="141"/>
        <v>8.6999999999999993</v>
      </c>
      <c r="CM82" s="464">
        <f t="shared" si="142"/>
        <v>12.1</v>
      </c>
      <c r="CN82" s="464">
        <f t="shared" si="143"/>
        <v>11.8</v>
      </c>
      <c r="CO82" s="464">
        <f t="shared" si="144"/>
        <v>14.6</v>
      </c>
      <c r="CP82" s="464">
        <f t="shared" si="145"/>
        <v>16.899999999999999</v>
      </c>
      <c r="CQ82" s="473">
        <f t="shared" si="146"/>
        <v>11.2</v>
      </c>
      <c r="CR82" s="1278"/>
      <c r="CS82" s="459" t="s">
        <v>374</v>
      </c>
      <c r="CT82" s="1279"/>
      <c r="CU82" s="453"/>
    </row>
    <row r="83" spans="1:99" s="486" customFormat="1" ht="9" customHeight="1">
      <c r="A83" s="447"/>
      <c r="B83" s="1277"/>
      <c r="C83" s="460"/>
      <c r="D83" s="458" t="s">
        <v>375</v>
      </c>
      <c r="E83" s="462" t="s">
        <v>376</v>
      </c>
      <c r="F83" s="472">
        <f t="shared" si="109"/>
        <v>3518</v>
      </c>
      <c r="G83" s="455">
        <v>36</v>
      </c>
      <c r="H83" s="455">
        <v>318</v>
      </c>
      <c r="I83" s="455">
        <v>332</v>
      </c>
      <c r="J83" s="455">
        <v>397</v>
      </c>
      <c r="K83" s="455">
        <v>430</v>
      </c>
      <c r="L83" s="455">
        <v>468</v>
      </c>
      <c r="M83" s="455">
        <v>478</v>
      </c>
      <c r="N83" s="455">
        <v>461</v>
      </c>
      <c r="O83" s="455">
        <v>372</v>
      </c>
      <c r="P83" s="455">
        <v>158</v>
      </c>
      <c r="Q83" s="455">
        <v>68</v>
      </c>
      <c r="R83" s="464">
        <f t="shared" si="110"/>
        <v>100</v>
      </c>
      <c r="S83" s="464">
        <f t="shared" si="111"/>
        <v>1</v>
      </c>
      <c r="T83" s="464">
        <f t="shared" si="112"/>
        <v>9</v>
      </c>
      <c r="U83" s="464">
        <f t="shared" si="113"/>
        <v>9.4</v>
      </c>
      <c r="V83" s="464">
        <f t="shared" si="114"/>
        <v>11.3</v>
      </c>
      <c r="W83" s="464">
        <f t="shared" si="115"/>
        <v>12.2</v>
      </c>
      <c r="X83" s="464">
        <f t="shared" si="116"/>
        <v>13.3</v>
      </c>
      <c r="Y83" s="464">
        <f t="shared" si="117"/>
        <v>13.6</v>
      </c>
      <c r="Z83" s="464">
        <f t="shared" si="118"/>
        <v>13.1</v>
      </c>
      <c r="AA83" s="464">
        <f t="shared" si="119"/>
        <v>10.6</v>
      </c>
      <c r="AB83" s="464">
        <f t="shared" si="120"/>
        <v>4.5</v>
      </c>
      <c r="AC83" s="464">
        <f t="shared" si="121"/>
        <v>1.9</v>
      </c>
      <c r="AD83" s="1278"/>
      <c r="AE83" s="459" t="s">
        <v>375</v>
      </c>
      <c r="AF83" s="1279"/>
      <c r="AG83" s="453"/>
      <c r="AH83" s="447"/>
      <c r="AI83" s="1277"/>
      <c r="AJ83" s="460"/>
      <c r="AK83" s="458" t="s">
        <v>375</v>
      </c>
      <c r="AL83" s="462" t="s">
        <v>376</v>
      </c>
      <c r="AM83" s="472">
        <f t="shared" si="122"/>
        <v>2759</v>
      </c>
      <c r="AN83" s="455">
        <v>29</v>
      </c>
      <c r="AO83" s="455">
        <v>283</v>
      </c>
      <c r="AP83" s="455">
        <v>258</v>
      </c>
      <c r="AQ83" s="455">
        <v>271</v>
      </c>
      <c r="AR83" s="455">
        <v>316</v>
      </c>
      <c r="AS83" s="455">
        <v>367</v>
      </c>
      <c r="AT83" s="455">
        <v>373</v>
      </c>
      <c r="AU83" s="455">
        <v>393</v>
      </c>
      <c r="AV83" s="455">
        <v>302</v>
      </c>
      <c r="AW83" s="455">
        <v>123</v>
      </c>
      <c r="AX83" s="455">
        <v>44</v>
      </c>
      <c r="AY83" s="464">
        <f t="shared" si="123"/>
        <v>100</v>
      </c>
      <c r="AZ83" s="464">
        <f t="shared" si="147"/>
        <v>1.1000000000000001</v>
      </c>
      <c r="BA83" s="464">
        <f t="shared" si="124"/>
        <v>10.3</v>
      </c>
      <c r="BB83" s="464">
        <f t="shared" si="125"/>
        <v>9.4</v>
      </c>
      <c r="BC83" s="464">
        <f t="shared" si="126"/>
        <v>9.8000000000000007</v>
      </c>
      <c r="BD83" s="464">
        <f t="shared" si="127"/>
        <v>11.5</v>
      </c>
      <c r="BE83" s="464">
        <f t="shared" si="128"/>
        <v>13.3</v>
      </c>
      <c r="BF83" s="464">
        <f t="shared" si="129"/>
        <v>13.5</v>
      </c>
      <c r="BG83" s="464">
        <f t="shared" si="130"/>
        <v>14.2</v>
      </c>
      <c r="BH83" s="464">
        <f t="shared" si="131"/>
        <v>10.9</v>
      </c>
      <c r="BI83" s="464">
        <f t="shared" si="132"/>
        <v>4.5</v>
      </c>
      <c r="BJ83" s="473">
        <f t="shared" si="133"/>
        <v>1.6</v>
      </c>
      <c r="BK83" s="1278"/>
      <c r="BL83" s="459" t="s">
        <v>375</v>
      </c>
      <c r="BM83" s="1279"/>
      <c r="BN83" s="453"/>
      <c r="BO83" s="447"/>
      <c r="BP83" s="1277"/>
      <c r="BQ83" s="460"/>
      <c r="BR83" s="458" t="s">
        <v>375</v>
      </c>
      <c r="BS83" s="462" t="s">
        <v>376</v>
      </c>
      <c r="BT83" s="472">
        <f t="shared" si="134"/>
        <v>759</v>
      </c>
      <c r="BU83" s="455">
        <v>7</v>
      </c>
      <c r="BV83" s="455">
        <v>35</v>
      </c>
      <c r="BW83" s="455">
        <v>74</v>
      </c>
      <c r="BX83" s="455">
        <v>126</v>
      </c>
      <c r="BY83" s="455">
        <v>114</v>
      </c>
      <c r="BZ83" s="455">
        <v>101</v>
      </c>
      <c r="CA83" s="455">
        <v>105</v>
      </c>
      <c r="CB83" s="455">
        <v>68</v>
      </c>
      <c r="CC83" s="455">
        <v>70</v>
      </c>
      <c r="CD83" s="455">
        <v>35</v>
      </c>
      <c r="CE83" s="455">
        <v>24</v>
      </c>
      <c r="CF83" s="464">
        <f t="shared" si="135"/>
        <v>100</v>
      </c>
      <c r="CG83" s="464">
        <f t="shared" si="136"/>
        <v>0.9</v>
      </c>
      <c r="CH83" s="464">
        <f t="shared" si="137"/>
        <v>4.5999999999999996</v>
      </c>
      <c r="CI83" s="464">
        <f t="shared" si="138"/>
        <v>9.6999999999999993</v>
      </c>
      <c r="CJ83" s="464">
        <f t="shared" si="139"/>
        <v>16.600000000000001</v>
      </c>
      <c r="CK83" s="464">
        <f t="shared" si="140"/>
        <v>15</v>
      </c>
      <c r="CL83" s="464">
        <f t="shared" si="141"/>
        <v>13.3</v>
      </c>
      <c r="CM83" s="464">
        <f t="shared" si="142"/>
        <v>13.8</v>
      </c>
      <c r="CN83" s="464">
        <f t="shared" si="143"/>
        <v>9</v>
      </c>
      <c r="CO83" s="464">
        <f t="shared" si="144"/>
        <v>9.1999999999999993</v>
      </c>
      <c r="CP83" s="464">
        <f t="shared" si="145"/>
        <v>4.5999999999999996</v>
      </c>
      <c r="CQ83" s="473">
        <f t="shared" si="146"/>
        <v>3.2</v>
      </c>
      <c r="CR83" s="1278"/>
      <c r="CS83" s="459" t="s">
        <v>375</v>
      </c>
      <c r="CT83" s="1279"/>
      <c r="CU83" s="453"/>
    </row>
    <row r="84" spans="1:99" s="486" customFormat="1" ht="10.5" customHeight="1">
      <c r="A84" s="447"/>
      <c r="B84" s="1277"/>
      <c r="C84" s="1514" t="s">
        <v>377</v>
      </c>
      <c r="D84" s="1514"/>
      <c r="E84" s="1515"/>
      <c r="F84" s="472">
        <f>SUM(G84:Q84)</f>
        <v>4694</v>
      </c>
      <c r="G84" s="455">
        <v>86</v>
      </c>
      <c r="H84" s="455">
        <v>316</v>
      </c>
      <c r="I84" s="455">
        <v>390</v>
      </c>
      <c r="J84" s="455">
        <v>356</v>
      </c>
      <c r="K84" s="455">
        <v>364</v>
      </c>
      <c r="L84" s="455">
        <v>371</v>
      </c>
      <c r="M84" s="455">
        <v>343</v>
      </c>
      <c r="N84" s="455">
        <v>349</v>
      </c>
      <c r="O84" s="455">
        <v>443</v>
      </c>
      <c r="P84" s="455">
        <v>485</v>
      </c>
      <c r="Q84" s="455">
        <v>1191</v>
      </c>
      <c r="R84" s="464" t="s">
        <v>243</v>
      </c>
      <c r="S84" s="464" t="s">
        <v>243</v>
      </c>
      <c r="T84" s="1280" t="s">
        <v>243</v>
      </c>
      <c r="U84" s="1280" t="s">
        <v>243</v>
      </c>
      <c r="V84" s="1280" t="s">
        <v>243</v>
      </c>
      <c r="W84" s="464" t="s">
        <v>243</v>
      </c>
      <c r="X84" s="464" t="s">
        <v>243</v>
      </c>
      <c r="Y84" s="464" t="s">
        <v>243</v>
      </c>
      <c r="Z84" s="464" t="s">
        <v>243</v>
      </c>
      <c r="AA84" s="464" t="s">
        <v>243</v>
      </c>
      <c r="AB84" s="464" t="s">
        <v>243</v>
      </c>
      <c r="AC84" s="464" t="s">
        <v>243</v>
      </c>
      <c r="AD84" s="1278"/>
      <c r="AE84" s="459" t="s">
        <v>405</v>
      </c>
      <c r="AF84" s="1279"/>
      <c r="AG84" s="453"/>
      <c r="AH84" s="447"/>
      <c r="AI84" s="1277"/>
      <c r="AJ84" s="1514" t="s">
        <v>377</v>
      </c>
      <c r="AK84" s="1514"/>
      <c r="AL84" s="1515"/>
      <c r="AM84" s="472">
        <f>SUM(AN84:AX84)</f>
        <v>2440</v>
      </c>
      <c r="AN84" s="455">
        <v>36</v>
      </c>
      <c r="AO84" s="455">
        <v>168</v>
      </c>
      <c r="AP84" s="455">
        <v>227</v>
      </c>
      <c r="AQ84" s="455">
        <v>196</v>
      </c>
      <c r="AR84" s="455">
        <v>207</v>
      </c>
      <c r="AS84" s="455">
        <v>210</v>
      </c>
      <c r="AT84" s="455">
        <v>186</v>
      </c>
      <c r="AU84" s="455">
        <v>164</v>
      </c>
      <c r="AV84" s="455">
        <v>240</v>
      </c>
      <c r="AW84" s="455">
        <v>234</v>
      </c>
      <c r="AX84" s="455">
        <v>572</v>
      </c>
      <c r="AY84" s="464" t="s">
        <v>243</v>
      </c>
      <c r="AZ84" s="464" t="s">
        <v>243</v>
      </c>
      <c r="BA84" s="464" t="s">
        <v>243</v>
      </c>
      <c r="BB84" s="464" t="s">
        <v>243</v>
      </c>
      <c r="BC84" s="464" t="s">
        <v>243</v>
      </c>
      <c r="BD84" s="464" t="s">
        <v>243</v>
      </c>
      <c r="BE84" s="464" t="s">
        <v>243</v>
      </c>
      <c r="BF84" s="464" t="s">
        <v>243</v>
      </c>
      <c r="BG84" s="464" t="s">
        <v>243</v>
      </c>
      <c r="BH84" s="464" t="s">
        <v>243</v>
      </c>
      <c r="BI84" s="464" t="s">
        <v>243</v>
      </c>
      <c r="BJ84" s="473" t="s">
        <v>243</v>
      </c>
      <c r="BK84" s="1278"/>
      <c r="BL84" s="459" t="s">
        <v>405</v>
      </c>
      <c r="BM84" s="1279"/>
      <c r="BN84" s="453"/>
      <c r="BO84" s="447"/>
      <c r="BP84" s="1277"/>
      <c r="BQ84" s="1514" t="s">
        <v>377</v>
      </c>
      <c r="BR84" s="1514"/>
      <c r="BS84" s="1515"/>
      <c r="BT84" s="472">
        <f>SUM(BU84:CE84)</f>
        <v>2254</v>
      </c>
      <c r="BU84" s="455">
        <v>50</v>
      </c>
      <c r="BV84" s="455">
        <v>148</v>
      </c>
      <c r="BW84" s="455">
        <v>163</v>
      </c>
      <c r="BX84" s="455">
        <v>160</v>
      </c>
      <c r="BY84" s="455">
        <v>157</v>
      </c>
      <c r="BZ84" s="455">
        <v>161</v>
      </c>
      <c r="CA84" s="455">
        <v>157</v>
      </c>
      <c r="CB84" s="455">
        <v>185</v>
      </c>
      <c r="CC84" s="455">
        <v>203</v>
      </c>
      <c r="CD84" s="455">
        <v>251</v>
      </c>
      <c r="CE84" s="455">
        <v>619</v>
      </c>
      <c r="CF84" s="464" t="s">
        <v>243</v>
      </c>
      <c r="CG84" s="464" t="s">
        <v>243</v>
      </c>
      <c r="CH84" s="1280" t="s">
        <v>243</v>
      </c>
      <c r="CI84" s="1280" t="s">
        <v>243</v>
      </c>
      <c r="CJ84" s="1280" t="s">
        <v>243</v>
      </c>
      <c r="CK84" s="464" t="s">
        <v>243</v>
      </c>
      <c r="CL84" s="464" t="s">
        <v>243</v>
      </c>
      <c r="CM84" s="464" t="s">
        <v>243</v>
      </c>
      <c r="CN84" s="464" t="s">
        <v>243</v>
      </c>
      <c r="CO84" s="464" t="s">
        <v>243</v>
      </c>
      <c r="CP84" s="464" t="s">
        <v>243</v>
      </c>
      <c r="CQ84" s="473" t="s">
        <v>243</v>
      </c>
      <c r="CR84" s="1278"/>
      <c r="CS84" s="459" t="s">
        <v>405</v>
      </c>
      <c r="CT84" s="1279"/>
      <c r="CU84" s="453"/>
    </row>
    <row r="85" spans="1:99" s="1289" customFormat="1" ht="4.5" customHeight="1">
      <c r="A85" s="1284"/>
      <c r="B85" s="1284"/>
      <c r="C85" s="1284"/>
      <c r="D85" s="1284"/>
      <c r="E85" s="1284"/>
      <c r="F85" s="1285"/>
      <c r="G85" s="1286"/>
      <c r="H85" s="1286"/>
      <c r="I85" s="1286"/>
      <c r="J85" s="1286"/>
      <c r="K85" s="1286"/>
      <c r="L85" s="1286"/>
      <c r="M85" s="1286"/>
      <c r="N85" s="1286"/>
      <c r="O85" s="1286"/>
      <c r="P85" s="1286"/>
      <c r="Q85" s="1286"/>
      <c r="R85" s="1286"/>
      <c r="S85" s="1286"/>
      <c r="T85" s="1286"/>
      <c r="U85" s="1286"/>
      <c r="V85" s="1286"/>
      <c r="W85" s="1286"/>
      <c r="X85" s="1286"/>
      <c r="Y85" s="1286"/>
      <c r="Z85" s="1286"/>
      <c r="AA85" s="1286"/>
      <c r="AB85" s="1286"/>
      <c r="AC85" s="1287"/>
      <c r="AD85" s="1286"/>
      <c r="AE85" s="1286"/>
      <c r="AF85" s="1286"/>
      <c r="AG85" s="1288"/>
      <c r="AH85" s="1284"/>
      <c r="AI85" s="1284"/>
      <c r="AJ85" s="1284"/>
      <c r="AK85" s="1284"/>
      <c r="AL85" s="1284"/>
      <c r="AM85" s="1285"/>
      <c r="AN85" s="1286"/>
      <c r="AO85" s="1286"/>
      <c r="AP85" s="1286"/>
      <c r="AQ85" s="1286"/>
      <c r="AR85" s="1286"/>
      <c r="AS85" s="1286"/>
      <c r="AT85" s="1286"/>
      <c r="AU85" s="1286"/>
      <c r="AV85" s="1286"/>
      <c r="AW85" s="1286"/>
      <c r="AX85" s="1286"/>
      <c r="AY85" s="1286"/>
      <c r="AZ85" s="1286"/>
      <c r="BA85" s="1286"/>
      <c r="BB85" s="1286"/>
      <c r="BC85" s="1286"/>
      <c r="BD85" s="1286"/>
      <c r="BE85" s="1286"/>
      <c r="BF85" s="1286"/>
      <c r="BG85" s="1286"/>
      <c r="BH85" s="1286"/>
      <c r="BI85" s="1286"/>
      <c r="BJ85" s="1287"/>
      <c r="BK85" s="1286"/>
      <c r="BL85" s="1286"/>
      <c r="BM85" s="1286"/>
      <c r="BN85" s="1288"/>
      <c r="BO85" s="1284"/>
      <c r="BP85" s="1284"/>
      <c r="BQ85" s="1284"/>
      <c r="BR85" s="1284"/>
      <c r="BS85" s="1284"/>
      <c r="BT85" s="1285"/>
      <c r="BU85" s="1286"/>
      <c r="BV85" s="1286"/>
      <c r="BW85" s="1286"/>
      <c r="BX85" s="1286"/>
      <c r="BY85" s="1286"/>
      <c r="BZ85" s="1286"/>
      <c r="CA85" s="1286"/>
      <c r="CB85" s="1286"/>
      <c r="CC85" s="1286"/>
      <c r="CD85" s="1286"/>
      <c r="CE85" s="1286"/>
      <c r="CF85" s="1286"/>
      <c r="CG85" s="1286"/>
      <c r="CH85" s="1286"/>
      <c r="CI85" s="1286"/>
      <c r="CJ85" s="1286"/>
      <c r="CK85" s="1286"/>
      <c r="CL85" s="1286"/>
      <c r="CM85" s="1286"/>
      <c r="CN85" s="1286"/>
      <c r="CO85" s="1286"/>
      <c r="CP85" s="1286"/>
      <c r="CQ85" s="1287"/>
      <c r="CR85" s="1286"/>
      <c r="CS85" s="1286"/>
      <c r="CT85" s="1286"/>
      <c r="CU85" s="1288"/>
    </row>
    <row r="86" spans="1:99" s="467" customFormat="1" ht="3" customHeight="1">
      <c r="A86" s="468"/>
      <c r="B86" s="468"/>
      <c r="C86" s="468"/>
      <c r="D86" s="468"/>
      <c r="E86" s="468"/>
      <c r="AG86" s="448"/>
      <c r="AH86" s="468"/>
      <c r="AI86" s="468"/>
      <c r="AJ86" s="468"/>
      <c r="AK86" s="468"/>
      <c r="AL86" s="468"/>
      <c r="BN86" s="448"/>
      <c r="BO86" s="468"/>
      <c r="BP86" s="468"/>
      <c r="BQ86" s="468"/>
      <c r="BR86" s="468"/>
      <c r="BS86" s="468"/>
      <c r="CU86" s="448"/>
    </row>
    <row r="87" spans="1:99" s="467" customFormat="1" ht="12" customHeight="1">
      <c r="A87" s="1519" t="s">
        <v>408</v>
      </c>
      <c r="B87" s="1519"/>
      <c r="C87" s="1519"/>
      <c r="D87" s="1519"/>
      <c r="E87" s="1519"/>
      <c r="F87" s="1519"/>
      <c r="G87" s="1519"/>
      <c r="H87" s="1519"/>
      <c r="I87" s="1519"/>
      <c r="J87" s="1519"/>
      <c r="K87" s="1519"/>
      <c r="L87" s="1519"/>
      <c r="M87" s="1519"/>
      <c r="N87" s="1519"/>
      <c r="O87" s="1519"/>
      <c r="P87" s="1519"/>
      <c r="AG87" s="448"/>
      <c r="AH87" s="1519" t="s">
        <v>408</v>
      </c>
      <c r="AI87" s="1519"/>
      <c r="AJ87" s="1519"/>
      <c r="AK87" s="1519"/>
      <c r="AL87" s="1519"/>
      <c r="AM87" s="1519"/>
      <c r="AN87" s="1519"/>
      <c r="AO87" s="1519"/>
      <c r="AP87" s="1519"/>
      <c r="AQ87" s="1519"/>
      <c r="AR87" s="1519"/>
      <c r="AS87" s="1519"/>
      <c r="AT87" s="1519"/>
      <c r="AU87" s="1519"/>
      <c r="AV87" s="1519"/>
      <c r="AW87" s="1519"/>
      <c r="BN87" s="448"/>
      <c r="BO87" s="1519" t="s">
        <v>408</v>
      </c>
      <c r="BP87" s="1519"/>
      <c r="BQ87" s="1519"/>
      <c r="BR87" s="1519"/>
      <c r="BS87" s="1519"/>
      <c r="BT87" s="1519"/>
      <c r="BU87" s="1519"/>
      <c r="BV87" s="1519"/>
      <c r="BW87" s="1519"/>
      <c r="BX87" s="1519"/>
      <c r="BY87" s="1519"/>
      <c r="BZ87" s="1519"/>
      <c r="CA87" s="1519"/>
      <c r="CB87" s="1519"/>
      <c r="CC87" s="1519"/>
      <c r="CD87" s="1519"/>
      <c r="CU87" s="448"/>
    </row>
    <row r="88" spans="1:99" s="467" customFormat="1" ht="12" customHeight="1">
      <c r="A88" s="448"/>
      <c r="B88" s="468"/>
      <c r="C88" s="468"/>
      <c r="D88" s="468"/>
      <c r="E88" s="468"/>
      <c r="AG88" s="448"/>
      <c r="AH88" s="448"/>
      <c r="AI88" s="468"/>
      <c r="AJ88" s="468"/>
      <c r="AK88" s="468"/>
      <c r="AL88" s="468"/>
      <c r="BN88" s="448"/>
      <c r="BO88" s="448"/>
      <c r="BP88" s="468"/>
      <c r="BQ88" s="468"/>
      <c r="BR88" s="468"/>
      <c r="BS88" s="468"/>
      <c r="CU88" s="448"/>
    </row>
    <row r="89" spans="1:99" s="467" customFormat="1" ht="12" customHeight="1">
      <c r="A89" s="468"/>
      <c r="B89" s="468"/>
      <c r="C89" s="468"/>
      <c r="D89" s="468"/>
      <c r="E89" s="468"/>
      <c r="AG89" s="448"/>
      <c r="AH89" s="468"/>
      <c r="AI89" s="468"/>
      <c r="AJ89" s="468"/>
      <c r="AK89" s="468"/>
      <c r="AL89" s="468"/>
      <c r="BN89" s="448"/>
      <c r="BO89" s="468"/>
      <c r="BP89" s="468"/>
      <c r="BQ89" s="468"/>
      <c r="BR89" s="468"/>
      <c r="BS89" s="468"/>
      <c r="CU89" s="448"/>
    </row>
  </sheetData>
  <mergeCells count="153">
    <mergeCell ref="CU40:CU43"/>
    <mergeCell ref="C60:E60"/>
    <mergeCell ref="AJ60:AL60"/>
    <mergeCell ref="BQ60:BS60"/>
    <mergeCell ref="AJ35:AL35"/>
    <mergeCell ref="BQ35:BS35"/>
    <mergeCell ref="C39:E39"/>
    <mergeCell ref="A87:P87"/>
    <mergeCell ref="AH87:AW87"/>
    <mergeCell ref="BO87:CD87"/>
    <mergeCell ref="AJ39:AL39"/>
    <mergeCell ref="BQ39:BS39"/>
    <mergeCell ref="A40:A43"/>
    <mergeCell ref="AH66:AH69"/>
    <mergeCell ref="BO66:BO69"/>
    <mergeCell ref="AG66:AG69"/>
    <mergeCell ref="BN66:BN69"/>
    <mergeCell ref="A66:A69"/>
    <mergeCell ref="C43:E43"/>
    <mergeCell ref="AJ43:AL43"/>
    <mergeCell ref="BQ43:BS43"/>
    <mergeCell ref="AH40:AH43"/>
    <mergeCell ref="BO40:BO43"/>
    <mergeCell ref="AG40:AG43"/>
    <mergeCell ref="BN40:BN43"/>
    <mergeCell ref="CU14:CU17"/>
    <mergeCell ref="CU66:CU69"/>
    <mergeCell ref="C84:E84"/>
    <mergeCell ref="AJ84:AL84"/>
    <mergeCell ref="BQ84:BS84"/>
    <mergeCell ref="C58:E58"/>
    <mergeCell ref="AJ58:AL58"/>
    <mergeCell ref="BQ58:BS58"/>
    <mergeCell ref="C69:E69"/>
    <mergeCell ref="AJ69:AL69"/>
    <mergeCell ref="BQ69:BS69"/>
    <mergeCell ref="C61:E61"/>
    <mergeCell ref="AJ61:AL61"/>
    <mergeCell ref="BQ61:BS61"/>
    <mergeCell ref="C65:E65"/>
    <mergeCell ref="AJ65:AL65"/>
    <mergeCell ref="BQ65:BS65"/>
    <mergeCell ref="C32:E32"/>
    <mergeCell ref="AJ32:AL32"/>
    <mergeCell ref="BQ32:BS32"/>
    <mergeCell ref="C34:E34"/>
    <mergeCell ref="AJ34:AL34"/>
    <mergeCell ref="BQ34:BS34"/>
    <mergeCell ref="C35:E35"/>
    <mergeCell ref="A14:A17"/>
    <mergeCell ref="C17:E17"/>
    <mergeCell ref="AJ17:AL17"/>
    <mergeCell ref="BQ17:BS17"/>
    <mergeCell ref="C9:E9"/>
    <mergeCell ref="AJ9:AL9"/>
    <mergeCell ref="BQ9:BS9"/>
    <mergeCell ref="C13:E13"/>
    <mergeCell ref="AJ13:AL13"/>
    <mergeCell ref="BQ13:BS13"/>
    <mergeCell ref="AH14:AH17"/>
    <mergeCell ref="BO14:BO17"/>
    <mergeCell ref="AG14:AG17"/>
    <mergeCell ref="BN14:BN17"/>
    <mergeCell ref="CO5:CO6"/>
    <mergeCell ref="CP5:CP6"/>
    <mergeCell ref="CQ5:CQ6"/>
    <mergeCell ref="C8:E8"/>
    <mergeCell ref="AJ8:AL8"/>
    <mergeCell ref="BQ8:BS8"/>
    <mergeCell ref="CI5:CI6"/>
    <mergeCell ref="CJ5:CJ6"/>
    <mergeCell ref="CK5:CK6"/>
    <mergeCell ref="CL5:CL6"/>
    <mergeCell ref="CM5:CM6"/>
    <mergeCell ref="CN5:CN6"/>
    <mergeCell ref="BH5:BH6"/>
    <mergeCell ref="BI5:BI6"/>
    <mergeCell ref="BJ5:BJ6"/>
    <mergeCell ref="CF5:CF6"/>
    <mergeCell ref="CG5:CG6"/>
    <mergeCell ref="CH5:CH6"/>
    <mergeCell ref="AC5:AC6"/>
    <mergeCell ref="AY5:AY6"/>
    <mergeCell ref="AZ5:AZ6"/>
    <mergeCell ref="BA5:BA6"/>
    <mergeCell ref="BB5:BB6"/>
    <mergeCell ref="BC5:BC6"/>
    <mergeCell ref="CE4:CE6"/>
    <mergeCell ref="CF4:CQ4"/>
    <mergeCell ref="CR4:CU6"/>
    <mergeCell ref="R5:R6"/>
    <mergeCell ref="S5:S6"/>
    <mergeCell ref="T5:T6"/>
    <mergeCell ref="U5:U6"/>
    <mergeCell ref="V5:V6"/>
    <mergeCell ref="W5:W6"/>
    <mergeCell ref="X5:X6"/>
    <mergeCell ref="BY4:BY6"/>
    <mergeCell ref="BZ4:BZ6"/>
    <mergeCell ref="CA4:CA6"/>
    <mergeCell ref="CB4:CB6"/>
    <mergeCell ref="CC4:CC6"/>
    <mergeCell ref="CD4:CD6"/>
    <mergeCell ref="BO4:BS6"/>
    <mergeCell ref="BT4:BT6"/>
    <mergeCell ref="BU4:BU6"/>
    <mergeCell ref="BV4:BV6"/>
    <mergeCell ref="BW4:BW6"/>
    <mergeCell ref="BX4:BX6"/>
    <mergeCell ref="AU4:AU6"/>
    <mergeCell ref="AV4:AV6"/>
    <mergeCell ref="Y5:Y6"/>
    <mergeCell ref="Z5:Z6"/>
    <mergeCell ref="AA5:AA6"/>
    <mergeCell ref="AB5:AB6"/>
    <mergeCell ref="AW4:AW6"/>
    <mergeCell ref="AX4:AX6"/>
    <mergeCell ref="AY4:BJ4"/>
    <mergeCell ref="BK4:BN6"/>
    <mergeCell ref="BD5:BD6"/>
    <mergeCell ref="BE5:BE6"/>
    <mergeCell ref="BF5:BF6"/>
    <mergeCell ref="BG5:BG6"/>
    <mergeCell ref="AO4:AO6"/>
    <mergeCell ref="AP4:AP6"/>
    <mergeCell ref="AQ4:AQ6"/>
    <mergeCell ref="AR4:AR6"/>
    <mergeCell ref="AS4:AS6"/>
    <mergeCell ref="AT4:AT6"/>
    <mergeCell ref="A2:P2"/>
    <mergeCell ref="Q2:AG2"/>
    <mergeCell ref="AH2:AW2"/>
    <mergeCell ref="AX2:BN2"/>
    <mergeCell ref="BO2:CD2"/>
    <mergeCell ref="CE2:CU2"/>
    <mergeCell ref="K4:K6"/>
    <mergeCell ref="L4:L6"/>
    <mergeCell ref="M4:M6"/>
    <mergeCell ref="N4:N6"/>
    <mergeCell ref="O4:O6"/>
    <mergeCell ref="P4:P6"/>
    <mergeCell ref="A4:E6"/>
    <mergeCell ref="F4:F6"/>
    <mergeCell ref="G4:G6"/>
    <mergeCell ref="H4:H6"/>
    <mergeCell ref="I4:I6"/>
    <mergeCell ref="J4:J6"/>
    <mergeCell ref="Q4:Q6"/>
    <mergeCell ref="R4:AC4"/>
    <mergeCell ref="AD4:AG6"/>
    <mergeCell ref="AH4:AL6"/>
    <mergeCell ref="AM4:AM6"/>
    <mergeCell ref="AN4:AN6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94" orientation="portrait" useFirstPageNumber="1" r:id="rId1"/>
  <headerFooter scaleWithDoc="0" alignWithMargins="0">
    <oddFooter>&amp;C&amp;P</oddFooter>
  </headerFooter>
  <colBreaks count="2" manualBreakCount="2">
    <brk id="33" min="1" max="86" man="1"/>
    <brk id="66" min="1" max="8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9"/>
  </sheetPr>
  <dimension ref="A1:AV235"/>
  <sheetViews>
    <sheetView view="pageBreakPreview" zoomScaleNormal="100" zoomScaleSheetLayoutView="100" workbookViewId="0">
      <selection activeCell="D69" sqref="D69:F69"/>
    </sheetView>
  </sheetViews>
  <sheetFormatPr defaultColWidth="8.875" defaultRowHeight="13.5"/>
  <cols>
    <col min="1" max="1" width="1.125" style="69" customWidth="1"/>
    <col min="2" max="2" width="2.125" style="23" customWidth="1"/>
    <col min="3" max="3" width="1.75" style="23" customWidth="1"/>
    <col min="4" max="4" width="1" style="23" customWidth="1"/>
    <col min="5" max="5" width="2" style="23" customWidth="1"/>
    <col min="6" max="6" width="15.25" style="23" customWidth="1"/>
    <col min="7" max="31" width="5.5" style="69" customWidth="1"/>
    <col min="32" max="32" width="1" style="69" customWidth="1"/>
    <col min="33" max="33" width="10.75" style="69" customWidth="1"/>
    <col min="34" max="35" width="2.125" style="69" customWidth="1"/>
    <col min="36" max="36" width="1.125" style="69" customWidth="1"/>
    <col min="37" max="16384" width="8.875" style="69"/>
  </cols>
  <sheetData>
    <row r="1" spans="1:48" s="382" customFormat="1">
      <c r="A1" s="381"/>
      <c r="B1" s="381"/>
      <c r="C1" s="381"/>
      <c r="D1" s="381"/>
      <c r="E1" s="381"/>
      <c r="F1" s="381"/>
      <c r="O1" s="381"/>
      <c r="P1" s="381"/>
      <c r="Q1" s="381"/>
      <c r="R1" s="381"/>
      <c r="S1" s="381"/>
      <c r="T1" s="381"/>
      <c r="AC1" s="381"/>
      <c r="AD1" s="381"/>
      <c r="AE1" s="381"/>
      <c r="AF1" s="381"/>
      <c r="AG1" s="381"/>
      <c r="AH1" s="381"/>
      <c r="AQ1" s="381"/>
      <c r="AR1" s="381"/>
      <c r="AS1" s="381"/>
      <c r="AT1" s="381"/>
      <c r="AU1" s="381"/>
      <c r="AV1" s="381"/>
    </row>
    <row r="2" spans="1:48" s="495" customFormat="1" ht="19.5" customHeight="1">
      <c r="A2" s="1414" t="s">
        <v>415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520" t="s">
        <v>1319</v>
      </c>
      <c r="T2" s="1520"/>
      <c r="U2" s="1520"/>
      <c r="V2" s="1520"/>
      <c r="W2" s="1520"/>
      <c r="X2" s="1520"/>
      <c r="Y2" s="1520"/>
      <c r="Z2" s="1520"/>
      <c r="AA2" s="1520"/>
      <c r="AB2" s="1520"/>
      <c r="AC2" s="1520"/>
      <c r="AD2" s="1520"/>
      <c r="AE2" s="1520"/>
      <c r="AF2" s="1520"/>
      <c r="AG2" s="1520"/>
      <c r="AH2" s="1520"/>
      <c r="AI2" s="1520"/>
      <c r="AJ2" s="1520"/>
    </row>
    <row r="3" spans="1:48" ht="16.5" customHeight="1">
      <c r="AJ3" s="496" t="s">
        <v>76</v>
      </c>
    </row>
    <row r="4" spans="1:48" s="92" customFormat="1" ht="8.25" customHeight="1">
      <c r="A4" s="1521" t="s">
        <v>416</v>
      </c>
      <c r="B4" s="1522"/>
      <c r="C4" s="1522"/>
      <c r="D4" s="1522"/>
      <c r="E4" s="1522"/>
      <c r="F4" s="1523"/>
      <c r="G4" s="1525" t="s">
        <v>23</v>
      </c>
      <c r="H4" s="1527" t="s">
        <v>417</v>
      </c>
      <c r="I4" s="1000"/>
      <c r="J4" s="1000"/>
      <c r="K4" s="1000"/>
      <c r="L4" s="1000"/>
      <c r="M4" s="1000"/>
      <c r="N4" s="1000"/>
      <c r="O4" s="1000"/>
      <c r="P4" s="1000"/>
      <c r="Q4" s="1002"/>
      <c r="R4" s="1001"/>
      <c r="S4" s="1528"/>
      <c r="T4" s="1528"/>
      <c r="U4" s="1528"/>
      <c r="V4" s="1528"/>
      <c r="W4" s="1528"/>
      <c r="X4" s="1528"/>
      <c r="Y4" s="1528"/>
      <c r="Z4" s="1528"/>
      <c r="AA4" s="1528"/>
      <c r="AB4" s="1528"/>
      <c r="AC4" s="1529"/>
      <c r="AD4" s="1530" t="s">
        <v>418</v>
      </c>
      <c r="AE4" s="1530" t="s">
        <v>419</v>
      </c>
      <c r="AF4" s="1521" t="s">
        <v>420</v>
      </c>
      <c r="AG4" s="1522"/>
      <c r="AH4" s="1522"/>
      <c r="AI4" s="1522"/>
      <c r="AJ4" s="1523"/>
    </row>
    <row r="5" spans="1:48" s="92" customFormat="1" ht="8.25" customHeight="1">
      <c r="A5" s="1524"/>
      <c r="B5" s="1522"/>
      <c r="C5" s="1522"/>
      <c r="D5" s="1522"/>
      <c r="E5" s="1522"/>
      <c r="F5" s="1523"/>
      <c r="G5" s="1525"/>
      <c r="H5" s="1526"/>
      <c r="I5" s="1530" t="s">
        <v>421</v>
      </c>
      <c r="J5" s="1527" t="s">
        <v>422</v>
      </c>
      <c r="K5" s="1528"/>
      <c r="L5" s="1528"/>
      <c r="M5" s="1528"/>
      <c r="N5" s="1528"/>
      <c r="O5" s="1528"/>
      <c r="P5" s="1529"/>
      <c r="Q5" s="1527" t="s">
        <v>423</v>
      </c>
      <c r="R5" s="1528"/>
      <c r="S5" s="1528"/>
      <c r="T5" s="1528"/>
      <c r="U5" s="1528"/>
      <c r="V5" s="1528"/>
      <c r="W5" s="1528"/>
      <c r="X5" s="1528"/>
      <c r="Y5" s="1528"/>
      <c r="Z5" s="1528"/>
      <c r="AA5" s="1528"/>
      <c r="AB5" s="1528"/>
      <c r="AC5" s="1529"/>
      <c r="AD5" s="1526"/>
      <c r="AE5" s="1526"/>
      <c r="AF5" s="1335"/>
      <c r="AG5" s="1522"/>
      <c r="AH5" s="1522"/>
      <c r="AI5" s="1522"/>
      <c r="AJ5" s="1523"/>
    </row>
    <row r="6" spans="1:48" s="149" customFormat="1" ht="24.75" customHeight="1">
      <c r="A6" s="1524"/>
      <c r="B6" s="1522"/>
      <c r="C6" s="1522"/>
      <c r="D6" s="1522"/>
      <c r="E6" s="1522"/>
      <c r="F6" s="1523"/>
      <c r="G6" s="1526"/>
      <c r="H6" s="1526"/>
      <c r="I6" s="1525"/>
      <c r="J6" s="1525"/>
      <c r="K6" s="946" t="s">
        <v>424</v>
      </c>
      <c r="L6" s="946" t="s">
        <v>425</v>
      </c>
      <c r="M6" s="946" t="s">
        <v>426</v>
      </c>
      <c r="N6" s="946" t="s">
        <v>427</v>
      </c>
      <c r="O6" s="946" t="s">
        <v>428</v>
      </c>
      <c r="P6" s="946" t="s">
        <v>429</v>
      </c>
      <c r="Q6" s="1526"/>
      <c r="R6" s="947" t="s">
        <v>430</v>
      </c>
      <c r="S6" s="947" t="s">
        <v>431</v>
      </c>
      <c r="T6" s="947" t="s">
        <v>432</v>
      </c>
      <c r="U6" s="947" t="s">
        <v>433</v>
      </c>
      <c r="V6" s="947" t="s">
        <v>434</v>
      </c>
      <c r="W6" s="947" t="s">
        <v>435</v>
      </c>
      <c r="X6" s="947" t="s">
        <v>436</v>
      </c>
      <c r="Y6" s="947" t="s">
        <v>437</v>
      </c>
      <c r="Z6" s="947" t="s">
        <v>438</v>
      </c>
      <c r="AA6" s="947" t="s">
        <v>439</v>
      </c>
      <c r="AB6" s="947" t="s">
        <v>440</v>
      </c>
      <c r="AC6" s="947" t="s">
        <v>441</v>
      </c>
      <c r="AD6" s="1526"/>
      <c r="AE6" s="1526"/>
      <c r="AF6" s="1524"/>
      <c r="AG6" s="1522"/>
      <c r="AH6" s="1522"/>
      <c r="AI6" s="1522"/>
      <c r="AJ6" s="1523"/>
    </row>
    <row r="7" spans="1:48" s="77" customFormat="1" ht="3" customHeight="1">
      <c r="B7" s="25"/>
      <c r="C7" s="25"/>
      <c r="D7" s="497"/>
      <c r="E7" s="497"/>
      <c r="F7" s="497"/>
      <c r="G7" s="534"/>
      <c r="H7" s="498"/>
      <c r="I7" s="498"/>
      <c r="J7" s="999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1003"/>
      <c r="AF7" s="498"/>
      <c r="AG7" s="498"/>
      <c r="AH7" s="498"/>
      <c r="AI7" s="498"/>
      <c r="AJ7" s="498"/>
    </row>
    <row r="8" spans="1:48" s="1299" customFormat="1" ht="10.5" customHeight="1">
      <c r="B8" s="167"/>
      <c r="C8" s="167"/>
      <c r="D8" s="1531" t="s">
        <v>43</v>
      </c>
      <c r="E8" s="1531"/>
      <c r="F8" s="1531"/>
      <c r="G8" s="1300">
        <v>82826</v>
      </c>
      <c r="H8" s="1301">
        <v>75317</v>
      </c>
      <c r="I8" s="1301">
        <v>22625</v>
      </c>
      <c r="J8" s="1301">
        <v>26994</v>
      </c>
      <c r="K8" s="1301">
        <v>3134</v>
      </c>
      <c r="L8" s="1301">
        <v>1937</v>
      </c>
      <c r="M8" s="1301">
        <v>9515</v>
      </c>
      <c r="N8" s="1301">
        <v>8201</v>
      </c>
      <c r="O8" s="1301">
        <v>1865</v>
      </c>
      <c r="P8" s="1301">
        <v>2342</v>
      </c>
      <c r="Q8" s="1301">
        <v>25698</v>
      </c>
      <c r="R8" s="1301">
        <v>2579</v>
      </c>
      <c r="S8" s="1301">
        <v>2210</v>
      </c>
      <c r="T8" s="1301">
        <v>1542</v>
      </c>
      <c r="U8" s="1301">
        <v>987</v>
      </c>
      <c r="V8" s="1301">
        <v>4562</v>
      </c>
      <c r="W8" s="1301">
        <v>2832</v>
      </c>
      <c r="X8" s="1301">
        <v>1004</v>
      </c>
      <c r="Y8" s="1301">
        <v>1525</v>
      </c>
      <c r="Z8" s="1301">
        <v>1833</v>
      </c>
      <c r="AA8" s="1301">
        <v>2249</v>
      </c>
      <c r="AB8" s="1301">
        <v>2147</v>
      </c>
      <c r="AC8" s="1301">
        <v>2228</v>
      </c>
      <c r="AD8" s="1301">
        <v>5621</v>
      </c>
      <c r="AE8" s="1302">
        <v>1888</v>
      </c>
      <c r="AF8" s="1303"/>
      <c r="AG8" s="1304" t="s">
        <v>43</v>
      </c>
      <c r="AH8" s="1305"/>
      <c r="AI8" s="1532" t="s">
        <v>442</v>
      </c>
      <c r="AJ8" s="1306"/>
    </row>
    <row r="9" spans="1:48" s="77" customFormat="1" ht="10.5" customHeight="1">
      <c r="B9" s="1536" t="s">
        <v>323</v>
      </c>
      <c r="C9" s="25"/>
      <c r="D9" s="1537" t="s">
        <v>324</v>
      </c>
      <c r="E9" s="1537"/>
      <c r="F9" s="1537"/>
      <c r="G9" s="1004">
        <v>10917</v>
      </c>
      <c r="H9" s="500">
        <v>8544</v>
      </c>
      <c r="I9" s="500">
        <v>583</v>
      </c>
      <c r="J9" s="500">
        <v>858</v>
      </c>
      <c r="K9" s="500">
        <v>196</v>
      </c>
      <c r="L9" s="500">
        <v>50</v>
      </c>
      <c r="M9" s="500">
        <v>217</v>
      </c>
      <c r="N9" s="500">
        <v>230</v>
      </c>
      <c r="O9" s="500">
        <v>59</v>
      </c>
      <c r="P9" s="500">
        <v>106</v>
      </c>
      <c r="Q9" s="500">
        <v>7103</v>
      </c>
      <c r="R9" s="500">
        <v>708</v>
      </c>
      <c r="S9" s="500">
        <v>258</v>
      </c>
      <c r="T9" s="500">
        <v>130</v>
      </c>
      <c r="U9" s="500">
        <v>106</v>
      </c>
      <c r="V9" s="500">
        <v>696</v>
      </c>
      <c r="W9" s="500">
        <v>467</v>
      </c>
      <c r="X9" s="500">
        <v>421</v>
      </c>
      <c r="Y9" s="500">
        <v>695</v>
      </c>
      <c r="Z9" s="500">
        <v>726</v>
      </c>
      <c r="AA9" s="500">
        <v>1193</v>
      </c>
      <c r="AB9" s="500">
        <v>1046</v>
      </c>
      <c r="AC9" s="500">
        <v>657</v>
      </c>
      <c r="AD9" s="500">
        <v>1551</v>
      </c>
      <c r="AE9" s="1005">
        <v>822</v>
      </c>
      <c r="AF9" s="526"/>
      <c r="AG9" s="501" t="s">
        <v>401</v>
      </c>
      <c r="AH9" s="499"/>
      <c r="AI9" s="1533"/>
      <c r="AJ9" s="498"/>
    </row>
    <row r="10" spans="1:48" s="77" customFormat="1" ht="9" customHeight="1">
      <c r="B10" s="1536"/>
      <c r="C10" s="25"/>
      <c r="D10" s="502"/>
      <c r="E10" s="503" t="s">
        <v>325</v>
      </c>
      <c r="F10" s="504" t="s">
        <v>326</v>
      </c>
      <c r="G10" s="1004">
        <v>10915</v>
      </c>
      <c r="H10" s="500">
        <v>8542</v>
      </c>
      <c r="I10" s="500">
        <v>583</v>
      </c>
      <c r="J10" s="500">
        <v>857</v>
      </c>
      <c r="K10" s="500">
        <v>196</v>
      </c>
      <c r="L10" s="500">
        <v>50</v>
      </c>
      <c r="M10" s="500">
        <v>217</v>
      </c>
      <c r="N10" s="500">
        <v>230</v>
      </c>
      <c r="O10" s="500">
        <v>59</v>
      </c>
      <c r="P10" s="500">
        <v>105</v>
      </c>
      <c r="Q10" s="500">
        <v>7102</v>
      </c>
      <c r="R10" s="500">
        <v>708</v>
      </c>
      <c r="S10" s="500">
        <v>258</v>
      </c>
      <c r="T10" s="500">
        <v>130</v>
      </c>
      <c r="U10" s="500">
        <v>106</v>
      </c>
      <c r="V10" s="500">
        <v>696</v>
      </c>
      <c r="W10" s="500">
        <v>466</v>
      </c>
      <c r="X10" s="500">
        <v>421</v>
      </c>
      <c r="Y10" s="500">
        <v>695</v>
      </c>
      <c r="Z10" s="500">
        <v>726</v>
      </c>
      <c r="AA10" s="500">
        <v>1193</v>
      </c>
      <c r="AB10" s="500">
        <v>1046</v>
      </c>
      <c r="AC10" s="500">
        <v>657</v>
      </c>
      <c r="AD10" s="500">
        <v>1551</v>
      </c>
      <c r="AE10" s="1005">
        <v>822</v>
      </c>
      <c r="AF10" s="526"/>
      <c r="AG10" s="505" t="s">
        <v>325</v>
      </c>
      <c r="AH10" s="498"/>
      <c r="AI10" s="1533"/>
      <c r="AJ10" s="498"/>
    </row>
    <row r="11" spans="1:48" s="77" customFormat="1" ht="9" customHeight="1">
      <c r="B11" s="1536"/>
      <c r="C11" s="25"/>
      <c r="D11" s="502"/>
      <c r="E11" s="503"/>
      <c r="F11" s="504" t="s">
        <v>328</v>
      </c>
      <c r="G11" s="1004">
        <v>10844</v>
      </c>
      <c r="H11" s="500">
        <v>8480</v>
      </c>
      <c r="I11" s="500">
        <v>572</v>
      </c>
      <c r="J11" s="500">
        <v>821</v>
      </c>
      <c r="K11" s="500">
        <v>192</v>
      </c>
      <c r="L11" s="500">
        <v>50</v>
      </c>
      <c r="M11" s="500">
        <v>196</v>
      </c>
      <c r="N11" s="500">
        <v>223</v>
      </c>
      <c r="O11" s="500">
        <v>57</v>
      </c>
      <c r="P11" s="500">
        <v>103</v>
      </c>
      <c r="Q11" s="500">
        <v>7087</v>
      </c>
      <c r="R11" s="500">
        <v>708</v>
      </c>
      <c r="S11" s="500">
        <v>257</v>
      </c>
      <c r="T11" s="500">
        <v>130</v>
      </c>
      <c r="U11" s="500">
        <v>106</v>
      </c>
      <c r="V11" s="500">
        <v>690</v>
      </c>
      <c r="W11" s="500">
        <v>462</v>
      </c>
      <c r="X11" s="500">
        <v>421</v>
      </c>
      <c r="Y11" s="500">
        <v>695</v>
      </c>
      <c r="Z11" s="500">
        <v>726</v>
      </c>
      <c r="AA11" s="500">
        <v>1193</v>
      </c>
      <c r="AB11" s="500">
        <v>1046</v>
      </c>
      <c r="AC11" s="500">
        <v>653</v>
      </c>
      <c r="AD11" s="500">
        <v>1545</v>
      </c>
      <c r="AE11" s="1005">
        <v>819</v>
      </c>
      <c r="AF11" s="526"/>
      <c r="AG11" s="505" t="s">
        <v>443</v>
      </c>
      <c r="AH11" s="498"/>
      <c r="AI11" s="1533"/>
      <c r="AJ11" s="498"/>
    </row>
    <row r="12" spans="1:48" s="77" customFormat="1" ht="9" customHeight="1">
      <c r="B12" s="1536"/>
      <c r="C12" s="25"/>
      <c r="D12" s="502"/>
      <c r="E12" s="503" t="s">
        <v>329</v>
      </c>
      <c r="F12" s="504" t="s">
        <v>331</v>
      </c>
      <c r="G12" s="1004">
        <v>2</v>
      </c>
      <c r="H12" s="500">
        <v>2</v>
      </c>
      <c r="I12" s="500" t="s">
        <v>1320</v>
      </c>
      <c r="J12" s="500">
        <v>1</v>
      </c>
      <c r="K12" s="500" t="s">
        <v>1320</v>
      </c>
      <c r="L12" s="500" t="s">
        <v>1320</v>
      </c>
      <c r="M12" s="500" t="s">
        <v>1320</v>
      </c>
      <c r="N12" s="500" t="s">
        <v>1320</v>
      </c>
      <c r="O12" s="500" t="s">
        <v>1320</v>
      </c>
      <c r="P12" s="500">
        <v>1</v>
      </c>
      <c r="Q12" s="500">
        <v>1</v>
      </c>
      <c r="R12" s="500" t="s">
        <v>1320</v>
      </c>
      <c r="S12" s="500" t="s">
        <v>1320</v>
      </c>
      <c r="T12" s="500" t="s">
        <v>1320</v>
      </c>
      <c r="U12" s="500" t="s">
        <v>1320</v>
      </c>
      <c r="V12" s="500" t="s">
        <v>1320</v>
      </c>
      <c r="W12" s="500">
        <v>1</v>
      </c>
      <c r="X12" s="500" t="s">
        <v>1320</v>
      </c>
      <c r="Y12" s="500" t="s">
        <v>1320</v>
      </c>
      <c r="Z12" s="500" t="s">
        <v>1320</v>
      </c>
      <c r="AA12" s="500" t="s">
        <v>1320</v>
      </c>
      <c r="AB12" s="500" t="s">
        <v>1320</v>
      </c>
      <c r="AC12" s="500" t="s">
        <v>1320</v>
      </c>
      <c r="AD12" s="500" t="s">
        <v>1320</v>
      </c>
      <c r="AE12" s="1005" t="s">
        <v>1320</v>
      </c>
      <c r="AF12" s="526"/>
      <c r="AG12" s="505" t="s">
        <v>329</v>
      </c>
      <c r="AH12" s="498"/>
      <c r="AI12" s="1533"/>
      <c r="AJ12" s="498"/>
    </row>
    <row r="13" spans="1:48" s="77" customFormat="1" ht="10.5" customHeight="1">
      <c r="B13" s="1536"/>
      <c r="C13" s="25"/>
      <c r="D13" s="1537" t="s">
        <v>333</v>
      </c>
      <c r="E13" s="1537"/>
      <c r="F13" s="1537"/>
      <c r="G13" s="1004">
        <v>12995</v>
      </c>
      <c r="H13" s="500">
        <v>11762</v>
      </c>
      <c r="I13" s="500">
        <v>3139</v>
      </c>
      <c r="J13" s="500">
        <v>4361</v>
      </c>
      <c r="K13" s="500">
        <v>562</v>
      </c>
      <c r="L13" s="500">
        <v>327</v>
      </c>
      <c r="M13" s="500">
        <v>1464</v>
      </c>
      <c r="N13" s="500">
        <v>1222</v>
      </c>
      <c r="O13" s="500">
        <v>271</v>
      </c>
      <c r="P13" s="500">
        <v>515</v>
      </c>
      <c r="Q13" s="500">
        <v>4262</v>
      </c>
      <c r="R13" s="500">
        <v>439</v>
      </c>
      <c r="S13" s="500">
        <v>434</v>
      </c>
      <c r="T13" s="500">
        <v>322</v>
      </c>
      <c r="U13" s="500">
        <v>244</v>
      </c>
      <c r="V13" s="500">
        <v>713</v>
      </c>
      <c r="W13" s="500">
        <v>620</v>
      </c>
      <c r="X13" s="500">
        <v>144</v>
      </c>
      <c r="Y13" s="500">
        <v>216</v>
      </c>
      <c r="Z13" s="500">
        <v>264</v>
      </c>
      <c r="AA13" s="500">
        <v>230</v>
      </c>
      <c r="AB13" s="500">
        <v>262</v>
      </c>
      <c r="AC13" s="500">
        <v>374</v>
      </c>
      <c r="AD13" s="500">
        <v>983</v>
      </c>
      <c r="AE13" s="1005">
        <v>250</v>
      </c>
      <c r="AF13" s="526"/>
      <c r="AG13" s="501" t="s">
        <v>402</v>
      </c>
      <c r="AH13" s="499"/>
      <c r="AI13" s="1533"/>
      <c r="AJ13" s="498"/>
    </row>
    <row r="14" spans="1:48" s="77" customFormat="1" ht="9" customHeight="1">
      <c r="B14" s="1536"/>
      <c r="C14" s="25"/>
      <c r="D14" s="506"/>
      <c r="E14" s="503" t="s">
        <v>332</v>
      </c>
      <c r="F14" s="507" t="s">
        <v>334</v>
      </c>
      <c r="G14" s="1004">
        <v>14</v>
      </c>
      <c r="H14" s="500">
        <v>12</v>
      </c>
      <c r="I14" s="500">
        <v>4</v>
      </c>
      <c r="J14" s="500">
        <v>2</v>
      </c>
      <c r="K14" s="500">
        <v>1</v>
      </c>
      <c r="L14" s="500" t="s">
        <v>1320</v>
      </c>
      <c r="M14" s="500" t="s">
        <v>1320</v>
      </c>
      <c r="N14" s="500">
        <v>1</v>
      </c>
      <c r="O14" s="500" t="s">
        <v>1320</v>
      </c>
      <c r="P14" s="500" t="s">
        <v>1320</v>
      </c>
      <c r="Q14" s="500">
        <v>6</v>
      </c>
      <c r="R14" s="500">
        <v>2</v>
      </c>
      <c r="S14" s="500" t="s">
        <v>1320</v>
      </c>
      <c r="T14" s="500" t="s">
        <v>1320</v>
      </c>
      <c r="U14" s="500">
        <v>1</v>
      </c>
      <c r="V14" s="500" t="s">
        <v>1320</v>
      </c>
      <c r="W14" s="500" t="s">
        <v>1320</v>
      </c>
      <c r="X14" s="500">
        <v>1</v>
      </c>
      <c r="Y14" s="500" t="s">
        <v>1320</v>
      </c>
      <c r="Z14" s="500" t="s">
        <v>1320</v>
      </c>
      <c r="AA14" s="500">
        <v>1</v>
      </c>
      <c r="AB14" s="500" t="s">
        <v>1320</v>
      </c>
      <c r="AC14" s="500">
        <v>1</v>
      </c>
      <c r="AD14" s="500">
        <v>2</v>
      </c>
      <c r="AE14" s="1005" t="s">
        <v>1320</v>
      </c>
      <c r="AF14" s="526"/>
      <c r="AG14" s="505" t="s">
        <v>332</v>
      </c>
      <c r="AH14" s="498"/>
      <c r="AI14" s="1533"/>
      <c r="AJ14" s="498"/>
    </row>
    <row r="15" spans="1:48" s="77" customFormat="1" ht="9" customHeight="1">
      <c r="B15" s="1536"/>
      <c r="C15" s="25"/>
      <c r="D15" s="506"/>
      <c r="E15" s="503" t="s">
        <v>335</v>
      </c>
      <c r="F15" s="504" t="s">
        <v>337</v>
      </c>
      <c r="G15" s="1004">
        <v>5068</v>
      </c>
      <c r="H15" s="500">
        <v>4528</v>
      </c>
      <c r="I15" s="500">
        <v>1060</v>
      </c>
      <c r="J15" s="500">
        <v>1620</v>
      </c>
      <c r="K15" s="500">
        <v>238</v>
      </c>
      <c r="L15" s="500">
        <v>110</v>
      </c>
      <c r="M15" s="500">
        <v>465</v>
      </c>
      <c r="N15" s="500">
        <v>498</v>
      </c>
      <c r="O15" s="500">
        <v>126</v>
      </c>
      <c r="P15" s="500">
        <v>183</v>
      </c>
      <c r="Q15" s="500">
        <v>1848</v>
      </c>
      <c r="R15" s="500">
        <v>223</v>
      </c>
      <c r="S15" s="500">
        <v>155</v>
      </c>
      <c r="T15" s="500">
        <v>124</v>
      </c>
      <c r="U15" s="500">
        <v>116</v>
      </c>
      <c r="V15" s="500">
        <v>340</v>
      </c>
      <c r="W15" s="500">
        <v>253</v>
      </c>
      <c r="X15" s="500">
        <v>76</v>
      </c>
      <c r="Y15" s="500">
        <v>100</v>
      </c>
      <c r="Z15" s="500">
        <v>111</v>
      </c>
      <c r="AA15" s="500">
        <v>99</v>
      </c>
      <c r="AB15" s="500">
        <v>105</v>
      </c>
      <c r="AC15" s="500">
        <v>146</v>
      </c>
      <c r="AD15" s="500">
        <v>412</v>
      </c>
      <c r="AE15" s="1005">
        <v>128</v>
      </c>
      <c r="AF15" s="526"/>
      <c r="AG15" s="505" t="s">
        <v>335</v>
      </c>
      <c r="AH15" s="498"/>
      <c r="AI15" s="1533"/>
      <c r="AJ15" s="498"/>
    </row>
    <row r="16" spans="1:48" s="77" customFormat="1" ht="9" customHeight="1">
      <c r="B16" s="1536"/>
      <c r="C16" s="25"/>
      <c r="D16" s="506"/>
      <c r="E16" s="503" t="s">
        <v>338</v>
      </c>
      <c r="F16" s="504" t="s">
        <v>339</v>
      </c>
      <c r="G16" s="1004">
        <v>7913</v>
      </c>
      <c r="H16" s="500">
        <v>7222</v>
      </c>
      <c r="I16" s="500">
        <v>2075</v>
      </c>
      <c r="J16" s="500">
        <v>2739</v>
      </c>
      <c r="K16" s="500">
        <v>323</v>
      </c>
      <c r="L16" s="500">
        <v>217</v>
      </c>
      <c r="M16" s="500">
        <v>999</v>
      </c>
      <c r="N16" s="500">
        <v>723</v>
      </c>
      <c r="O16" s="500">
        <v>145</v>
      </c>
      <c r="P16" s="500">
        <v>332</v>
      </c>
      <c r="Q16" s="500">
        <v>2408</v>
      </c>
      <c r="R16" s="500">
        <v>214</v>
      </c>
      <c r="S16" s="500">
        <v>279</v>
      </c>
      <c r="T16" s="500">
        <v>198</v>
      </c>
      <c r="U16" s="500">
        <v>127</v>
      </c>
      <c r="V16" s="500">
        <v>373</v>
      </c>
      <c r="W16" s="500">
        <v>367</v>
      </c>
      <c r="X16" s="500">
        <v>67</v>
      </c>
      <c r="Y16" s="500">
        <v>116</v>
      </c>
      <c r="Z16" s="500">
        <v>153</v>
      </c>
      <c r="AA16" s="500">
        <v>130</v>
      </c>
      <c r="AB16" s="500">
        <v>157</v>
      </c>
      <c r="AC16" s="500">
        <v>227</v>
      </c>
      <c r="AD16" s="500">
        <v>569</v>
      </c>
      <c r="AE16" s="1005">
        <v>122</v>
      </c>
      <c r="AF16" s="526"/>
      <c r="AG16" s="505" t="s">
        <v>338</v>
      </c>
      <c r="AH16" s="498"/>
      <c r="AI16" s="1533"/>
      <c r="AJ16" s="498"/>
    </row>
    <row r="17" spans="2:36" s="77" customFormat="1" ht="10.5" customHeight="1">
      <c r="B17" s="1536"/>
      <c r="C17" s="25"/>
      <c r="D17" s="1537" t="s">
        <v>341</v>
      </c>
      <c r="E17" s="1537"/>
      <c r="F17" s="1537"/>
      <c r="G17" s="1004">
        <v>54926</v>
      </c>
      <c r="H17" s="500">
        <v>51596</v>
      </c>
      <c r="I17" s="500">
        <v>18256</v>
      </c>
      <c r="J17" s="500">
        <v>20906</v>
      </c>
      <c r="K17" s="500">
        <v>2217</v>
      </c>
      <c r="L17" s="500">
        <v>1519</v>
      </c>
      <c r="M17" s="500">
        <v>7586</v>
      </c>
      <c r="N17" s="500">
        <v>6482</v>
      </c>
      <c r="O17" s="500">
        <v>1486</v>
      </c>
      <c r="P17" s="500">
        <v>1616</v>
      </c>
      <c r="Q17" s="500">
        <v>12434</v>
      </c>
      <c r="R17" s="500">
        <v>1290</v>
      </c>
      <c r="S17" s="500">
        <v>1424</v>
      </c>
      <c r="T17" s="500">
        <v>1011</v>
      </c>
      <c r="U17" s="500">
        <v>586</v>
      </c>
      <c r="V17" s="500">
        <v>2898</v>
      </c>
      <c r="W17" s="500">
        <v>1561</v>
      </c>
      <c r="X17" s="500">
        <v>323</v>
      </c>
      <c r="Y17" s="500">
        <v>467</v>
      </c>
      <c r="Z17" s="500">
        <v>684</v>
      </c>
      <c r="AA17" s="500">
        <v>560</v>
      </c>
      <c r="AB17" s="500">
        <v>621</v>
      </c>
      <c r="AC17" s="500">
        <v>1009</v>
      </c>
      <c r="AD17" s="500">
        <v>2654</v>
      </c>
      <c r="AE17" s="1005">
        <v>676</v>
      </c>
      <c r="AF17" s="526"/>
      <c r="AG17" s="501" t="s">
        <v>404</v>
      </c>
      <c r="AH17" s="499"/>
      <c r="AI17" s="1533"/>
      <c r="AJ17" s="498"/>
    </row>
    <row r="18" spans="2:36" s="77" customFormat="1" ht="9" customHeight="1">
      <c r="B18" s="1536"/>
      <c r="C18" s="25"/>
      <c r="D18" s="506"/>
      <c r="E18" s="503" t="s">
        <v>340</v>
      </c>
      <c r="F18" s="508" t="s">
        <v>342</v>
      </c>
      <c r="G18" s="1004">
        <v>346</v>
      </c>
      <c r="H18" s="500">
        <v>302</v>
      </c>
      <c r="I18" s="500">
        <v>112</v>
      </c>
      <c r="J18" s="500">
        <v>126</v>
      </c>
      <c r="K18" s="500">
        <v>14</v>
      </c>
      <c r="L18" s="500">
        <v>11</v>
      </c>
      <c r="M18" s="500">
        <v>59</v>
      </c>
      <c r="N18" s="500">
        <v>30</v>
      </c>
      <c r="O18" s="500">
        <v>3</v>
      </c>
      <c r="P18" s="500">
        <v>9</v>
      </c>
      <c r="Q18" s="500">
        <v>64</v>
      </c>
      <c r="R18" s="500">
        <v>9</v>
      </c>
      <c r="S18" s="500">
        <v>8</v>
      </c>
      <c r="T18" s="500">
        <v>9</v>
      </c>
      <c r="U18" s="500">
        <v>4</v>
      </c>
      <c r="V18" s="500">
        <v>15</v>
      </c>
      <c r="W18" s="500">
        <v>8</v>
      </c>
      <c r="X18" s="500" t="s">
        <v>1320</v>
      </c>
      <c r="Y18" s="500">
        <v>3</v>
      </c>
      <c r="Z18" s="500">
        <v>3</v>
      </c>
      <c r="AA18" s="500">
        <v>2</v>
      </c>
      <c r="AB18" s="500" t="s">
        <v>1320</v>
      </c>
      <c r="AC18" s="500">
        <v>3</v>
      </c>
      <c r="AD18" s="500">
        <v>37</v>
      </c>
      <c r="AE18" s="1005">
        <v>7</v>
      </c>
      <c r="AF18" s="526"/>
      <c r="AG18" s="505" t="s">
        <v>340</v>
      </c>
      <c r="AH18" s="498"/>
      <c r="AI18" s="1533"/>
      <c r="AJ18" s="498"/>
    </row>
    <row r="19" spans="2:36" s="77" customFormat="1" ht="9" customHeight="1">
      <c r="B19" s="1536"/>
      <c r="C19" s="25"/>
      <c r="D19" s="506"/>
      <c r="E19" s="503" t="s">
        <v>343</v>
      </c>
      <c r="F19" s="504" t="s">
        <v>406</v>
      </c>
      <c r="G19" s="1004">
        <v>641</v>
      </c>
      <c r="H19" s="500">
        <v>605</v>
      </c>
      <c r="I19" s="500">
        <v>273</v>
      </c>
      <c r="J19" s="500">
        <v>214</v>
      </c>
      <c r="K19" s="500">
        <v>28</v>
      </c>
      <c r="L19" s="500">
        <v>19</v>
      </c>
      <c r="M19" s="500">
        <v>83</v>
      </c>
      <c r="N19" s="500">
        <v>66</v>
      </c>
      <c r="O19" s="500">
        <v>7</v>
      </c>
      <c r="P19" s="500">
        <v>11</v>
      </c>
      <c r="Q19" s="500">
        <v>118</v>
      </c>
      <c r="R19" s="500">
        <v>13</v>
      </c>
      <c r="S19" s="500">
        <v>17</v>
      </c>
      <c r="T19" s="500">
        <v>15</v>
      </c>
      <c r="U19" s="500">
        <v>6</v>
      </c>
      <c r="V19" s="500">
        <v>21</v>
      </c>
      <c r="W19" s="500">
        <v>14</v>
      </c>
      <c r="X19" s="500">
        <v>3</v>
      </c>
      <c r="Y19" s="500">
        <v>4</v>
      </c>
      <c r="Z19" s="500">
        <v>6</v>
      </c>
      <c r="AA19" s="500">
        <v>2</v>
      </c>
      <c r="AB19" s="500">
        <v>7</v>
      </c>
      <c r="AC19" s="500">
        <v>10</v>
      </c>
      <c r="AD19" s="500">
        <v>31</v>
      </c>
      <c r="AE19" s="1005">
        <v>5</v>
      </c>
      <c r="AF19" s="526"/>
      <c r="AG19" s="505" t="s">
        <v>343</v>
      </c>
      <c r="AH19" s="498"/>
      <c r="AI19" s="1533"/>
      <c r="AJ19" s="498"/>
    </row>
    <row r="20" spans="2:36" s="77" customFormat="1" ht="9" customHeight="1">
      <c r="B20" s="1536"/>
      <c r="C20" s="25"/>
      <c r="D20" s="506"/>
      <c r="E20" s="503" t="s">
        <v>345</v>
      </c>
      <c r="F20" s="504" t="s">
        <v>346</v>
      </c>
      <c r="G20" s="1004">
        <v>2791</v>
      </c>
      <c r="H20" s="500">
        <v>2563</v>
      </c>
      <c r="I20" s="500">
        <v>722</v>
      </c>
      <c r="J20" s="500">
        <v>1032</v>
      </c>
      <c r="K20" s="500">
        <v>125</v>
      </c>
      <c r="L20" s="500">
        <v>55</v>
      </c>
      <c r="M20" s="500">
        <v>362</v>
      </c>
      <c r="N20" s="500">
        <v>300</v>
      </c>
      <c r="O20" s="500">
        <v>80</v>
      </c>
      <c r="P20" s="500">
        <v>110</v>
      </c>
      <c r="Q20" s="500">
        <v>809</v>
      </c>
      <c r="R20" s="500">
        <v>75</v>
      </c>
      <c r="S20" s="500">
        <v>86</v>
      </c>
      <c r="T20" s="500">
        <v>52</v>
      </c>
      <c r="U20" s="500">
        <v>54</v>
      </c>
      <c r="V20" s="500">
        <v>164</v>
      </c>
      <c r="W20" s="500">
        <v>110</v>
      </c>
      <c r="X20" s="500">
        <v>11</v>
      </c>
      <c r="Y20" s="500">
        <v>42</v>
      </c>
      <c r="Z20" s="500">
        <v>43</v>
      </c>
      <c r="AA20" s="500">
        <v>38</v>
      </c>
      <c r="AB20" s="500">
        <v>60</v>
      </c>
      <c r="AC20" s="500">
        <v>74</v>
      </c>
      <c r="AD20" s="500">
        <v>184</v>
      </c>
      <c r="AE20" s="1005">
        <v>44</v>
      </c>
      <c r="AF20" s="526"/>
      <c r="AG20" s="505" t="s">
        <v>345</v>
      </c>
      <c r="AH20" s="498"/>
      <c r="AI20" s="1533"/>
      <c r="AJ20" s="498"/>
    </row>
    <row r="21" spans="2:36" s="77" customFormat="1" ht="9" customHeight="1">
      <c r="B21" s="1536"/>
      <c r="C21" s="25"/>
      <c r="D21" s="506"/>
      <c r="E21" s="503" t="s">
        <v>347</v>
      </c>
      <c r="F21" s="504" t="s">
        <v>349</v>
      </c>
      <c r="G21" s="1004">
        <v>12557</v>
      </c>
      <c r="H21" s="500">
        <v>11720</v>
      </c>
      <c r="I21" s="500">
        <v>3876</v>
      </c>
      <c r="J21" s="500">
        <v>4812</v>
      </c>
      <c r="K21" s="500">
        <v>457</v>
      </c>
      <c r="L21" s="500">
        <v>329</v>
      </c>
      <c r="M21" s="500">
        <v>1843</v>
      </c>
      <c r="N21" s="500">
        <v>1451</v>
      </c>
      <c r="O21" s="500">
        <v>350</v>
      </c>
      <c r="P21" s="500">
        <v>382</v>
      </c>
      <c r="Q21" s="500">
        <v>3032</v>
      </c>
      <c r="R21" s="500">
        <v>318</v>
      </c>
      <c r="S21" s="500">
        <v>327</v>
      </c>
      <c r="T21" s="500">
        <v>245</v>
      </c>
      <c r="U21" s="500">
        <v>151</v>
      </c>
      <c r="V21" s="500">
        <v>595</v>
      </c>
      <c r="W21" s="500">
        <v>370</v>
      </c>
      <c r="X21" s="500">
        <v>101</v>
      </c>
      <c r="Y21" s="500">
        <v>125</v>
      </c>
      <c r="Z21" s="500">
        <v>190</v>
      </c>
      <c r="AA21" s="500">
        <v>163</v>
      </c>
      <c r="AB21" s="500">
        <v>162</v>
      </c>
      <c r="AC21" s="500">
        <v>285</v>
      </c>
      <c r="AD21" s="500">
        <v>659</v>
      </c>
      <c r="AE21" s="1005">
        <v>178</v>
      </c>
      <c r="AF21" s="526"/>
      <c r="AG21" s="505" t="s">
        <v>347</v>
      </c>
      <c r="AH21" s="498"/>
      <c r="AI21" s="1533"/>
      <c r="AJ21" s="498"/>
    </row>
    <row r="22" spans="2:36" s="77" customFormat="1" ht="9" customHeight="1">
      <c r="B22" s="1536"/>
      <c r="C22" s="25"/>
      <c r="D22" s="506"/>
      <c r="E22" s="503" t="s">
        <v>350</v>
      </c>
      <c r="F22" s="504" t="s">
        <v>444</v>
      </c>
      <c r="G22" s="1004">
        <v>1519</v>
      </c>
      <c r="H22" s="500">
        <v>1450</v>
      </c>
      <c r="I22" s="500">
        <v>520</v>
      </c>
      <c r="J22" s="500">
        <v>618</v>
      </c>
      <c r="K22" s="500">
        <v>46</v>
      </c>
      <c r="L22" s="500">
        <v>60</v>
      </c>
      <c r="M22" s="500">
        <v>216</v>
      </c>
      <c r="N22" s="500">
        <v>212</v>
      </c>
      <c r="O22" s="500">
        <v>39</v>
      </c>
      <c r="P22" s="500">
        <v>45</v>
      </c>
      <c r="Q22" s="500">
        <v>312</v>
      </c>
      <c r="R22" s="500">
        <v>41</v>
      </c>
      <c r="S22" s="500">
        <v>40</v>
      </c>
      <c r="T22" s="500">
        <v>20</v>
      </c>
      <c r="U22" s="500">
        <v>16</v>
      </c>
      <c r="V22" s="500">
        <v>69</v>
      </c>
      <c r="W22" s="500">
        <v>45</v>
      </c>
      <c r="X22" s="500">
        <v>6</v>
      </c>
      <c r="Y22" s="500">
        <v>12</v>
      </c>
      <c r="Z22" s="500">
        <v>13</v>
      </c>
      <c r="AA22" s="500">
        <v>14</v>
      </c>
      <c r="AB22" s="500">
        <v>15</v>
      </c>
      <c r="AC22" s="500">
        <v>21</v>
      </c>
      <c r="AD22" s="500">
        <v>54</v>
      </c>
      <c r="AE22" s="1005">
        <v>15</v>
      </c>
      <c r="AF22" s="526"/>
      <c r="AG22" s="505" t="s">
        <v>350</v>
      </c>
      <c r="AH22" s="498"/>
      <c r="AI22" s="1533"/>
      <c r="AJ22" s="498"/>
    </row>
    <row r="23" spans="2:36" s="77" customFormat="1" ht="9" customHeight="1">
      <c r="B23" s="1536"/>
      <c r="C23" s="25"/>
      <c r="D23" s="506"/>
      <c r="E23" s="503" t="s">
        <v>353</v>
      </c>
      <c r="F23" s="507" t="s">
        <v>445</v>
      </c>
      <c r="G23" s="1004">
        <v>975</v>
      </c>
      <c r="H23" s="500">
        <v>941</v>
      </c>
      <c r="I23" s="500">
        <v>381</v>
      </c>
      <c r="J23" s="500">
        <v>402</v>
      </c>
      <c r="K23" s="500">
        <v>35</v>
      </c>
      <c r="L23" s="500">
        <v>34</v>
      </c>
      <c r="M23" s="500">
        <v>183</v>
      </c>
      <c r="N23" s="500">
        <v>100</v>
      </c>
      <c r="O23" s="500">
        <v>25</v>
      </c>
      <c r="P23" s="500">
        <v>25</v>
      </c>
      <c r="Q23" s="500">
        <v>158</v>
      </c>
      <c r="R23" s="500">
        <v>11</v>
      </c>
      <c r="S23" s="500">
        <v>21</v>
      </c>
      <c r="T23" s="500">
        <v>17</v>
      </c>
      <c r="U23" s="500">
        <v>10</v>
      </c>
      <c r="V23" s="500">
        <v>41</v>
      </c>
      <c r="W23" s="500">
        <v>24</v>
      </c>
      <c r="X23" s="500">
        <v>3</v>
      </c>
      <c r="Y23" s="500">
        <v>4</v>
      </c>
      <c r="Z23" s="500">
        <v>7</v>
      </c>
      <c r="AA23" s="500">
        <v>8</v>
      </c>
      <c r="AB23" s="500">
        <v>5</v>
      </c>
      <c r="AC23" s="500">
        <v>7</v>
      </c>
      <c r="AD23" s="500">
        <v>27</v>
      </c>
      <c r="AE23" s="1005">
        <v>7</v>
      </c>
      <c r="AF23" s="526"/>
      <c r="AG23" s="505" t="s">
        <v>353</v>
      </c>
      <c r="AH23" s="498"/>
      <c r="AI23" s="1533"/>
      <c r="AJ23" s="498"/>
    </row>
    <row r="24" spans="2:36" s="77" customFormat="1" ht="9" customHeight="1">
      <c r="B24" s="1536"/>
      <c r="C24" s="25"/>
      <c r="D24" s="506"/>
      <c r="E24" s="503" t="s">
        <v>356</v>
      </c>
      <c r="F24" s="508" t="s">
        <v>358</v>
      </c>
      <c r="G24" s="1004">
        <v>1460</v>
      </c>
      <c r="H24" s="500">
        <v>1385</v>
      </c>
      <c r="I24" s="500">
        <v>525</v>
      </c>
      <c r="J24" s="500">
        <v>606</v>
      </c>
      <c r="K24" s="500">
        <v>59</v>
      </c>
      <c r="L24" s="500">
        <v>43</v>
      </c>
      <c r="M24" s="500">
        <v>283</v>
      </c>
      <c r="N24" s="500">
        <v>156</v>
      </c>
      <c r="O24" s="500">
        <v>27</v>
      </c>
      <c r="P24" s="500">
        <v>38</v>
      </c>
      <c r="Q24" s="500">
        <v>254</v>
      </c>
      <c r="R24" s="500">
        <v>25</v>
      </c>
      <c r="S24" s="500">
        <v>35</v>
      </c>
      <c r="T24" s="500">
        <v>37</v>
      </c>
      <c r="U24" s="500">
        <v>12</v>
      </c>
      <c r="V24" s="500">
        <v>56</v>
      </c>
      <c r="W24" s="500">
        <v>23</v>
      </c>
      <c r="X24" s="500">
        <v>7</v>
      </c>
      <c r="Y24" s="500">
        <v>8</v>
      </c>
      <c r="Z24" s="500">
        <v>18</v>
      </c>
      <c r="AA24" s="500">
        <v>6</v>
      </c>
      <c r="AB24" s="500">
        <v>9</v>
      </c>
      <c r="AC24" s="500">
        <v>18</v>
      </c>
      <c r="AD24" s="500">
        <v>57</v>
      </c>
      <c r="AE24" s="1005">
        <v>18</v>
      </c>
      <c r="AF24" s="526"/>
      <c r="AG24" s="505" t="s">
        <v>356</v>
      </c>
      <c r="AH24" s="498"/>
      <c r="AI24" s="1533"/>
      <c r="AJ24" s="498"/>
    </row>
    <row r="25" spans="2:36" s="77" customFormat="1" ht="9" customHeight="1">
      <c r="B25" s="1536"/>
      <c r="C25" s="25"/>
      <c r="D25" s="506"/>
      <c r="E25" s="503" t="s">
        <v>359</v>
      </c>
      <c r="F25" s="507" t="s">
        <v>446</v>
      </c>
      <c r="G25" s="1004">
        <v>4282</v>
      </c>
      <c r="H25" s="500">
        <v>4032</v>
      </c>
      <c r="I25" s="500">
        <v>1681</v>
      </c>
      <c r="J25" s="500">
        <v>1616</v>
      </c>
      <c r="K25" s="500">
        <v>220</v>
      </c>
      <c r="L25" s="500">
        <v>105</v>
      </c>
      <c r="M25" s="500">
        <v>610</v>
      </c>
      <c r="N25" s="500">
        <v>420</v>
      </c>
      <c r="O25" s="500">
        <v>131</v>
      </c>
      <c r="P25" s="500">
        <v>130</v>
      </c>
      <c r="Q25" s="500">
        <v>735</v>
      </c>
      <c r="R25" s="500">
        <v>83</v>
      </c>
      <c r="S25" s="500">
        <v>89</v>
      </c>
      <c r="T25" s="500">
        <v>60</v>
      </c>
      <c r="U25" s="500">
        <v>28</v>
      </c>
      <c r="V25" s="500">
        <v>147</v>
      </c>
      <c r="W25" s="500">
        <v>107</v>
      </c>
      <c r="X25" s="500">
        <v>19</v>
      </c>
      <c r="Y25" s="500">
        <v>29</v>
      </c>
      <c r="Z25" s="500">
        <v>36</v>
      </c>
      <c r="AA25" s="500">
        <v>31</v>
      </c>
      <c r="AB25" s="500">
        <v>38</v>
      </c>
      <c r="AC25" s="500">
        <v>68</v>
      </c>
      <c r="AD25" s="500">
        <v>208</v>
      </c>
      <c r="AE25" s="1005">
        <v>42</v>
      </c>
      <c r="AF25" s="526"/>
      <c r="AG25" s="505" t="s">
        <v>359</v>
      </c>
      <c r="AH25" s="498"/>
      <c r="AI25" s="1533"/>
      <c r="AJ25" s="498"/>
    </row>
    <row r="26" spans="2:36" s="77" customFormat="1" ht="9" customHeight="1">
      <c r="B26" s="1536"/>
      <c r="C26" s="25"/>
      <c r="D26" s="506"/>
      <c r="E26" s="503" t="s">
        <v>363</v>
      </c>
      <c r="F26" s="508" t="s">
        <v>365</v>
      </c>
      <c r="G26" s="1004">
        <v>2921</v>
      </c>
      <c r="H26" s="500">
        <v>2730</v>
      </c>
      <c r="I26" s="500">
        <v>954</v>
      </c>
      <c r="J26" s="500">
        <v>1083</v>
      </c>
      <c r="K26" s="500">
        <v>132</v>
      </c>
      <c r="L26" s="500">
        <v>82</v>
      </c>
      <c r="M26" s="500">
        <v>396</v>
      </c>
      <c r="N26" s="500">
        <v>314</v>
      </c>
      <c r="O26" s="500">
        <v>74</v>
      </c>
      <c r="P26" s="500">
        <v>85</v>
      </c>
      <c r="Q26" s="500">
        <v>693</v>
      </c>
      <c r="R26" s="500">
        <v>58</v>
      </c>
      <c r="S26" s="500">
        <v>78</v>
      </c>
      <c r="T26" s="500">
        <v>51</v>
      </c>
      <c r="U26" s="500">
        <v>28</v>
      </c>
      <c r="V26" s="500">
        <v>146</v>
      </c>
      <c r="W26" s="500">
        <v>98</v>
      </c>
      <c r="X26" s="500">
        <v>22</v>
      </c>
      <c r="Y26" s="500">
        <v>25</v>
      </c>
      <c r="Z26" s="500">
        <v>48</v>
      </c>
      <c r="AA26" s="500">
        <v>36</v>
      </c>
      <c r="AB26" s="500">
        <v>46</v>
      </c>
      <c r="AC26" s="500">
        <v>57</v>
      </c>
      <c r="AD26" s="500">
        <v>156</v>
      </c>
      <c r="AE26" s="1005">
        <v>35</v>
      </c>
      <c r="AF26" s="526"/>
      <c r="AG26" s="505" t="s">
        <v>363</v>
      </c>
      <c r="AH26" s="498"/>
      <c r="AI26" s="1533"/>
      <c r="AJ26" s="498"/>
    </row>
    <row r="27" spans="2:36" s="77" customFormat="1" ht="9" customHeight="1">
      <c r="B27" s="1536"/>
      <c r="C27" s="25"/>
      <c r="D27" s="506"/>
      <c r="E27" s="503" t="s">
        <v>366</v>
      </c>
      <c r="F27" s="504" t="s">
        <v>368</v>
      </c>
      <c r="G27" s="1004">
        <v>5140</v>
      </c>
      <c r="H27" s="500">
        <v>4972</v>
      </c>
      <c r="I27" s="500">
        <v>2016</v>
      </c>
      <c r="J27" s="500">
        <v>2189</v>
      </c>
      <c r="K27" s="500">
        <v>192</v>
      </c>
      <c r="L27" s="500">
        <v>151</v>
      </c>
      <c r="M27" s="500">
        <v>769</v>
      </c>
      <c r="N27" s="500">
        <v>798</v>
      </c>
      <c r="O27" s="500">
        <v>181</v>
      </c>
      <c r="P27" s="500">
        <v>98</v>
      </c>
      <c r="Q27" s="500">
        <v>767</v>
      </c>
      <c r="R27" s="500">
        <v>101</v>
      </c>
      <c r="S27" s="500">
        <v>135</v>
      </c>
      <c r="T27" s="500">
        <v>73</v>
      </c>
      <c r="U27" s="500">
        <v>44</v>
      </c>
      <c r="V27" s="500">
        <v>197</v>
      </c>
      <c r="W27" s="500">
        <v>86</v>
      </c>
      <c r="X27" s="500">
        <v>19</v>
      </c>
      <c r="Y27" s="500">
        <v>17</v>
      </c>
      <c r="Z27" s="500">
        <v>20</v>
      </c>
      <c r="AA27" s="500">
        <v>15</v>
      </c>
      <c r="AB27" s="500">
        <v>14</v>
      </c>
      <c r="AC27" s="500">
        <v>46</v>
      </c>
      <c r="AD27" s="500">
        <v>139</v>
      </c>
      <c r="AE27" s="1005">
        <v>29</v>
      </c>
      <c r="AF27" s="526"/>
      <c r="AG27" s="505" t="s">
        <v>366</v>
      </c>
      <c r="AH27" s="498"/>
      <c r="AI27" s="1533"/>
      <c r="AJ27" s="498"/>
    </row>
    <row r="28" spans="2:36" s="77" customFormat="1" ht="9" customHeight="1">
      <c r="B28" s="1536"/>
      <c r="C28" s="25"/>
      <c r="D28" s="506"/>
      <c r="E28" s="503" t="s">
        <v>369</v>
      </c>
      <c r="F28" s="504" t="s">
        <v>371</v>
      </c>
      <c r="G28" s="1004">
        <v>13297</v>
      </c>
      <c r="H28" s="500">
        <v>12501</v>
      </c>
      <c r="I28" s="500">
        <v>4341</v>
      </c>
      <c r="J28" s="500">
        <v>5124</v>
      </c>
      <c r="K28" s="500">
        <v>584</v>
      </c>
      <c r="L28" s="500">
        <v>383</v>
      </c>
      <c r="M28" s="500">
        <v>1765</v>
      </c>
      <c r="N28" s="500">
        <v>1580</v>
      </c>
      <c r="O28" s="500">
        <v>377</v>
      </c>
      <c r="P28" s="500">
        <v>435</v>
      </c>
      <c r="Q28" s="500">
        <v>3036</v>
      </c>
      <c r="R28" s="500">
        <v>318</v>
      </c>
      <c r="S28" s="500">
        <v>343</v>
      </c>
      <c r="T28" s="500">
        <v>265</v>
      </c>
      <c r="U28" s="500">
        <v>145</v>
      </c>
      <c r="V28" s="500">
        <v>573</v>
      </c>
      <c r="W28" s="500">
        <v>422</v>
      </c>
      <c r="X28" s="500">
        <v>87</v>
      </c>
      <c r="Y28" s="500">
        <v>116</v>
      </c>
      <c r="Z28" s="500">
        <v>165</v>
      </c>
      <c r="AA28" s="500">
        <v>169</v>
      </c>
      <c r="AB28" s="500">
        <v>170</v>
      </c>
      <c r="AC28" s="500">
        <v>263</v>
      </c>
      <c r="AD28" s="500">
        <v>644</v>
      </c>
      <c r="AE28" s="1005">
        <v>152</v>
      </c>
      <c r="AF28" s="526"/>
      <c r="AG28" s="505" t="s">
        <v>369</v>
      </c>
      <c r="AH28" s="498"/>
      <c r="AI28" s="1533"/>
      <c r="AJ28" s="498"/>
    </row>
    <row r="29" spans="2:36" s="511" customFormat="1" ht="9" customHeight="1">
      <c r="B29" s="1536"/>
      <c r="C29" s="25"/>
      <c r="D29" s="506"/>
      <c r="E29" s="503" t="s">
        <v>372</v>
      </c>
      <c r="F29" s="504" t="s">
        <v>370</v>
      </c>
      <c r="G29" s="1004">
        <v>804</v>
      </c>
      <c r="H29" s="500">
        <v>699</v>
      </c>
      <c r="I29" s="500">
        <v>204</v>
      </c>
      <c r="J29" s="500">
        <v>267</v>
      </c>
      <c r="K29" s="500">
        <v>31</v>
      </c>
      <c r="L29" s="500">
        <v>23</v>
      </c>
      <c r="M29" s="500">
        <v>86</v>
      </c>
      <c r="N29" s="500">
        <v>76</v>
      </c>
      <c r="O29" s="500">
        <v>19</v>
      </c>
      <c r="P29" s="500">
        <v>32</v>
      </c>
      <c r="Q29" s="500">
        <v>228</v>
      </c>
      <c r="R29" s="500">
        <v>21</v>
      </c>
      <c r="S29" s="509">
        <v>23</v>
      </c>
      <c r="T29" s="509">
        <v>17</v>
      </c>
      <c r="U29" s="509">
        <v>8</v>
      </c>
      <c r="V29" s="509">
        <v>41</v>
      </c>
      <c r="W29" s="509">
        <v>19</v>
      </c>
      <c r="X29" s="509">
        <v>9</v>
      </c>
      <c r="Y29" s="509">
        <v>13</v>
      </c>
      <c r="Z29" s="509">
        <v>22</v>
      </c>
      <c r="AA29" s="509">
        <v>17</v>
      </c>
      <c r="AB29" s="509">
        <v>13</v>
      </c>
      <c r="AC29" s="509">
        <v>25</v>
      </c>
      <c r="AD29" s="509">
        <v>69</v>
      </c>
      <c r="AE29" s="1006">
        <v>36</v>
      </c>
      <c r="AF29" s="527"/>
      <c r="AG29" s="505" t="s">
        <v>372</v>
      </c>
      <c r="AH29" s="510"/>
      <c r="AI29" s="1533"/>
      <c r="AJ29" s="510"/>
    </row>
    <row r="30" spans="2:36" s="77" customFormat="1" ht="9" customHeight="1">
      <c r="B30" s="1536"/>
      <c r="C30" s="25"/>
      <c r="D30" s="506"/>
      <c r="E30" s="503" t="s">
        <v>374</v>
      </c>
      <c r="F30" s="512" t="s">
        <v>373</v>
      </c>
      <c r="G30" s="1004">
        <v>4416</v>
      </c>
      <c r="H30" s="500">
        <v>4109</v>
      </c>
      <c r="I30" s="500">
        <v>1457</v>
      </c>
      <c r="J30" s="500">
        <v>1474</v>
      </c>
      <c r="K30" s="500">
        <v>203</v>
      </c>
      <c r="L30" s="500">
        <v>100</v>
      </c>
      <c r="M30" s="500">
        <v>469</v>
      </c>
      <c r="N30" s="500">
        <v>455</v>
      </c>
      <c r="O30" s="500">
        <v>112</v>
      </c>
      <c r="P30" s="500">
        <v>135</v>
      </c>
      <c r="Q30" s="500">
        <v>1178</v>
      </c>
      <c r="R30" s="500">
        <v>135</v>
      </c>
      <c r="S30" s="500">
        <v>139</v>
      </c>
      <c r="T30" s="500">
        <v>97</v>
      </c>
      <c r="U30" s="500">
        <v>55</v>
      </c>
      <c r="V30" s="500">
        <v>242</v>
      </c>
      <c r="W30" s="500">
        <v>166</v>
      </c>
      <c r="X30" s="500">
        <v>20</v>
      </c>
      <c r="Y30" s="500">
        <v>47</v>
      </c>
      <c r="Z30" s="500">
        <v>72</v>
      </c>
      <c r="AA30" s="500">
        <v>44</v>
      </c>
      <c r="AB30" s="500">
        <v>65</v>
      </c>
      <c r="AC30" s="500">
        <v>96</v>
      </c>
      <c r="AD30" s="500">
        <v>245</v>
      </c>
      <c r="AE30" s="1005">
        <v>62</v>
      </c>
      <c r="AF30" s="526"/>
      <c r="AG30" s="505" t="s">
        <v>374</v>
      </c>
      <c r="AH30" s="498"/>
      <c r="AI30" s="1533"/>
      <c r="AJ30" s="498"/>
    </row>
    <row r="31" spans="2:36" s="77" customFormat="1" ht="9" customHeight="1">
      <c r="B31" s="1536"/>
      <c r="C31" s="25"/>
      <c r="D31" s="506"/>
      <c r="E31" s="503" t="s">
        <v>375</v>
      </c>
      <c r="F31" s="513" t="s">
        <v>376</v>
      </c>
      <c r="G31" s="1004">
        <v>3777</v>
      </c>
      <c r="H31" s="500">
        <v>3587</v>
      </c>
      <c r="I31" s="500">
        <v>1194</v>
      </c>
      <c r="J31" s="500">
        <v>1343</v>
      </c>
      <c r="K31" s="500">
        <v>91</v>
      </c>
      <c r="L31" s="500">
        <v>124</v>
      </c>
      <c r="M31" s="500">
        <v>462</v>
      </c>
      <c r="N31" s="500">
        <v>524</v>
      </c>
      <c r="O31" s="500">
        <v>61</v>
      </c>
      <c r="P31" s="500">
        <v>81</v>
      </c>
      <c r="Q31" s="500">
        <v>1050</v>
      </c>
      <c r="R31" s="500">
        <v>82</v>
      </c>
      <c r="S31" s="500">
        <v>83</v>
      </c>
      <c r="T31" s="500">
        <v>53</v>
      </c>
      <c r="U31" s="500">
        <v>25</v>
      </c>
      <c r="V31" s="500">
        <v>591</v>
      </c>
      <c r="W31" s="500">
        <v>69</v>
      </c>
      <c r="X31" s="500">
        <v>16</v>
      </c>
      <c r="Y31" s="500">
        <v>22</v>
      </c>
      <c r="Z31" s="500">
        <v>41</v>
      </c>
      <c r="AA31" s="500">
        <v>15</v>
      </c>
      <c r="AB31" s="500">
        <v>17</v>
      </c>
      <c r="AC31" s="500">
        <v>36</v>
      </c>
      <c r="AD31" s="500">
        <v>144</v>
      </c>
      <c r="AE31" s="1005">
        <v>46</v>
      </c>
      <c r="AF31" s="526"/>
      <c r="AG31" s="505" t="s">
        <v>375</v>
      </c>
      <c r="AH31" s="498"/>
      <c r="AI31" s="1533"/>
      <c r="AJ31" s="498"/>
    </row>
    <row r="32" spans="2:36" s="77" customFormat="1" ht="10.5" customHeight="1">
      <c r="B32" s="1536"/>
      <c r="C32" s="25"/>
      <c r="D32" s="1537" t="s">
        <v>377</v>
      </c>
      <c r="E32" s="1537"/>
      <c r="F32" s="1537"/>
      <c r="G32" s="1004">
        <v>3988</v>
      </c>
      <c r="H32" s="500">
        <v>3415</v>
      </c>
      <c r="I32" s="500">
        <v>647</v>
      </c>
      <c r="J32" s="500">
        <v>869</v>
      </c>
      <c r="K32" s="500">
        <v>159</v>
      </c>
      <c r="L32" s="500">
        <v>41</v>
      </c>
      <c r="M32" s="500">
        <v>248</v>
      </c>
      <c r="N32" s="500">
        <v>267</v>
      </c>
      <c r="O32" s="500">
        <v>49</v>
      </c>
      <c r="P32" s="500">
        <v>105</v>
      </c>
      <c r="Q32" s="500">
        <v>1899</v>
      </c>
      <c r="R32" s="500">
        <v>142</v>
      </c>
      <c r="S32" s="500">
        <v>94</v>
      </c>
      <c r="T32" s="500">
        <v>79</v>
      </c>
      <c r="U32" s="500">
        <v>51</v>
      </c>
      <c r="V32" s="500">
        <v>255</v>
      </c>
      <c r="W32" s="500">
        <v>184</v>
      </c>
      <c r="X32" s="500">
        <v>116</v>
      </c>
      <c r="Y32" s="500">
        <v>147</v>
      </c>
      <c r="Z32" s="500">
        <v>159</v>
      </c>
      <c r="AA32" s="500">
        <v>266</v>
      </c>
      <c r="AB32" s="500">
        <v>218</v>
      </c>
      <c r="AC32" s="500">
        <v>188</v>
      </c>
      <c r="AD32" s="500">
        <v>433</v>
      </c>
      <c r="AE32" s="1005">
        <v>140</v>
      </c>
      <c r="AF32" s="526"/>
      <c r="AG32" s="505" t="s">
        <v>405</v>
      </c>
      <c r="AH32" s="498"/>
      <c r="AI32" s="1533"/>
      <c r="AJ32" s="498"/>
    </row>
    <row r="33" spans="2:36" s="77" customFormat="1" ht="11.25" customHeight="1">
      <c r="B33" s="514"/>
      <c r="C33" s="514"/>
      <c r="D33" s="515"/>
      <c r="E33" s="515"/>
      <c r="F33" s="515"/>
      <c r="G33" s="1007"/>
      <c r="H33" s="509"/>
      <c r="I33" s="509"/>
      <c r="J33" s="509"/>
      <c r="K33" s="509"/>
      <c r="L33" s="509"/>
      <c r="M33" s="509"/>
      <c r="N33" s="509"/>
      <c r="O33" s="509"/>
      <c r="P33" s="509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97"/>
      <c r="AF33" s="526"/>
      <c r="AG33" s="517"/>
      <c r="AH33" s="498"/>
      <c r="AI33" s="518"/>
      <c r="AJ33" s="498"/>
    </row>
    <row r="34" spans="2:36" s="1299" customFormat="1" ht="10.5" customHeight="1">
      <c r="B34" s="167"/>
      <c r="C34" s="167"/>
      <c r="D34" s="1531" t="s">
        <v>43</v>
      </c>
      <c r="E34" s="1531"/>
      <c r="F34" s="1531"/>
      <c r="G34" s="1300">
        <v>42308</v>
      </c>
      <c r="H34" s="1301">
        <v>38464</v>
      </c>
      <c r="I34" s="1301">
        <v>11287</v>
      </c>
      <c r="J34" s="1301">
        <v>13813</v>
      </c>
      <c r="K34" s="1301">
        <v>1598</v>
      </c>
      <c r="L34" s="1301">
        <v>994</v>
      </c>
      <c r="M34" s="1301">
        <v>4847</v>
      </c>
      <c r="N34" s="1301">
        <v>4223</v>
      </c>
      <c r="O34" s="1301">
        <v>941</v>
      </c>
      <c r="P34" s="1301">
        <v>1210</v>
      </c>
      <c r="Q34" s="1301">
        <v>13364</v>
      </c>
      <c r="R34" s="1301">
        <v>1330</v>
      </c>
      <c r="S34" s="1301">
        <v>1137</v>
      </c>
      <c r="T34" s="1301">
        <v>781</v>
      </c>
      <c r="U34" s="1301">
        <v>497</v>
      </c>
      <c r="V34" s="1301">
        <v>2543</v>
      </c>
      <c r="W34" s="1301">
        <v>1418</v>
      </c>
      <c r="X34" s="1301">
        <v>507</v>
      </c>
      <c r="Y34" s="1301">
        <v>791</v>
      </c>
      <c r="Z34" s="1301">
        <v>948</v>
      </c>
      <c r="AA34" s="1301">
        <v>1149</v>
      </c>
      <c r="AB34" s="1301">
        <v>1137</v>
      </c>
      <c r="AC34" s="1301">
        <v>1126</v>
      </c>
      <c r="AD34" s="1301">
        <v>2873</v>
      </c>
      <c r="AE34" s="1302">
        <v>971</v>
      </c>
      <c r="AF34" s="1303"/>
      <c r="AG34" s="1304" t="s">
        <v>43</v>
      </c>
      <c r="AH34" s="1306"/>
      <c r="AI34" s="1534" t="s">
        <v>0</v>
      </c>
      <c r="AJ34" s="1306"/>
    </row>
    <row r="35" spans="2:36" s="77" customFormat="1" ht="10.5" customHeight="1">
      <c r="B35" s="1536" t="s">
        <v>0</v>
      </c>
      <c r="C35" s="25"/>
      <c r="D35" s="1537" t="s">
        <v>324</v>
      </c>
      <c r="E35" s="1537"/>
      <c r="F35" s="1537"/>
      <c r="G35" s="1004">
        <v>5787</v>
      </c>
      <c r="H35" s="500">
        <v>4559</v>
      </c>
      <c r="I35" s="500">
        <v>342</v>
      </c>
      <c r="J35" s="500">
        <v>489</v>
      </c>
      <c r="K35" s="500">
        <v>105</v>
      </c>
      <c r="L35" s="500">
        <v>29</v>
      </c>
      <c r="M35" s="500">
        <v>126</v>
      </c>
      <c r="N35" s="500">
        <v>123</v>
      </c>
      <c r="O35" s="500">
        <v>35</v>
      </c>
      <c r="P35" s="500">
        <v>71</v>
      </c>
      <c r="Q35" s="500">
        <v>3728</v>
      </c>
      <c r="R35" s="500">
        <v>359</v>
      </c>
      <c r="S35" s="500">
        <v>139</v>
      </c>
      <c r="T35" s="500">
        <v>70</v>
      </c>
      <c r="U35" s="500">
        <v>53</v>
      </c>
      <c r="V35" s="500">
        <v>360</v>
      </c>
      <c r="W35" s="500">
        <v>251</v>
      </c>
      <c r="X35" s="500">
        <v>218</v>
      </c>
      <c r="Y35" s="500">
        <v>358</v>
      </c>
      <c r="Z35" s="500">
        <v>397</v>
      </c>
      <c r="AA35" s="500">
        <v>620</v>
      </c>
      <c r="AB35" s="500">
        <v>567</v>
      </c>
      <c r="AC35" s="500">
        <v>336</v>
      </c>
      <c r="AD35" s="500">
        <v>810</v>
      </c>
      <c r="AE35" s="1005">
        <v>418</v>
      </c>
      <c r="AF35" s="526"/>
      <c r="AG35" s="501" t="s">
        <v>401</v>
      </c>
      <c r="AH35" s="498"/>
      <c r="AI35" s="1535"/>
      <c r="AJ35" s="498"/>
    </row>
    <row r="36" spans="2:36" s="77" customFormat="1" ht="9" customHeight="1">
      <c r="B36" s="1536"/>
      <c r="C36" s="25"/>
      <c r="D36" s="502"/>
      <c r="E36" s="503" t="s">
        <v>325</v>
      </c>
      <c r="F36" s="504" t="s">
        <v>326</v>
      </c>
      <c r="G36" s="1004">
        <v>5786</v>
      </c>
      <c r="H36" s="500">
        <v>4558</v>
      </c>
      <c r="I36" s="500">
        <v>342</v>
      </c>
      <c r="J36" s="500">
        <v>488</v>
      </c>
      <c r="K36" s="500">
        <v>105</v>
      </c>
      <c r="L36" s="500">
        <v>29</v>
      </c>
      <c r="M36" s="500">
        <v>126</v>
      </c>
      <c r="N36" s="500">
        <v>123</v>
      </c>
      <c r="O36" s="500">
        <v>35</v>
      </c>
      <c r="P36" s="500">
        <v>70</v>
      </c>
      <c r="Q36" s="500">
        <v>3728</v>
      </c>
      <c r="R36" s="500">
        <v>359</v>
      </c>
      <c r="S36" s="500">
        <v>139</v>
      </c>
      <c r="T36" s="500">
        <v>70</v>
      </c>
      <c r="U36" s="500">
        <v>53</v>
      </c>
      <c r="V36" s="500">
        <v>360</v>
      </c>
      <c r="W36" s="500">
        <v>251</v>
      </c>
      <c r="X36" s="500">
        <v>218</v>
      </c>
      <c r="Y36" s="500">
        <v>358</v>
      </c>
      <c r="Z36" s="500">
        <v>397</v>
      </c>
      <c r="AA36" s="500">
        <v>620</v>
      </c>
      <c r="AB36" s="500">
        <v>567</v>
      </c>
      <c r="AC36" s="500">
        <v>336</v>
      </c>
      <c r="AD36" s="500">
        <v>810</v>
      </c>
      <c r="AE36" s="1005">
        <v>418</v>
      </c>
      <c r="AF36" s="526"/>
      <c r="AG36" s="505" t="s">
        <v>325</v>
      </c>
      <c r="AH36" s="498"/>
      <c r="AI36" s="1535"/>
      <c r="AJ36" s="498"/>
    </row>
    <row r="37" spans="2:36" s="77" customFormat="1" ht="9" customHeight="1">
      <c r="B37" s="1536"/>
      <c r="C37" s="25"/>
      <c r="D37" s="502"/>
      <c r="E37" s="503"/>
      <c r="F37" s="504" t="s">
        <v>328</v>
      </c>
      <c r="G37" s="1004">
        <v>5725</v>
      </c>
      <c r="H37" s="500">
        <v>4505</v>
      </c>
      <c r="I37" s="500">
        <v>333</v>
      </c>
      <c r="J37" s="500">
        <v>457</v>
      </c>
      <c r="K37" s="500">
        <v>101</v>
      </c>
      <c r="L37" s="500">
        <v>29</v>
      </c>
      <c r="M37" s="500">
        <v>109</v>
      </c>
      <c r="N37" s="500">
        <v>117</v>
      </c>
      <c r="O37" s="500">
        <v>33</v>
      </c>
      <c r="P37" s="500">
        <v>68</v>
      </c>
      <c r="Q37" s="500">
        <v>3715</v>
      </c>
      <c r="R37" s="500">
        <v>359</v>
      </c>
      <c r="S37" s="500">
        <v>138</v>
      </c>
      <c r="T37" s="500">
        <v>70</v>
      </c>
      <c r="U37" s="500">
        <v>53</v>
      </c>
      <c r="V37" s="500">
        <v>355</v>
      </c>
      <c r="W37" s="500">
        <v>248</v>
      </c>
      <c r="X37" s="500">
        <v>218</v>
      </c>
      <c r="Y37" s="500">
        <v>358</v>
      </c>
      <c r="Z37" s="500">
        <v>397</v>
      </c>
      <c r="AA37" s="500">
        <v>620</v>
      </c>
      <c r="AB37" s="500">
        <v>567</v>
      </c>
      <c r="AC37" s="500">
        <v>332</v>
      </c>
      <c r="AD37" s="500">
        <v>804</v>
      </c>
      <c r="AE37" s="1005">
        <v>416</v>
      </c>
      <c r="AF37" s="526"/>
      <c r="AG37" s="505" t="s">
        <v>443</v>
      </c>
      <c r="AH37" s="498"/>
      <c r="AI37" s="1535"/>
      <c r="AJ37" s="498"/>
    </row>
    <row r="38" spans="2:36" s="77" customFormat="1" ht="9" customHeight="1">
      <c r="B38" s="1536"/>
      <c r="C38" s="25"/>
      <c r="D38" s="502"/>
      <c r="E38" s="503" t="s">
        <v>329</v>
      </c>
      <c r="F38" s="504" t="s">
        <v>331</v>
      </c>
      <c r="G38" s="1004">
        <v>1</v>
      </c>
      <c r="H38" s="500">
        <v>1</v>
      </c>
      <c r="I38" s="500" t="s">
        <v>1320</v>
      </c>
      <c r="J38" s="500">
        <v>1</v>
      </c>
      <c r="K38" s="500" t="s">
        <v>1320</v>
      </c>
      <c r="L38" s="500" t="s">
        <v>1320</v>
      </c>
      <c r="M38" s="500" t="s">
        <v>1320</v>
      </c>
      <c r="N38" s="500" t="s">
        <v>1320</v>
      </c>
      <c r="O38" s="500" t="s">
        <v>1320</v>
      </c>
      <c r="P38" s="500">
        <v>1</v>
      </c>
      <c r="Q38" s="500" t="s">
        <v>1320</v>
      </c>
      <c r="R38" s="500" t="s">
        <v>1320</v>
      </c>
      <c r="S38" s="500" t="s">
        <v>1320</v>
      </c>
      <c r="T38" s="500" t="s">
        <v>1320</v>
      </c>
      <c r="U38" s="500" t="s">
        <v>1320</v>
      </c>
      <c r="V38" s="500" t="s">
        <v>1320</v>
      </c>
      <c r="W38" s="500" t="s">
        <v>1320</v>
      </c>
      <c r="X38" s="500" t="s">
        <v>1320</v>
      </c>
      <c r="Y38" s="500" t="s">
        <v>1320</v>
      </c>
      <c r="Z38" s="500" t="s">
        <v>1320</v>
      </c>
      <c r="AA38" s="500" t="s">
        <v>1320</v>
      </c>
      <c r="AB38" s="500" t="s">
        <v>1320</v>
      </c>
      <c r="AC38" s="500" t="s">
        <v>1320</v>
      </c>
      <c r="AD38" s="500" t="s">
        <v>1320</v>
      </c>
      <c r="AE38" s="1005" t="s">
        <v>1320</v>
      </c>
      <c r="AF38" s="526"/>
      <c r="AG38" s="505" t="s">
        <v>329</v>
      </c>
      <c r="AH38" s="498"/>
      <c r="AI38" s="1535"/>
      <c r="AJ38" s="498"/>
    </row>
    <row r="39" spans="2:36" s="77" customFormat="1" ht="10.5" customHeight="1">
      <c r="B39" s="1536"/>
      <c r="C39" s="25"/>
      <c r="D39" s="1537" t="s">
        <v>333</v>
      </c>
      <c r="E39" s="1537"/>
      <c r="F39" s="1537"/>
      <c r="G39" s="1004">
        <v>8926</v>
      </c>
      <c r="H39" s="500">
        <v>8074</v>
      </c>
      <c r="I39" s="500">
        <v>2094</v>
      </c>
      <c r="J39" s="500">
        <v>3061</v>
      </c>
      <c r="K39" s="500">
        <v>406</v>
      </c>
      <c r="L39" s="500">
        <v>235</v>
      </c>
      <c r="M39" s="500">
        <v>1001</v>
      </c>
      <c r="N39" s="500">
        <v>870</v>
      </c>
      <c r="O39" s="500">
        <v>201</v>
      </c>
      <c r="P39" s="500">
        <v>348</v>
      </c>
      <c r="Q39" s="500">
        <v>2919</v>
      </c>
      <c r="R39" s="500">
        <v>314</v>
      </c>
      <c r="S39" s="500">
        <v>301</v>
      </c>
      <c r="T39" s="500">
        <v>212</v>
      </c>
      <c r="U39" s="500">
        <v>158</v>
      </c>
      <c r="V39" s="500">
        <v>512</v>
      </c>
      <c r="W39" s="500">
        <v>397</v>
      </c>
      <c r="X39" s="500">
        <v>101</v>
      </c>
      <c r="Y39" s="500">
        <v>156</v>
      </c>
      <c r="Z39" s="500">
        <v>168</v>
      </c>
      <c r="AA39" s="500">
        <v>164</v>
      </c>
      <c r="AB39" s="500">
        <v>181</v>
      </c>
      <c r="AC39" s="500">
        <v>255</v>
      </c>
      <c r="AD39" s="500">
        <v>663</v>
      </c>
      <c r="AE39" s="1005">
        <v>189</v>
      </c>
      <c r="AF39" s="526"/>
      <c r="AG39" s="501" t="s">
        <v>402</v>
      </c>
      <c r="AH39" s="498"/>
      <c r="AI39" s="1535"/>
      <c r="AJ39" s="498"/>
    </row>
    <row r="40" spans="2:36" s="77" customFormat="1" ht="9" customHeight="1">
      <c r="B40" s="1536"/>
      <c r="C40" s="25"/>
      <c r="D40" s="506"/>
      <c r="E40" s="503" t="s">
        <v>332</v>
      </c>
      <c r="F40" s="507" t="s">
        <v>334</v>
      </c>
      <c r="G40" s="1004">
        <v>12</v>
      </c>
      <c r="H40" s="500">
        <v>10</v>
      </c>
      <c r="I40" s="500">
        <v>3</v>
      </c>
      <c r="J40" s="500">
        <v>1</v>
      </c>
      <c r="K40" s="500">
        <v>1</v>
      </c>
      <c r="L40" s="500" t="s">
        <v>1320</v>
      </c>
      <c r="M40" s="500" t="s">
        <v>1320</v>
      </c>
      <c r="N40" s="500" t="s">
        <v>1320</v>
      </c>
      <c r="O40" s="500" t="s">
        <v>1320</v>
      </c>
      <c r="P40" s="500" t="s">
        <v>1320</v>
      </c>
      <c r="Q40" s="500">
        <v>6</v>
      </c>
      <c r="R40" s="500">
        <v>2</v>
      </c>
      <c r="S40" s="500" t="s">
        <v>1320</v>
      </c>
      <c r="T40" s="500" t="s">
        <v>1320</v>
      </c>
      <c r="U40" s="500">
        <v>1</v>
      </c>
      <c r="V40" s="500" t="s">
        <v>1320</v>
      </c>
      <c r="W40" s="500" t="s">
        <v>1320</v>
      </c>
      <c r="X40" s="500">
        <v>1</v>
      </c>
      <c r="Y40" s="500" t="s">
        <v>1320</v>
      </c>
      <c r="Z40" s="500" t="s">
        <v>1320</v>
      </c>
      <c r="AA40" s="500">
        <v>1</v>
      </c>
      <c r="AB40" s="500" t="s">
        <v>1320</v>
      </c>
      <c r="AC40" s="500">
        <v>1</v>
      </c>
      <c r="AD40" s="500">
        <v>2</v>
      </c>
      <c r="AE40" s="1005" t="s">
        <v>1320</v>
      </c>
      <c r="AF40" s="526"/>
      <c r="AG40" s="505" t="s">
        <v>332</v>
      </c>
      <c r="AH40" s="498"/>
      <c r="AI40" s="1535"/>
      <c r="AJ40" s="498"/>
    </row>
    <row r="41" spans="2:36" s="77" customFormat="1" ht="9" customHeight="1">
      <c r="B41" s="1536"/>
      <c r="C41" s="25"/>
      <c r="D41" s="506"/>
      <c r="E41" s="503" t="s">
        <v>335</v>
      </c>
      <c r="F41" s="504" t="s">
        <v>337</v>
      </c>
      <c r="G41" s="1004">
        <v>4337</v>
      </c>
      <c r="H41" s="500">
        <v>3863</v>
      </c>
      <c r="I41" s="500">
        <v>874</v>
      </c>
      <c r="J41" s="500">
        <v>1374</v>
      </c>
      <c r="K41" s="500">
        <v>207</v>
      </c>
      <c r="L41" s="500">
        <v>92</v>
      </c>
      <c r="M41" s="500">
        <v>384</v>
      </c>
      <c r="N41" s="500">
        <v>420</v>
      </c>
      <c r="O41" s="500">
        <v>112</v>
      </c>
      <c r="P41" s="500">
        <v>159</v>
      </c>
      <c r="Q41" s="500">
        <v>1615</v>
      </c>
      <c r="R41" s="500">
        <v>196</v>
      </c>
      <c r="S41" s="500">
        <v>134</v>
      </c>
      <c r="T41" s="500">
        <v>105</v>
      </c>
      <c r="U41" s="500">
        <v>95</v>
      </c>
      <c r="V41" s="500">
        <v>297</v>
      </c>
      <c r="W41" s="500">
        <v>218</v>
      </c>
      <c r="X41" s="500">
        <v>64</v>
      </c>
      <c r="Y41" s="500">
        <v>92</v>
      </c>
      <c r="Z41" s="500">
        <v>95</v>
      </c>
      <c r="AA41" s="500">
        <v>92</v>
      </c>
      <c r="AB41" s="500">
        <v>93</v>
      </c>
      <c r="AC41" s="500">
        <v>134</v>
      </c>
      <c r="AD41" s="500">
        <v>354</v>
      </c>
      <c r="AE41" s="1005">
        <v>120</v>
      </c>
      <c r="AF41" s="526"/>
      <c r="AG41" s="505" t="s">
        <v>335</v>
      </c>
      <c r="AH41" s="498"/>
      <c r="AI41" s="1535"/>
      <c r="AJ41" s="498"/>
    </row>
    <row r="42" spans="2:36" s="77" customFormat="1" ht="9" customHeight="1">
      <c r="B42" s="1536"/>
      <c r="C42" s="25"/>
      <c r="D42" s="506"/>
      <c r="E42" s="503" t="s">
        <v>338</v>
      </c>
      <c r="F42" s="504" t="s">
        <v>339</v>
      </c>
      <c r="G42" s="1004">
        <v>4577</v>
      </c>
      <c r="H42" s="500">
        <v>4201</v>
      </c>
      <c r="I42" s="500">
        <v>1217</v>
      </c>
      <c r="J42" s="500">
        <v>1686</v>
      </c>
      <c r="K42" s="500">
        <v>198</v>
      </c>
      <c r="L42" s="500">
        <v>143</v>
      </c>
      <c r="M42" s="500">
        <v>617</v>
      </c>
      <c r="N42" s="500">
        <v>450</v>
      </c>
      <c r="O42" s="500">
        <v>89</v>
      </c>
      <c r="P42" s="500">
        <v>189</v>
      </c>
      <c r="Q42" s="500">
        <v>1298</v>
      </c>
      <c r="R42" s="500">
        <v>116</v>
      </c>
      <c r="S42" s="500">
        <v>167</v>
      </c>
      <c r="T42" s="500">
        <v>107</v>
      </c>
      <c r="U42" s="500">
        <v>62</v>
      </c>
      <c r="V42" s="500">
        <v>215</v>
      </c>
      <c r="W42" s="500">
        <v>179</v>
      </c>
      <c r="X42" s="500">
        <v>36</v>
      </c>
      <c r="Y42" s="500">
        <v>64</v>
      </c>
      <c r="Z42" s="500">
        <v>73</v>
      </c>
      <c r="AA42" s="500">
        <v>71</v>
      </c>
      <c r="AB42" s="500">
        <v>88</v>
      </c>
      <c r="AC42" s="500">
        <v>120</v>
      </c>
      <c r="AD42" s="500">
        <v>307</v>
      </c>
      <c r="AE42" s="1005">
        <v>69</v>
      </c>
      <c r="AF42" s="526"/>
      <c r="AG42" s="505" t="s">
        <v>338</v>
      </c>
      <c r="AH42" s="498"/>
      <c r="AI42" s="1535"/>
      <c r="AJ42" s="498"/>
    </row>
    <row r="43" spans="2:36" s="77" customFormat="1" ht="10.5" customHeight="1">
      <c r="B43" s="1536"/>
      <c r="C43" s="25"/>
      <c r="D43" s="1537" t="s">
        <v>341</v>
      </c>
      <c r="E43" s="1537"/>
      <c r="F43" s="1537"/>
      <c r="G43" s="1004">
        <v>25603</v>
      </c>
      <c r="H43" s="500">
        <v>24120</v>
      </c>
      <c r="I43" s="500">
        <v>8530</v>
      </c>
      <c r="J43" s="500">
        <v>9833</v>
      </c>
      <c r="K43" s="500">
        <v>1007</v>
      </c>
      <c r="L43" s="500">
        <v>708</v>
      </c>
      <c r="M43" s="500">
        <v>3599</v>
      </c>
      <c r="N43" s="500">
        <v>3103</v>
      </c>
      <c r="O43" s="500">
        <v>682</v>
      </c>
      <c r="P43" s="500">
        <v>734</v>
      </c>
      <c r="Q43" s="500">
        <v>5757</v>
      </c>
      <c r="R43" s="500">
        <v>586</v>
      </c>
      <c r="S43" s="500">
        <v>655</v>
      </c>
      <c r="T43" s="500">
        <v>461</v>
      </c>
      <c r="U43" s="500">
        <v>261</v>
      </c>
      <c r="V43" s="500">
        <v>1538</v>
      </c>
      <c r="W43" s="500">
        <v>672</v>
      </c>
      <c r="X43" s="500">
        <v>129</v>
      </c>
      <c r="Y43" s="500">
        <v>208</v>
      </c>
      <c r="Z43" s="500">
        <v>300</v>
      </c>
      <c r="AA43" s="500">
        <v>233</v>
      </c>
      <c r="AB43" s="500">
        <v>268</v>
      </c>
      <c r="AC43" s="500">
        <v>446</v>
      </c>
      <c r="AD43" s="500">
        <v>1193</v>
      </c>
      <c r="AE43" s="1005">
        <v>290</v>
      </c>
      <c r="AF43" s="526"/>
      <c r="AG43" s="501" t="s">
        <v>404</v>
      </c>
      <c r="AH43" s="498"/>
      <c r="AI43" s="1535"/>
      <c r="AJ43" s="498"/>
    </row>
    <row r="44" spans="2:36" s="77" customFormat="1" ht="9" customHeight="1">
      <c r="B44" s="1536"/>
      <c r="C44" s="25"/>
      <c r="D44" s="506"/>
      <c r="E44" s="503" t="s">
        <v>340</v>
      </c>
      <c r="F44" s="508" t="s">
        <v>342</v>
      </c>
      <c r="G44" s="1004">
        <v>287</v>
      </c>
      <c r="H44" s="500">
        <v>248</v>
      </c>
      <c r="I44" s="500">
        <v>94</v>
      </c>
      <c r="J44" s="500">
        <v>105</v>
      </c>
      <c r="K44" s="500">
        <v>10</v>
      </c>
      <c r="L44" s="500">
        <v>9</v>
      </c>
      <c r="M44" s="500">
        <v>51</v>
      </c>
      <c r="N44" s="500">
        <v>24</v>
      </c>
      <c r="O44" s="500">
        <v>3</v>
      </c>
      <c r="P44" s="500">
        <v>8</v>
      </c>
      <c r="Q44" s="500">
        <v>49</v>
      </c>
      <c r="R44" s="500">
        <v>4</v>
      </c>
      <c r="S44" s="500">
        <v>8</v>
      </c>
      <c r="T44" s="500">
        <v>6</v>
      </c>
      <c r="U44" s="500">
        <v>4</v>
      </c>
      <c r="V44" s="500">
        <v>13</v>
      </c>
      <c r="W44" s="500">
        <v>6</v>
      </c>
      <c r="X44" s="500" t="s">
        <v>1320</v>
      </c>
      <c r="Y44" s="500">
        <v>2</v>
      </c>
      <c r="Z44" s="500">
        <v>3</v>
      </c>
      <c r="AA44" s="500" t="s">
        <v>1320</v>
      </c>
      <c r="AB44" s="500" t="s">
        <v>1320</v>
      </c>
      <c r="AC44" s="500">
        <v>3</v>
      </c>
      <c r="AD44" s="500">
        <v>33</v>
      </c>
      <c r="AE44" s="1005">
        <v>6</v>
      </c>
      <c r="AF44" s="526"/>
      <c r="AG44" s="505" t="s">
        <v>340</v>
      </c>
      <c r="AH44" s="498"/>
      <c r="AI44" s="1535"/>
      <c r="AJ44" s="498"/>
    </row>
    <row r="45" spans="2:36" s="77" customFormat="1" ht="9" customHeight="1">
      <c r="B45" s="1536"/>
      <c r="C45" s="25"/>
      <c r="D45" s="506"/>
      <c r="E45" s="503" t="s">
        <v>343</v>
      </c>
      <c r="F45" s="504" t="s">
        <v>406</v>
      </c>
      <c r="G45" s="1004">
        <v>414</v>
      </c>
      <c r="H45" s="500">
        <v>392</v>
      </c>
      <c r="I45" s="500">
        <v>181</v>
      </c>
      <c r="J45" s="500">
        <v>146</v>
      </c>
      <c r="K45" s="500">
        <v>19</v>
      </c>
      <c r="L45" s="500">
        <v>16</v>
      </c>
      <c r="M45" s="500">
        <v>57</v>
      </c>
      <c r="N45" s="500">
        <v>41</v>
      </c>
      <c r="O45" s="500">
        <v>7</v>
      </c>
      <c r="P45" s="500">
        <v>6</v>
      </c>
      <c r="Q45" s="500">
        <v>65</v>
      </c>
      <c r="R45" s="500">
        <v>9</v>
      </c>
      <c r="S45" s="500">
        <v>10</v>
      </c>
      <c r="T45" s="500">
        <v>8</v>
      </c>
      <c r="U45" s="500">
        <v>3</v>
      </c>
      <c r="V45" s="500">
        <v>12</v>
      </c>
      <c r="W45" s="500">
        <v>6</v>
      </c>
      <c r="X45" s="500">
        <v>2</v>
      </c>
      <c r="Y45" s="500">
        <v>4</v>
      </c>
      <c r="Z45" s="500">
        <v>3</v>
      </c>
      <c r="AA45" s="500" t="s">
        <v>1320</v>
      </c>
      <c r="AB45" s="500">
        <v>4</v>
      </c>
      <c r="AC45" s="500">
        <v>4</v>
      </c>
      <c r="AD45" s="500">
        <v>18</v>
      </c>
      <c r="AE45" s="1005">
        <v>4</v>
      </c>
      <c r="AF45" s="526"/>
      <c r="AG45" s="505" t="s">
        <v>343</v>
      </c>
      <c r="AH45" s="498"/>
      <c r="AI45" s="1535"/>
      <c r="AJ45" s="498"/>
    </row>
    <row r="46" spans="2:36" s="77" customFormat="1" ht="9" customHeight="1">
      <c r="B46" s="1536"/>
      <c r="C46" s="25"/>
      <c r="D46" s="506"/>
      <c r="E46" s="503" t="s">
        <v>345</v>
      </c>
      <c r="F46" s="504" t="s">
        <v>346</v>
      </c>
      <c r="G46" s="1004">
        <v>2397</v>
      </c>
      <c r="H46" s="500">
        <v>2205</v>
      </c>
      <c r="I46" s="500">
        <v>611</v>
      </c>
      <c r="J46" s="500">
        <v>875</v>
      </c>
      <c r="K46" s="500">
        <v>104</v>
      </c>
      <c r="L46" s="500">
        <v>46</v>
      </c>
      <c r="M46" s="500">
        <v>304</v>
      </c>
      <c r="N46" s="500">
        <v>251</v>
      </c>
      <c r="O46" s="500">
        <v>73</v>
      </c>
      <c r="P46" s="500">
        <v>97</v>
      </c>
      <c r="Q46" s="500">
        <v>719</v>
      </c>
      <c r="R46" s="500">
        <v>65</v>
      </c>
      <c r="S46" s="500">
        <v>78</v>
      </c>
      <c r="T46" s="500">
        <v>46</v>
      </c>
      <c r="U46" s="500">
        <v>46</v>
      </c>
      <c r="V46" s="500">
        <v>144</v>
      </c>
      <c r="W46" s="500">
        <v>97</v>
      </c>
      <c r="X46" s="500">
        <v>9</v>
      </c>
      <c r="Y46" s="500">
        <v>35</v>
      </c>
      <c r="Z46" s="500">
        <v>40</v>
      </c>
      <c r="AA46" s="500">
        <v>37</v>
      </c>
      <c r="AB46" s="500">
        <v>55</v>
      </c>
      <c r="AC46" s="500">
        <v>67</v>
      </c>
      <c r="AD46" s="500">
        <v>154</v>
      </c>
      <c r="AE46" s="1005">
        <v>38</v>
      </c>
      <c r="AF46" s="526"/>
      <c r="AG46" s="505" t="s">
        <v>345</v>
      </c>
      <c r="AH46" s="498"/>
      <c r="AI46" s="1535"/>
      <c r="AJ46" s="498"/>
    </row>
    <row r="47" spans="2:36" s="77" customFormat="1" ht="9" customHeight="1">
      <c r="B47" s="1536"/>
      <c r="C47" s="25"/>
      <c r="D47" s="506"/>
      <c r="E47" s="503" t="s">
        <v>347</v>
      </c>
      <c r="F47" s="504" t="s">
        <v>349</v>
      </c>
      <c r="G47" s="1004">
        <v>5880</v>
      </c>
      <c r="H47" s="500">
        <v>5497</v>
      </c>
      <c r="I47" s="500">
        <v>1803</v>
      </c>
      <c r="J47" s="500">
        <v>2293</v>
      </c>
      <c r="K47" s="500">
        <v>215</v>
      </c>
      <c r="L47" s="500">
        <v>140</v>
      </c>
      <c r="M47" s="500">
        <v>924</v>
      </c>
      <c r="N47" s="500">
        <v>667</v>
      </c>
      <c r="O47" s="500">
        <v>161</v>
      </c>
      <c r="P47" s="500">
        <v>186</v>
      </c>
      <c r="Q47" s="500">
        <v>1401</v>
      </c>
      <c r="R47" s="500">
        <v>142</v>
      </c>
      <c r="S47" s="500">
        <v>152</v>
      </c>
      <c r="T47" s="500">
        <v>114</v>
      </c>
      <c r="U47" s="500">
        <v>69</v>
      </c>
      <c r="V47" s="500">
        <v>256</v>
      </c>
      <c r="W47" s="500">
        <v>183</v>
      </c>
      <c r="X47" s="500">
        <v>46</v>
      </c>
      <c r="Y47" s="500">
        <v>63</v>
      </c>
      <c r="Z47" s="500">
        <v>80</v>
      </c>
      <c r="AA47" s="500">
        <v>79</v>
      </c>
      <c r="AB47" s="500">
        <v>76</v>
      </c>
      <c r="AC47" s="500">
        <v>141</v>
      </c>
      <c r="AD47" s="500">
        <v>312</v>
      </c>
      <c r="AE47" s="1005">
        <v>71</v>
      </c>
      <c r="AF47" s="526"/>
      <c r="AG47" s="505" t="s">
        <v>347</v>
      </c>
      <c r="AH47" s="498"/>
      <c r="AI47" s="1535"/>
      <c r="AJ47" s="498"/>
    </row>
    <row r="48" spans="2:36" s="511" customFormat="1" ht="9" customHeight="1">
      <c r="B48" s="1536"/>
      <c r="C48" s="25"/>
      <c r="D48" s="506"/>
      <c r="E48" s="503" t="s">
        <v>350</v>
      </c>
      <c r="F48" s="504" t="s">
        <v>444</v>
      </c>
      <c r="G48" s="1004">
        <v>602</v>
      </c>
      <c r="H48" s="500">
        <v>586</v>
      </c>
      <c r="I48" s="500">
        <v>267</v>
      </c>
      <c r="J48" s="500">
        <v>221</v>
      </c>
      <c r="K48" s="500">
        <v>9</v>
      </c>
      <c r="L48" s="500">
        <v>21</v>
      </c>
      <c r="M48" s="500">
        <v>81</v>
      </c>
      <c r="N48" s="500">
        <v>78</v>
      </c>
      <c r="O48" s="500">
        <v>16</v>
      </c>
      <c r="P48" s="500">
        <v>16</v>
      </c>
      <c r="Q48" s="500">
        <v>98</v>
      </c>
      <c r="R48" s="500">
        <v>17</v>
      </c>
      <c r="S48" s="500">
        <v>9</v>
      </c>
      <c r="T48" s="500">
        <v>8</v>
      </c>
      <c r="U48" s="500">
        <v>3</v>
      </c>
      <c r="V48" s="500">
        <v>19</v>
      </c>
      <c r="W48" s="500">
        <v>18</v>
      </c>
      <c r="X48" s="500">
        <v>1</v>
      </c>
      <c r="Y48" s="500">
        <v>2</v>
      </c>
      <c r="Z48" s="500">
        <v>3</v>
      </c>
      <c r="AA48" s="500">
        <v>4</v>
      </c>
      <c r="AB48" s="500">
        <v>5</v>
      </c>
      <c r="AC48" s="500">
        <v>9</v>
      </c>
      <c r="AD48" s="500">
        <v>13</v>
      </c>
      <c r="AE48" s="1005">
        <v>3</v>
      </c>
      <c r="AF48" s="527"/>
      <c r="AG48" s="505" t="s">
        <v>350</v>
      </c>
      <c r="AH48" s="510"/>
      <c r="AI48" s="1535"/>
      <c r="AJ48" s="510"/>
    </row>
    <row r="49" spans="2:36" s="77" customFormat="1" ht="9" customHeight="1">
      <c r="B49" s="1536"/>
      <c r="C49" s="25"/>
      <c r="D49" s="506"/>
      <c r="E49" s="503" t="s">
        <v>353</v>
      </c>
      <c r="F49" s="507" t="s">
        <v>445</v>
      </c>
      <c r="G49" s="1004">
        <v>513</v>
      </c>
      <c r="H49" s="500">
        <v>492</v>
      </c>
      <c r="I49" s="500">
        <v>187</v>
      </c>
      <c r="J49" s="500">
        <v>225</v>
      </c>
      <c r="K49" s="500">
        <v>17</v>
      </c>
      <c r="L49" s="500">
        <v>18</v>
      </c>
      <c r="M49" s="500">
        <v>99</v>
      </c>
      <c r="N49" s="500">
        <v>62</v>
      </c>
      <c r="O49" s="500">
        <v>15</v>
      </c>
      <c r="P49" s="500">
        <v>14</v>
      </c>
      <c r="Q49" s="500">
        <v>80</v>
      </c>
      <c r="R49" s="500">
        <v>7</v>
      </c>
      <c r="S49" s="500">
        <v>11</v>
      </c>
      <c r="T49" s="500">
        <v>8</v>
      </c>
      <c r="U49" s="500">
        <v>6</v>
      </c>
      <c r="V49" s="500">
        <v>23</v>
      </c>
      <c r="W49" s="500">
        <v>11</v>
      </c>
      <c r="X49" s="500">
        <v>2</v>
      </c>
      <c r="Y49" s="500">
        <v>1</v>
      </c>
      <c r="Z49" s="500">
        <v>4</v>
      </c>
      <c r="AA49" s="500">
        <v>3</v>
      </c>
      <c r="AB49" s="500">
        <v>2</v>
      </c>
      <c r="AC49" s="500">
        <v>2</v>
      </c>
      <c r="AD49" s="500">
        <v>17</v>
      </c>
      <c r="AE49" s="1005">
        <v>4</v>
      </c>
      <c r="AF49" s="526"/>
      <c r="AG49" s="505" t="s">
        <v>353</v>
      </c>
      <c r="AH49" s="498"/>
      <c r="AI49" s="1535"/>
      <c r="AJ49" s="498"/>
    </row>
    <row r="50" spans="2:36" s="77" customFormat="1" ht="9" customHeight="1">
      <c r="B50" s="1536"/>
      <c r="C50" s="25"/>
      <c r="D50" s="506"/>
      <c r="E50" s="503" t="s">
        <v>356</v>
      </c>
      <c r="F50" s="508" t="s">
        <v>358</v>
      </c>
      <c r="G50" s="1004">
        <v>927</v>
      </c>
      <c r="H50" s="500">
        <v>878</v>
      </c>
      <c r="I50" s="500">
        <v>329</v>
      </c>
      <c r="J50" s="500">
        <v>388</v>
      </c>
      <c r="K50" s="500">
        <v>43</v>
      </c>
      <c r="L50" s="500">
        <v>30</v>
      </c>
      <c r="M50" s="500">
        <v>180</v>
      </c>
      <c r="N50" s="500">
        <v>92</v>
      </c>
      <c r="O50" s="500">
        <v>15</v>
      </c>
      <c r="P50" s="500">
        <v>28</v>
      </c>
      <c r="Q50" s="500">
        <v>161</v>
      </c>
      <c r="R50" s="500">
        <v>19</v>
      </c>
      <c r="S50" s="500">
        <v>23</v>
      </c>
      <c r="T50" s="500">
        <v>19</v>
      </c>
      <c r="U50" s="500">
        <v>7</v>
      </c>
      <c r="V50" s="500">
        <v>37</v>
      </c>
      <c r="W50" s="500">
        <v>16</v>
      </c>
      <c r="X50" s="500">
        <v>4</v>
      </c>
      <c r="Y50" s="500">
        <v>2</v>
      </c>
      <c r="Z50" s="500">
        <v>12</v>
      </c>
      <c r="AA50" s="500">
        <v>6</v>
      </c>
      <c r="AB50" s="500">
        <v>4</v>
      </c>
      <c r="AC50" s="500">
        <v>12</v>
      </c>
      <c r="AD50" s="500">
        <v>37</v>
      </c>
      <c r="AE50" s="1005">
        <v>12</v>
      </c>
      <c r="AF50" s="526"/>
      <c r="AG50" s="505" t="s">
        <v>356</v>
      </c>
      <c r="AH50" s="498"/>
      <c r="AI50" s="1535"/>
      <c r="AJ50" s="498"/>
    </row>
    <row r="51" spans="2:36" s="77" customFormat="1" ht="9" customHeight="1">
      <c r="B51" s="1536"/>
      <c r="C51" s="25"/>
      <c r="D51" s="506"/>
      <c r="E51" s="503" t="s">
        <v>359</v>
      </c>
      <c r="F51" s="507" t="s">
        <v>446</v>
      </c>
      <c r="G51" s="1004">
        <v>1597</v>
      </c>
      <c r="H51" s="500">
        <v>1511</v>
      </c>
      <c r="I51" s="500">
        <v>666</v>
      </c>
      <c r="J51" s="500">
        <v>597</v>
      </c>
      <c r="K51" s="500">
        <v>98</v>
      </c>
      <c r="L51" s="500">
        <v>40</v>
      </c>
      <c r="M51" s="500">
        <v>206</v>
      </c>
      <c r="N51" s="500">
        <v>149</v>
      </c>
      <c r="O51" s="500">
        <v>53</v>
      </c>
      <c r="P51" s="500">
        <v>51</v>
      </c>
      <c r="Q51" s="500">
        <v>248</v>
      </c>
      <c r="R51" s="500">
        <v>28</v>
      </c>
      <c r="S51" s="500">
        <v>32</v>
      </c>
      <c r="T51" s="500">
        <v>18</v>
      </c>
      <c r="U51" s="500">
        <v>9</v>
      </c>
      <c r="V51" s="500">
        <v>58</v>
      </c>
      <c r="W51" s="500">
        <v>35</v>
      </c>
      <c r="X51" s="500">
        <v>8</v>
      </c>
      <c r="Y51" s="500">
        <v>10</v>
      </c>
      <c r="Z51" s="500">
        <v>11</v>
      </c>
      <c r="AA51" s="500">
        <v>7</v>
      </c>
      <c r="AB51" s="500">
        <v>10</v>
      </c>
      <c r="AC51" s="500">
        <v>22</v>
      </c>
      <c r="AD51" s="500">
        <v>73</v>
      </c>
      <c r="AE51" s="1005">
        <v>13</v>
      </c>
      <c r="AF51" s="526"/>
      <c r="AG51" s="505" t="s">
        <v>359</v>
      </c>
      <c r="AH51" s="498"/>
      <c r="AI51" s="1535"/>
      <c r="AJ51" s="498"/>
    </row>
    <row r="52" spans="2:36" s="77" customFormat="1" ht="9" customHeight="1">
      <c r="B52" s="1536"/>
      <c r="C52" s="25"/>
      <c r="D52" s="506"/>
      <c r="E52" s="503" t="s">
        <v>363</v>
      </c>
      <c r="F52" s="508" t="s">
        <v>365</v>
      </c>
      <c r="G52" s="1004">
        <v>1179</v>
      </c>
      <c r="H52" s="500">
        <v>1115</v>
      </c>
      <c r="I52" s="500">
        <v>402</v>
      </c>
      <c r="J52" s="500">
        <v>453</v>
      </c>
      <c r="K52" s="500">
        <v>58</v>
      </c>
      <c r="L52" s="500">
        <v>38</v>
      </c>
      <c r="M52" s="500">
        <v>181</v>
      </c>
      <c r="N52" s="500">
        <v>116</v>
      </c>
      <c r="O52" s="500">
        <v>29</v>
      </c>
      <c r="P52" s="500">
        <v>31</v>
      </c>
      <c r="Q52" s="500">
        <v>260</v>
      </c>
      <c r="R52" s="500">
        <v>20</v>
      </c>
      <c r="S52" s="500">
        <v>34</v>
      </c>
      <c r="T52" s="500">
        <v>20</v>
      </c>
      <c r="U52" s="500">
        <v>8</v>
      </c>
      <c r="V52" s="500">
        <v>55</v>
      </c>
      <c r="W52" s="500">
        <v>30</v>
      </c>
      <c r="X52" s="500">
        <v>9</v>
      </c>
      <c r="Y52" s="500">
        <v>12</v>
      </c>
      <c r="Z52" s="500">
        <v>16</v>
      </c>
      <c r="AA52" s="500">
        <v>14</v>
      </c>
      <c r="AB52" s="500">
        <v>16</v>
      </c>
      <c r="AC52" s="500">
        <v>26</v>
      </c>
      <c r="AD52" s="500">
        <v>50</v>
      </c>
      <c r="AE52" s="1005">
        <v>14</v>
      </c>
      <c r="AF52" s="526"/>
      <c r="AG52" s="505" t="s">
        <v>363</v>
      </c>
      <c r="AH52" s="498"/>
      <c r="AI52" s="1535"/>
      <c r="AJ52" s="498"/>
    </row>
    <row r="53" spans="2:36" s="77" customFormat="1" ht="9" customHeight="1">
      <c r="B53" s="1536"/>
      <c r="C53" s="25"/>
      <c r="D53" s="506"/>
      <c r="E53" s="503" t="s">
        <v>366</v>
      </c>
      <c r="F53" s="504" t="s">
        <v>368</v>
      </c>
      <c r="G53" s="1004">
        <v>2371</v>
      </c>
      <c r="H53" s="500">
        <v>2306</v>
      </c>
      <c r="I53" s="500">
        <v>929</v>
      </c>
      <c r="J53" s="500">
        <v>1040</v>
      </c>
      <c r="K53" s="500">
        <v>86</v>
      </c>
      <c r="L53" s="500">
        <v>69</v>
      </c>
      <c r="M53" s="500">
        <v>354</v>
      </c>
      <c r="N53" s="500">
        <v>400</v>
      </c>
      <c r="O53" s="500">
        <v>90</v>
      </c>
      <c r="P53" s="500">
        <v>41</v>
      </c>
      <c r="Q53" s="500">
        <v>337</v>
      </c>
      <c r="R53" s="500">
        <v>43</v>
      </c>
      <c r="S53" s="500">
        <v>63</v>
      </c>
      <c r="T53" s="500">
        <v>31</v>
      </c>
      <c r="U53" s="500">
        <v>17</v>
      </c>
      <c r="V53" s="500">
        <v>100</v>
      </c>
      <c r="W53" s="500">
        <v>31</v>
      </c>
      <c r="X53" s="500">
        <v>2</v>
      </c>
      <c r="Y53" s="500">
        <v>8</v>
      </c>
      <c r="Z53" s="500">
        <v>13</v>
      </c>
      <c r="AA53" s="500">
        <v>3</v>
      </c>
      <c r="AB53" s="500">
        <v>4</v>
      </c>
      <c r="AC53" s="500">
        <v>22</v>
      </c>
      <c r="AD53" s="500">
        <v>57</v>
      </c>
      <c r="AE53" s="1005">
        <v>8</v>
      </c>
      <c r="AF53" s="526"/>
      <c r="AG53" s="505" t="s">
        <v>366</v>
      </c>
      <c r="AH53" s="498"/>
      <c r="AI53" s="1535"/>
      <c r="AJ53" s="498"/>
    </row>
    <row r="54" spans="2:36" s="77" customFormat="1" ht="9" customHeight="1">
      <c r="B54" s="1536"/>
      <c r="C54" s="25"/>
      <c r="D54" s="506"/>
      <c r="E54" s="503" t="s">
        <v>369</v>
      </c>
      <c r="F54" s="504" t="s">
        <v>371</v>
      </c>
      <c r="G54" s="1004">
        <v>3667</v>
      </c>
      <c r="H54" s="500">
        <v>3503</v>
      </c>
      <c r="I54" s="500">
        <v>1374</v>
      </c>
      <c r="J54" s="500">
        <v>1486</v>
      </c>
      <c r="K54" s="500">
        <v>165</v>
      </c>
      <c r="L54" s="500">
        <v>120</v>
      </c>
      <c r="M54" s="500">
        <v>526</v>
      </c>
      <c r="N54" s="500">
        <v>485</v>
      </c>
      <c r="O54" s="500">
        <v>95</v>
      </c>
      <c r="P54" s="500">
        <v>95</v>
      </c>
      <c r="Q54" s="500">
        <v>643</v>
      </c>
      <c r="R54" s="500">
        <v>76</v>
      </c>
      <c r="S54" s="500">
        <v>76</v>
      </c>
      <c r="T54" s="500">
        <v>72</v>
      </c>
      <c r="U54" s="500">
        <v>36</v>
      </c>
      <c r="V54" s="500">
        <v>126</v>
      </c>
      <c r="W54" s="500">
        <v>82</v>
      </c>
      <c r="X54" s="500">
        <v>16</v>
      </c>
      <c r="Y54" s="500">
        <v>21</v>
      </c>
      <c r="Z54" s="500">
        <v>32</v>
      </c>
      <c r="AA54" s="500">
        <v>32</v>
      </c>
      <c r="AB54" s="500">
        <v>24</v>
      </c>
      <c r="AC54" s="500">
        <v>50</v>
      </c>
      <c r="AD54" s="500">
        <v>133</v>
      </c>
      <c r="AE54" s="1005">
        <v>31</v>
      </c>
      <c r="AF54" s="526"/>
      <c r="AG54" s="505" t="s">
        <v>369</v>
      </c>
      <c r="AH54" s="498"/>
      <c r="AI54" s="1535"/>
      <c r="AJ54" s="498"/>
    </row>
    <row r="55" spans="2:36" s="77" customFormat="1" ht="9" customHeight="1">
      <c r="B55" s="1536"/>
      <c r="C55" s="25"/>
      <c r="D55" s="506"/>
      <c r="E55" s="503" t="s">
        <v>372</v>
      </c>
      <c r="F55" s="504" t="s">
        <v>370</v>
      </c>
      <c r="G55" s="1004">
        <v>509</v>
      </c>
      <c r="H55" s="500">
        <v>443</v>
      </c>
      <c r="I55" s="500">
        <v>121</v>
      </c>
      <c r="J55" s="500">
        <v>182</v>
      </c>
      <c r="K55" s="500">
        <v>17</v>
      </c>
      <c r="L55" s="500">
        <v>21</v>
      </c>
      <c r="M55" s="500">
        <v>52</v>
      </c>
      <c r="N55" s="500">
        <v>54</v>
      </c>
      <c r="O55" s="500">
        <v>16</v>
      </c>
      <c r="P55" s="500">
        <v>22</v>
      </c>
      <c r="Q55" s="500">
        <v>140</v>
      </c>
      <c r="R55" s="500">
        <v>15</v>
      </c>
      <c r="S55" s="509">
        <v>18</v>
      </c>
      <c r="T55" s="509">
        <v>15</v>
      </c>
      <c r="U55" s="509">
        <v>6</v>
      </c>
      <c r="V55" s="509">
        <v>27</v>
      </c>
      <c r="W55" s="509">
        <v>13</v>
      </c>
      <c r="X55" s="509">
        <v>6</v>
      </c>
      <c r="Y55" s="509">
        <v>6</v>
      </c>
      <c r="Z55" s="509">
        <v>9</v>
      </c>
      <c r="AA55" s="509">
        <v>8</v>
      </c>
      <c r="AB55" s="509">
        <v>7</v>
      </c>
      <c r="AC55" s="509">
        <v>10</v>
      </c>
      <c r="AD55" s="509">
        <v>44</v>
      </c>
      <c r="AE55" s="1006">
        <v>22</v>
      </c>
      <c r="AF55" s="526"/>
      <c r="AG55" s="505" t="s">
        <v>372</v>
      </c>
      <c r="AH55" s="498"/>
      <c r="AI55" s="1535"/>
      <c r="AJ55" s="498"/>
    </row>
    <row r="56" spans="2:36" s="77" customFormat="1" ht="9" customHeight="1">
      <c r="B56" s="1536"/>
      <c r="C56" s="25"/>
      <c r="D56" s="506"/>
      <c r="E56" s="503" t="s">
        <v>374</v>
      </c>
      <c r="F56" s="512" t="s">
        <v>373</v>
      </c>
      <c r="G56" s="1004">
        <v>2508</v>
      </c>
      <c r="H56" s="500">
        <v>2324</v>
      </c>
      <c r="I56" s="500">
        <v>783</v>
      </c>
      <c r="J56" s="500">
        <v>838</v>
      </c>
      <c r="K56" s="500">
        <v>112</v>
      </c>
      <c r="L56" s="500">
        <v>58</v>
      </c>
      <c r="M56" s="500">
        <v>267</v>
      </c>
      <c r="N56" s="500">
        <v>253</v>
      </c>
      <c r="O56" s="500">
        <v>67</v>
      </c>
      <c r="P56" s="500">
        <v>81</v>
      </c>
      <c r="Q56" s="500">
        <v>703</v>
      </c>
      <c r="R56" s="500">
        <v>77</v>
      </c>
      <c r="S56" s="500">
        <v>86</v>
      </c>
      <c r="T56" s="500">
        <v>54</v>
      </c>
      <c r="U56" s="500">
        <v>32</v>
      </c>
      <c r="V56" s="500">
        <v>138</v>
      </c>
      <c r="W56" s="500">
        <v>96</v>
      </c>
      <c r="X56" s="500">
        <v>13</v>
      </c>
      <c r="Y56" s="500">
        <v>28</v>
      </c>
      <c r="Z56" s="500">
        <v>50</v>
      </c>
      <c r="AA56" s="500">
        <v>28</v>
      </c>
      <c r="AB56" s="500">
        <v>50</v>
      </c>
      <c r="AC56" s="500">
        <v>51</v>
      </c>
      <c r="AD56" s="500">
        <v>148</v>
      </c>
      <c r="AE56" s="1005">
        <v>36</v>
      </c>
      <c r="AF56" s="526"/>
      <c r="AG56" s="505" t="s">
        <v>374</v>
      </c>
      <c r="AH56" s="498"/>
      <c r="AI56" s="1535"/>
      <c r="AJ56" s="498"/>
    </row>
    <row r="57" spans="2:36" s="77" customFormat="1" ht="9" customHeight="1">
      <c r="B57" s="1536"/>
      <c r="C57" s="25"/>
      <c r="D57" s="506"/>
      <c r="E57" s="503" t="s">
        <v>375</v>
      </c>
      <c r="F57" s="513" t="s">
        <v>376</v>
      </c>
      <c r="G57" s="1004">
        <v>2752</v>
      </c>
      <c r="H57" s="500">
        <v>2620</v>
      </c>
      <c r="I57" s="500">
        <v>783</v>
      </c>
      <c r="J57" s="500">
        <v>984</v>
      </c>
      <c r="K57" s="500">
        <v>54</v>
      </c>
      <c r="L57" s="500">
        <v>82</v>
      </c>
      <c r="M57" s="500">
        <v>317</v>
      </c>
      <c r="N57" s="500">
        <v>431</v>
      </c>
      <c r="O57" s="500">
        <v>42</v>
      </c>
      <c r="P57" s="500">
        <v>58</v>
      </c>
      <c r="Q57" s="500">
        <v>853</v>
      </c>
      <c r="R57" s="500">
        <v>64</v>
      </c>
      <c r="S57" s="500">
        <v>55</v>
      </c>
      <c r="T57" s="500">
        <v>42</v>
      </c>
      <c r="U57" s="500">
        <v>15</v>
      </c>
      <c r="V57" s="500">
        <v>530</v>
      </c>
      <c r="W57" s="500">
        <v>48</v>
      </c>
      <c r="X57" s="500">
        <v>11</v>
      </c>
      <c r="Y57" s="500">
        <v>14</v>
      </c>
      <c r="Z57" s="500">
        <v>24</v>
      </c>
      <c r="AA57" s="500">
        <v>12</v>
      </c>
      <c r="AB57" s="500">
        <v>11</v>
      </c>
      <c r="AC57" s="500">
        <v>27</v>
      </c>
      <c r="AD57" s="500">
        <v>104</v>
      </c>
      <c r="AE57" s="1005">
        <v>28</v>
      </c>
      <c r="AF57" s="526"/>
      <c r="AG57" s="505" t="s">
        <v>375</v>
      </c>
      <c r="AH57" s="498"/>
      <c r="AI57" s="1535"/>
      <c r="AJ57" s="498"/>
    </row>
    <row r="58" spans="2:36" s="77" customFormat="1" ht="10.5" customHeight="1">
      <c r="B58" s="1536"/>
      <c r="C58" s="25"/>
      <c r="D58" s="1537" t="s">
        <v>377</v>
      </c>
      <c r="E58" s="1537"/>
      <c r="F58" s="1537"/>
      <c r="G58" s="1004">
        <v>1992</v>
      </c>
      <c r="H58" s="500">
        <v>1711</v>
      </c>
      <c r="I58" s="500">
        <v>321</v>
      </c>
      <c r="J58" s="500">
        <v>430</v>
      </c>
      <c r="K58" s="500">
        <v>80</v>
      </c>
      <c r="L58" s="500">
        <v>22</v>
      </c>
      <c r="M58" s="500">
        <v>121</v>
      </c>
      <c r="N58" s="500">
        <v>127</v>
      </c>
      <c r="O58" s="500">
        <v>23</v>
      </c>
      <c r="P58" s="500">
        <v>57</v>
      </c>
      <c r="Q58" s="500">
        <v>960</v>
      </c>
      <c r="R58" s="500">
        <v>71</v>
      </c>
      <c r="S58" s="500">
        <v>42</v>
      </c>
      <c r="T58" s="500">
        <v>38</v>
      </c>
      <c r="U58" s="500">
        <v>25</v>
      </c>
      <c r="V58" s="500">
        <v>133</v>
      </c>
      <c r="W58" s="500">
        <v>98</v>
      </c>
      <c r="X58" s="500">
        <v>59</v>
      </c>
      <c r="Y58" s="500">
        <v>69</v>
      </c>
      <c r="Z58" s="500">
        <v>83</v>
      </c>
      <c r="AA58" s="500">
        <v>132</v>
      </c>
      <c r="AB58" s="500">
        <v>121</v>
      </c>
      <c r="AC58" s="500">
        <v>89</v>
      </c>
      <c r="AD58" s="500">
        <v>207</v>
      </c>
      <c r="AE58" s="1005">
        <v>74</v>
      </c>
      <c r="AF58" s="526"/>
      <c r="AG58" s="505" t="s">
        <v>405</v>
      </c>
      <c r="AH58" s="498"/>
      <c r="AI58" s="1535"/>
      <c r="AJ58" s="498"/>
    </row>
    <row r="59" spans="2:36" s="77" customFormat="1" ht="11.25" customHeight="1">
      <c r="B59" s="514"/>
      <c r="C59" s="514"/>
      <c r="D59" s="519"/>
      <c r="E59" s="519"/>
      <c r="F59" s="519"/>
      <c r="G59" s="1007"/>
      <c r="H59" s="509"/>
      <c r="I59" s="509"/>
      <c r="J59" s="509"/>
      <c r="K59" s="509"/>
      <c r="L59" s="509"/>
      <c r="M59" s="509"/>
      <c r="N59" s="509"/>
      <c r="O59" s="509"/>
      <c r="P59" s="509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97"/>
      <c r="AF59" s="526"/>
      <c r="AG59" s="517"/>
      <c r="AH59" s="498"/>
      <c r="AI59" s="518"/>
      <c r="AJ59" s="498"/>
    </row>
    <row r="60" spans="2:36" s="1299" customFormat="1" ht="10.5" customHeight="1">
      <c r="B60" s="167"/>
      <c r="C60" s="167"/>
      <c r="D60" s="1531" t="s">
        <v>43</v>
      </c>
      <c r="E60" s="1531"/>
      <c r="F60" s="1531"/>
      <c r="G60" s="1300">
        <v>40518</v>
      </c>
      <c r="H60" s="1301">
        <v>36853</v>
      </c>
      <c r="I60" s="1301">
        <v>11338</v>
      </c>
      <c r="J60" s="1301">
        <v>13181</v>
      </c>
      <c r="K60" s="1301">
        <v>1536</v>
      </c>
      <c r="L60" s="1301">
        <v>943</v>
      </c>
      <c r="M60" s="1301">
        <v>4668</v>
      </c>
      <c r="N60" s="1301">
        <v>3978</v>
      </c>
      <c r="O60" s="1301">
        <v>924</v>
      </c>
      <c r="P60" s="1301">
        <v>1132</v>
      </c>
      <c r="Q60" s="1301">
        <v>12334</v>
      </c>
      <c r="R60" s="1301">
        <v>1249</v>
      </c>
      <c r="S60" s="1301">
        <v>1073</v>
      </c>
      <c r="T60" s="1301">
        <v>761</v>
      </c>
      <c r="U60" s="1301">
        <v>490</v>
      </c>
      <c r="V60" s="1301">
        <v>2019</v>
      </c>
      <c r="W60" s="1301">
        <v>1414</v>
      </c>
      <c r="X60" s="1301">
        <v>497</v>
      </c>
      <c r="Y60" s="1301">
        <v>734</v>
      </c>
      <c r="Z60" s="1301">
        <v>885</v>
      </c>
      <c r="AA60" s="1301">
        <v>1100</v>
      </c>
      <c r="AB60" s="1301">
        <v>1010</v>
      </c>
      <c r="AC60" s="1301">
        <v>1102</v>
      </c>
      <c r="AD60" s="1301">
        <v>2748</v>
      </c>
      <c r="AE60" s="1302">
        <v>917</v>
      </c>
      <c r="AF60" s="1303"/>
      <c r="AG60" s="1304" t="s">
        <v>43</v>
      </c>
      <c r="AH60" s="1306"/>
      <c r="AI60" s="1534" t="s">
        <v>1</v>
      </c>
      <c r="AJ60" s="1306"/>
    </row>
    <row r="61" spans="2:36" s="77" customFormat="1" ht="10.5" customHeight="1">
      <c r="B61" s="1534" t="s">
        <v>1</v>
      </c>
      <c r="C61" s="26"/>
      <c r="D61" s="1537" t="s">
        <v>324</v>
      </c>
      <c r="E61" s="1537"/>
      <c r="F61" s="1537"/>
      <c r="G61" s="1004">
        <v>5130</v>
      </c>
      <c r="H61" s="500">
        <v>3985</v>
      </c>
      <c r="I61" s="500">
        <v>241</v>
      </c>
      <c r="J61" s="500">
        <v>369</v>
      </c>
      <c r="K61" s="500">
        <v>91</v>
      </c>
      <c r="L61" s="500">
        <v>21</v>
      </c>
      <c r="M61" s="500">
        <v>91</v>
      </c>
      <c r="N61" s="500">
        <v>107</v>
      </c>
      <c r="O61" s="500">
        <v>24</v>
      </c>
      <c r="P61" s="500">
        <v>35</v>
      </c>
      <c r="Q61" s="500">
        <v>3375</v>
      </c>
      <c r="R61" s="500">
        <v>349</v>
      </c>
      <c r="S61" s="500">
        <v>119</v>
      </c>
      <c r="T61" s="500">
        <v>60</v>
      </c>
      <c r="U61" s="500">
        <v>53</v>
      </c>
      <c r="V61" s="500">
        <v>336</v>
      </c>
      <c r="W61" s="500">
        <v>216</v>
      </c>
      <c r="X61" s="500">
        <v>203</v>
      </c>
      <c r="Y61" s="500">
        <v>337</v>
      </c>
      <c r="Z61" s="500">
        <v>329</v>
      </c>
      <c r="AA61" s="500">
        <v>573</v>
      </c>
      <c r="AB61" s="500">
        <v>479</v>
      </c>
      <c r="AC61" s="500">
        <v>321</v>
      </c>
      <c r="AD61" s="500">
        <v>741</v>
      </c>
      <c r="AE61" s="1005">
        <v>404</v>
      </c>
      <c r="AF61" s="526"/>
      <c r="AG61" s="501" t="s">
        <v>401</v>
      </c>
      <c r="AH61" s="498"/>
      <c r="AI61" s="1535"/>
      <c r="AJ61" s="498"/>
    </row>
    <row r="62" spans="2:36" s="77" customFormat="1" ht="9" customHeight="1">
      <c r="B62" s="1534"/>
      <c r="C62" s="26"/>
      <c r="D62" s="502"/>
      <c r="E62" s="503" t="s">
        <v>325</v>
      </c>
      <c r="F62" s="504" t="s">
        <v>326</v>
      </c>
      <c r="G62" s="1004">
        <v>5129</v>
      </c>
      <c r="H62" s="500">
        <v>3984</v>
      </c>
      <c r="I62" s="500">
        <v>241</v>
      </c>
      <c r="J62" s="500">
        <v>369</v>
      </c>
      <c r="K62" s="500">
        <v>91</v>
      </c>
      <c r="L62" s="500">
        <v>21</v>
      </c>
      <c r="M62" s="500">
        <v>91</v>
      </c>
      <c r="N62" s="500">
        <v>107</v>
      </c>
      <c r="O62" s="500">
        <v>24</v>
      </c>
      <c r="P62" s="500">
        <v>35</v>
      </c>
      <c r="Q62" s="500">
        <v>3374</v>
      </c>
      <c r="R62" s="500">
        <v>349</v>
      </c>
      <c r="S62" s="500">
        <v>119</v>
      </c>
      <c r="T62" s="500">
        <v>60</v>
      </c>
      <c r="U62" s="500">
        <v>53</v>
      </c>
      <c r="V62" s="500">
        <v>336</v>
      </c>
      <c r="W62" s="500">
        <v>215</v>
      </c>
      <c r="X62" s="500">
        <v>203</v>
      </c>
      <c r="Y62" s="500">
        <v>337</v>
      </c>
      <c r="Z62" s="500">
        <v>329</v>
      </c>
      <c r="AA62" s="500">
        <v>573</v>
      </c>
      <c r="AB62" s="500">
        <v>479</v>
      </c>
      <c r="AC62" s="500">
        <v>321</v>
      </c>
      <c r="AD62" s="500">
        <v>741</v>
      </c>
      <c r="AE62" s="1005">
        <v>404</v>
      </c>
      <c r="AF62" s="526"/>
      <c r="AG62" s="505" t="s">
        <v>325</v>
      </c>
      <c r="AH62" s="498"/>
      <c r="AI62" s="1535"/>
      <c r="AJ62" s="498"/>
    </row>
    <row r="63" spans="2:36" s="77" customFormat="1" ht="9" customHeight="1">
      <c r="B63" s="1534"/>
      <c r="C63" s="26"/>
      <c r="D63" s="502"/>
      <c r="E63" s="503"/>
      <c r="F63" s="504" t="s">
        <v>328</v>
      </c>
      <c r="G63" s="1004">
        <v>5119</v>
      </c>
      <c r="H63" s="500">
        <v>3975</v>
      </c>
      <c r="I63" s="500">
        <v>239</v>
      </c>
      <c r="J63" s="500">
        <v>364</v>
      </c>
      <c r="K63" s="500">
        <v>91</v>
      </c>
      <c r="L63" s="500">
        <v>21</v>
      </c>
      <c r="M63" s="500">
        <v>87</v>
      </c>
      <c r="N63" s="500">
        <v>106</v>
      </c>
      <c r="O63" s="500">
        <v>24</v>
      </c>
      <c r="P63" s="500">
        <v>35</v>
      </c>
      <c r="Q63" s="500">
        <v>3372</v>
      </c>
      <c r="R63" s="500">
        <v>349</v>
      </c>
      <c r="S63" s="500">
        <v>119</v>
      </c>
      <c r="T63" s="500">
        <v>60</v>
      </c>
      <c r="U63" s="500">
        <v>53</v>
      </c>
      <c r="V63" s="500">
        <v>335</v>
      </c>
      <c r="W63" s="500">
        <v>214</v>
      </c>
      <c r="X63" s="500">
        <v>203</v>
      </c>
      <c r="Y63" s="500">
        <v>337</v>
      </c>
      <c r="Z63" s="500">
        <v>329</v>
      </c>
      <c r="AA63" s="500">
        <v>573</v>
      </c>
      <c r="AB63" s="500">
        <v>479</v>
      </c>
      <c r="AC63" s="500">
        <v>321</v>
      </c>
      <c r="AD63" s="500">
        <v>741</v>
      </c>
      <c r="AE63" s="1005">
        <v>403</v>
      </c>
      <c r="AF63" s="526"/>
      <c r="AG63" s="505" t="s">
        <v>443</v>
      </c>
      <c r="AH63" s="498"/>
      <c r="AI63" s="1535"/>
      <c r="AJ63" s="498"/>
    </row>
    <row r="64" spans="2:36" s="77" customFormat="1" ht="9" customHeight="1">
      <c r="B64" s="1534"/>
      <c r="C64" s="26"/>
      <c r="D64" s="502"/>
      <c r="E64" s="503" t="s">
        <v>329</v>
      </c>
      <c r="F64" s="504" t="s">
        <v>331</v>
      </c>
      <c r="G64" s="1004">
        <v>1</v>
      </c>
      <c r="H64" s="500">
        <v>1</v>
      </c>
      <c r="I64" s="500" t="s">
        <v>1320</v>
      </c>
      <c r="J64" s="500" t="s">
        <v>1320</v>
      </c>
      <c r="K64" s="500" t="s">
        <v>1320</v>
      </c>
      <c r="L64" s="500" t="s">
        <v>1320</v>
      </c>
      <c r="M64" s="500" t="s">
        <v>1320</v>
      </c>
      <c r="N64" s="500" t="s">
        <v>1320</v>
      </c>
      <c r="O64" s="500" t="s">
        <v>1320</v>
      </c>
      <c r="P64" s="500" t="s">
        <v>1320</v>
      </c>
      <c r="Q64" s="500">
        <v>1</v>
      </c>
      <c r="R64" s="500" t="s">
        <v>1320</v>
      </c>
      <c r="S64" s="500" t="s">
        <v>1320</v>
      </c>
      <c r="T64" s="500" t="s">
        <v>1320</v>
      </c>
      <c r="U64" s="500" t="s">
        <v>1320</v>
      </c>
      <c r="V64" s="500" t="s">
        <v>1320</v>
      </c>
      <c r="W64" s="500">
        <v>1</v>
      </c>
      <c r="X64" s="500" t="s">
        <v>1320</v>
      </c>
      <c r="Y64" s="500" t="s">
        <v>1320</v>
      </c>
      <c r="Z64" s="500" t="s">
        <v>1320</v>
      </c>
      <c r="AA64" s="500" t="s">
        <v>1320</v>
      </c>
      <c r="AB64" s="500" t="s">
        <v>1320</v>
      </c>
      <c r="AC64" s="500" t="s">
        <v>1320</v>
      </c>
      <c r="AD64" s="500" t="s">
        <v>1320</v>
      </c>
      <c r="AE64" s="1005" t="s">
        <v>1320</v>
      </c>
      <c r="AF64" s="526"/>
      <c r="AG64" s="505" t="s">
        <v>329</v>
      </c>
      <c r="AH64" s="498"/>
      <c r="AI64" s="1535"/>
      <c r="AJ64" s="498"/>
    </row>
    <row r="65" spans="2:36" s="77" customFormat="1" ht="10.5" customHeight="1">
      <c r="B65" s="1534"/>
      <c r="C65" s="26"/>
      <c r="D65" s="1537" t="s">
        <v>333</v>
      </c>
      <c r="E65" s="1537"/>
      <c r="F65" s="1537"/>
      <c r="G65" s="1004">
        <v>4069</v>
      </c>
      <c r="H65" s="500">
        <v>3688</v>
      </c>
      <c r="I65" s="500">
        <v>1045</v>
      </c>
      <c r="J65" s="500">
        <v>1300</v>
      </c>
      <c r="K65" s="500">
        <v>156</v>
      </c>
      <c r="L65" s="500">
        <v>92</v>
      </c>
      <c r="M65" s="500">
        <v>463</v>
      </c>
      <c r="N65" s="500">
        <v>352</v>
      </c>
      <c r="O65" s="500">
        <v>70</v>
      </c>
      <c r="P65" s="500">
        <v>167</v>
      </c>
      <c r="Q65" s="500">
        <v>1343</v>
      </c>
      <c r="R65" s="500">
        <v>125</v>
      </c>
      <c r="S65" s="500">
        <v>133</v>
      </c>
      <c r="T65" s="500">
        <v>110</v>
      </c>
      <c r="U65" s="500">
        <v>86</v>
      </c>
      <c r="V65" s="500">
        <v>201</v>
      </c>
      <c r="W65" s="500">
        <v>223</v>
      </c>
      <c r="X65" s="500">
        <v>43</v>
      </c>
      <c r="Y65" s="500">
        <v>60</v>
      </c>
      <c r="Z65" s="500">
        <v>96</v>
      </c>
      <c r="AA65" s="500">
        <v>66</v>
      </c>
      <c r="AB65" s="500">
        <v>81</v>
      </c>
      <c r="AC65" s="500">
        <v>119</v>
      </c>
      <c r="AD65" s="500">
        <v>320</v>
      </c>
      <c r="AE65" s="1005">
        <v>61</v>
      </c>
      <c r="AF65" s="526"/>
      <c r="AG65" s="501" t="s">
        <v>402</v>
      </c>
      <c r="AH65" s="498"/>
      <c r="AI65" s="1535"/>
      <c r="AJ65" s="498"/>
    </row>
    <row r="66" spans="2:36" s="77" customFormat="1" ht="9" customHeight="1">
      <c r="B66" s="1534"/>
      <c r="C66" s="26"/>
      <c r="D66" s="506"/>
      <c r="E66" s="503" t="s">
        <v>332</v>
      </c>
      <c r="F66" s="507" t="s">
        <v>334</v>
      </c>
      <c r="G66" s="1004">
        <v>2</v>
      </c>
      <c r="H66" s="500">
        <v>2</v>
      </c>
      <c r="I66" s="500">
        <v>1</v>
      </c>
      <c r="J66" s="500">
        <v>1</v>
      </c>
      <c r="K66" s="500" t="s">
        <v>1320</v>
      </c>
      <c r="L66" s="500" t="s">
        <v>1320</v>
      </c>
      <c r="M66" s="500" t="s">
        <v>1320</v>
      </c>
      <c r="N66" s="500">
        <v>1</v>
      </c>
      <c r="O66" s="500" t="s">
        <v>1320</v>
      </c>
      <c r="P66" s="500" t="s">
        <v>1320</v>
      </c>
      <c r="Q66" s="500" t="s">
        <v>1320</v>
      </c>
      <c r="R66" s="500" t="s">
        <v>1320</v>
      </c>
      <c r="S66" s="500" t="s">
        <v>1320</v>
      </c>
      <c r="T66" s="500" t="s">
        <v>1320</v>
      </c>
      <c r="U66" s="500" t="s">
        <v>1320</v>
      </c>
      <c r="V66" s="500" t="s">
        <v>1320</v>
      </c>
      <c r="W66" s="500" t="s">
        <v>1320</v>
      </c>
      <c r="X66" s="500" t="s">
        <v>1320</v>
      </c>
      <c r="Y66" s="500" t="s">
        <v>1320</v>
      </c>
      <c r="Z66" s="500" t="s">
        <v>1320</v>
      </c>
      <c r="AA66" s="500" t="s">
        <v>1320</v>
      </c>
      <c r="AB66" s="500" t="s">
        <v>1320</v>
      </c>
      <c r="AC66" s="500" t="s">
        <v>1320</v>
      </c>
      <c r="AD66" s="500" t="s">
        <v>1320</v>
      </c>
      <c r="AE66" s="1005" t="s">
        <v>1320</v>
      </c>
      <c r="AF66" s="526"/>
      <c r="AG66" s="505" t="s">
        <v>332</v>
      </c>
      <c r="AH66" s="498"/>
      <c r="AI66" s="1535"/>
      <c r="AJ66" s="498"/>
    </row>
    <row r="67" spans="2:36" s="77" customFormat="1" ht="9" customHeight="1">
      <c r="B67" s="1534"/>
      <c r="C67" s="26"/>
      <c r="D67" s="506"/>
      <c r="E67" s="503" t="s">
        <v>335</v>
      </c>
      <c r="F67" s="504" t="s">
        <v>337</v>
      </c>
      <c r="G67" s="1004">
        <v>731</v>
      </c>
      <c r="H67" s="500">
        <v>665</v>
      </c>
      <c r="I67" s="500">
        <v>186</v>
      </c>
      <c r="J67" s="500">
        <v>246</v>
      </c>
      <c r="K67" s="500">
        <v>31</v>
      </c>
      <c r="L67" s="500">
        <v>18</v>
      </c>
      <c r="M67" s="500">
        <v>81</v>
      </c>
      <c r="N67" s="500">
        <v>78</v>
      </c>
      <c r="O67" s="500">
        <v>14</v>
      </c>
      <c r="P67" s="500">
        <v>24</v>
      </c>
      <c r="Q67" s="500">
        <v>233</v>
      </c>
      <c r="R67" s="500">
        <v>27</v>
      </c>
      <c r="S67" s="500">
        <v>21</v>
      </c>
      <c r="T67" s="500">
        <v>19</v>
      </c>
      <c r="U67" s="500">
        <v>21</v>
      </c>
      <c r="V67" s="500">
        <v>43</v>
      </c>
      <c r="W67" s="500">
        <v>35</v>
      </c>
      <c r="X67" s="500">
        <v>12</v>
      </c>
      <c r="Y67" s="500">
        <v>8</v>
      </c>
      <c r="Z67" s="500">
        <v>16</v>
      </c>
      <c r="AA67" s="500">
        <v>7</v>
      </c>
      <c r="AB67" s="500">
        <v>12</v>
      </c>
      <c r="AC67" s="500">
        <v>12</v>
      </c>
      <c r="AD67" s="500">
        <v>58</v>
      </c>
      <c r="AE67" s="1005">
        <v>8</v>
      </c>
      <c r="AF67" s="526"/>
      <c r="AG67" s="505" t="s">
        <v>335</v>
      </c>
      <c r="AH67" s="498"/>
      <c r="AI67" s="1535"/>
      <c r="AJ67" s="498"/>
    </row>
    <row r="68" spans="2:36" s="77" customFormat="1" ht="9" customHeight="1">
      <c r="B68" s="1534"/>
      <c r="C68" s="26"/>
      <c r="D68" s="506"/>
      <c r="E68" s="503" t="s">
        <v>338</v>
      </c>
      <c r="F68" s="504" t="s">
        <v>339</v>
      </c>
      <c r="G68" s="1004">
        <v>3336</v>
      </c>
      <c r="H68" s="500">
        <v>3021</v>
      </c>
      <c r="I68" s="500">
        <v>858</v>
      </c>
      <c r="J68" s="500">
        <v>1053</v>
      </c>
      <c r="K68" s="500">
        <v>125</v>
      </c>
      <c r="L68" s="500">
        <v>74</v>
      </c>
      <c r="M68" s="500">
        <v>382</v>
      </c>
      <c r="N68" s="500">
        <v>273</v>
      </c>
      <c r="O68" s="500">
        <v>56</v>
      </c>
      <c r="P68" s="500">
        <v>143</v>
      </c>
      <c r="Q68" s="500">
        <v>1110</v>
      </c>
      <c r="R68" s="500">
        <v>98</v>
      </c>
      <c r="S68" s="500">
        <v>112</v>
      </c>
      <c r="T68" s="500">
        <v>91</v>
      </c>
      <c r="U68" s="500">
        <v>65</v>
      </c>
      <c r="V68" s="500">
        <v>158</v>
      </c>
      <c r="W68" s="500">
        <v>188</v>
      </c>
      <c r="X68" s="500">
        <v>31</v>
      </c>
      <c r="Y68" s="500">
        <v>52</v>
      </c>
      <c r="Z68" s="500">
        <v>80</v>
      </c>
      <c r="AA68" s="500">
        <v>59</v>
      </c>
      <c r="AB68" s="500">
        <v>69</v>
      </c>
      <c r="AC68" s="500">
        <v>107</v>
      </c>
      <c r="AD68" s="500">
        <v>262</v>
      </c>
      <c r="AE68" s="1005">
        <v>53</v>
      </c>
      <c r="AF68" s="526"/>
      <c r="AG68" s="505" t="s">
        <v>338</v>
      </c>
      <c r="AH68" s="498"/>
      <c r="AI68" s="1535"/>
      <c r="AJ68" s="498"/>
    </row>
    <row r="69" spans="2:36" s="70" customFormat="1" ht="10.5" customHeight="1">
      <c r="B69" s="1534"/>
      <c r="C69" s="26"/>
      <c r="D69" s="1537" t="s">
        <v>341</v>
      </c>
      <c r="E69" s="1537"/>
      <c r="F69" s="1537"/>
      <c r="G69" s="1004">
        <v>29323</v>
      </c>
      <c r="H69" s="500">
        <v>27476</v>
      </c>
      <c r="I69" s="500">
        <v>9726</v>
      </c>
      <c r="J69" s="500">
        <v>11073</v>
      </c>
      <c r="K69" s="500">
        <v>1210</v>
      </c>
      <c r="L69" s="500">
        <v>811</v>
      </c>
      <c r="M69" s="500">
        <v>3987</v>
      </c>
      <c r="N69" s="500">
        <v>3379</v>
      </c>
      <c r="O69" s="500">
        <v>804</v>
      </c>
      <c r="P69" s="500">
        <v>882</v>
      </c>
      <c r="Q69" s="500">
        <v>6677</v>
      </c>
      <c r="R69" s="500">
        <v>704</v>
      </c>
      <c r="S69" s="500">
        <v>769</v>
      </c>
      <c r="T69" s="500">
        <v>550</v>
      </c>
      <c r="U69" s="500">
        <v>325</v>
      </c>
      <c r="V69" s="500">
        <v>1360</v>
      </c>
      <c r="W69" s="500">
        <v>889</v>
      </c>
      <c r="X69" s="500">
        <v>194</v>
      </c>
      <c r="Y69" s="500">
        <v>259</v>
      </c>
      <c r="Z69" s="500">
        <v>384</v>
      </c>
      <c r="AA69" s="500">
        <v>327</v>
      </c>
      <c r="AB69" s="500">
        <v>353</v>
      </c>
      <c r="AC69" s="500">
        <v>563</v>
      </c>
      <c r="AD69" s="500">
        <v>1461</v>
      </c>
      <c r="AE69" s="1005">
        <v>386</v>
      </c>
      <c r="AF69" s="520"/>
      <c r="AG69" s="501" t="s">
        <v>404</v>
      </c>
      <c r="AH69" s="520"/>
      <c r="AI69" s="1535"/>
      <c r="AJ69" s="520"/>
    </row>
    <row r="70" spans="2:36" s="70" customFormat="1" ht="9" customHeight="1">
      <c r="B70" s="1534"/>
      <c r="C70" s="26"/>
      <c r="D70" s="506"/>
      <c r="E70" s="503" t="s">
        <v>340</v>
      </c>
      <c r="F70" s="508" t="s">
        <v>342</v>
      </c>
      <c r="G70" s="1004">
        <v>59</v>
      </c>
      <c r="H70" s="500">
        <v>54</v>
      </c>
      <c r="I70" s="500">
        <v>18</v>
      </c>
      <c r="J70" s="500">
        <v>21</v>
      </c>
      <c r="K70" s="500">
        <v>4</v>
      </c>
      <c r="L70" s="500">
        <v>2</v>
      </c>
      <c r="M70" s="500">
        <v>8</v>
      </c>
      <c r="N70" s="500">
        <v>6</v>
      </c>
      <c r="O70" s="500" t="s">
        <v>1320</v>
      </c>
      <c r="P70" s="500">
        <v>1</v>
      </c>
      <c r="Q70" s="500">
        <v>15</v>
      </c>
      <c r="R70" s="500">
        <v>5</v>
      </c>
      <c r="S70" s="500" t="s">
        <v>1320</v>
      </c>
      <c r="T70" s="500">
        <v>3</v>
      </c>
      <c r="U70" s="500" t="s">
        <v>1320</v>
      </c>
      <c r="V70" s="500">
        <v>2</v>
      </c>
      <c r="W70" s="500">
        <v>2</v>
      </c>
      <c r="X70" s="500" t="s">
        <v>1320</v>
      </c>
      <c r="Y70" s="500">
        <v>1</v>
      </c>
      <c r="Z70" s="500" t="s">
        <v>1320</v>
      </c>
      <c r="AA70" s="500">
        <v>2</v>
      </c>
      <c r="AB70" s="500" t="s">
        <v>1320</v>
      </c>
      <c r="AC70" s="500" t="s">
        <v>1320</v>
      </c>
      <c r="AD70" s="500">
        <v>4</v>
      </c>
      <c r="AE70" s="1005">
        <v>1</v>
      </c>
      <c r="AG70" s="505" t="s">
        <v>340</v>
      </c>
      <c r="AI70" s="1535"/>
    </row>
    <row r="71" spans="2:36" s="70" customFormat="1" ht="9" customHeight="1">
      <c r="B71" s="1534"/>
      <c r="C71" s="26"/>
      <c r="D71" s="506"/>
      <c r="E71" s="503" t="s">
        <v>343</v>
      </c>
      <c r="F71" s="504" t="s">
        <v>406</v>
      </c>
      <c r="G71" s="1004">
        <v>227</v>
      </c>
      <c r="H71" s="500">
        <v>213</v>
      </c>
      <c r="I71" s="500">
        <v>92</v>
      </c>
      <c r="J71" s="500">
        <v>68</v>
      </c>
      <c r="K71" s="500">
        <v>9</v>
      </c>
      <c r="L71" s="500">
        <v>3</v>
      </c>
      <c r="M71" s="500">
        <v>26</v>
      </c>
      <c r="N71" s="500">
        <v>25</v>
      </c>
      <c r="O71" s="500" t="s">
        <v>1320</v>
      </c>
      <c r="P71" s="500">
        <v>5</v>
      </c>
      <c r="Q71" s="500">
        <v>53</v>
      </c>
      <c r="R71" s="500">
        <v>4</v>
      </c>
      <c r="S71" s="500">
        <v>7</v>
      </c>
      <c r="T71" s="500">
        <v>7</v>
      </c>
      <c r="U71" s="500">
        <v>3</v>
      </c>
      <c r="V71" s="500">
        <v>9</v>
      </c>
      <c r="W71" s="500">
        <v>8</v>
      </c>
      <c r="X71" s="500">
        <v>1</v>
      </c>
      <c r="Y71" s="500" t="s">
        <v>1320</v>
      </c>
      <c r="Z71" s="500">
        <v>3</v>
      </c>
      <c r="AA71" s="500">
        <v>2</v>
      </c>
      <c r="AB71" s="500">
        <v>3</v>
      </c>
      <c r="AC71" s="500">
        <v>6</v>
      </c>
      <c r="AD71" s="500">
        <v>13</v>
      </c>
      <c r="AE71" s="1005">
        <v>1</v>
      </c>
      <c r="AG71" s="505" t="s">
        <v>343</v>
      </c>
      <c r="AI71" s="1535"/>
    </row>
    <row r="72" spans="2:36" s="70" customFormat="1" ht="9" customHeight="1">
      <c r="B72" s="1534"/>
      <c r="C72" s="26"/>
      <c r="D72" s="506"/>
      <c r="E72" s="503" t="s">
        <v>345</v>
      </c>
      <c r="F72" s="504" t="s">
        <v>346</v>
      </c>
      <c r="G72" s="1004">
        <v>394</v>
      </c>
      <c r="H72" s="500">
        <v>358</v>
      </c>
      <c r="I72" s="500">
        <v>111</v>
      </c>
      <c r="J72" s="500">
        <v>157</v>
      </c>
      <c r="K72" s="500">
        <v>21</v>
      </c>
      <c r="L72" s="500">
        <v>9</v>
      </c>
      <c r="M72" s="500">
        <v>58</v>
      </c>
      <c r="N72" s="500">
        <v>49</v>
      </c>
      <c r="O72" s="500">
        <v>7</v>
      </c>
      <c r="P72" s="500">
        <v>13</v>
      </c>
      <c r="Q72" s="500">
        <v>90</v>
      </c>
      <c r="R72" s="500">
        <v>10</v>
      </c>
      <c r="S72" s="500">
        <v>8</v>
      </c>
      <c r="T72" s="500">
        <v>6</v>
      </c>
      <c r="U72" s="500">
        <v>8</v>
      </c>
      <c r="V72" s="500">
        <v>20</v>
      </c>
      <c r="W72" s="500">
        <v>13</v>
      </c>
      <c r="X72" s="500">
        <v>2</v>
      </c>
      <c r="Y72" s="500">
        <v>7</v>
      </c>
      <c r="Z72" s="500">
        <v>3</v>
      </c>
      <c r="AA72" s="500">
        <v>1</v>
      </c>
      <c r="AB72" s="500">
        <v>5</v>
      </c>
      <c r="AC72" s="500">
        <v>7</v>
      </c>
      <c r="AD72" s="500">
        <v>30</v>
      </c>
      <c r="AE72" s="1005">
        <v>6</v>
      </c>
      <c r="AG72" s="505" t="s">
        <v>345</v>
      </c>
      <c r="AI72" s="1535"/>
    </row>
    <row r="73" spans="2:36" s="70" customFormat="1" ht="9" customHeight="1">
      <c r="B73" s="1534"/>
      <c r="C73" s="26"/>
      <c r="D73" s="506"/>
      <c r="E73" s="503" t="s">
        <v>347</v>
      </c>
      <c r="F73" s="504" t="s">
        <v>349</v>
      </c>
      <c r="G73" s="1004">
        <v>6677</v>
      </c>
      <c r="H73" s="500">
        <v>6223</v>
      </c>
      <c r="I73" s="500">
        <v>2073</v>
      </c>
      <c r="J73" s="500">
        <v>2519</v>
      </c>
      <c r="K73" s="500">
        <v>242</v>
      </c>
      <c r="L73" s="500">
        <v>189</v>
      </c>
      <c r="M73" s="500">
        <v>919</v>
      </c>
      <c r="N73" s="500">
        <v>784</v>
      </c>
      <c r="O73" s="500">
        <v>189</v>
      </c>
      <c r="P73" s="500">
        <v>196</v>
      </c>
      <c r="Q73" s="500">
        <v>1631</v>
      </c>
      <c r="R73" s="500">
        <v>176</v>
      </c>
      <c r="S73" s="500">
        <v>175</v>
      </c>
      <c r="T73" s="500">
        <v>131</v>
      </c>
      <c r="U73" s="500">
        <v>82</v>
      </c>
      <c r="V73" s="500">
        <v>339</v>
      </c>
      <c r="W73" s="500">
        <v>187</v>
      </c>
      <c r="X73" s="500">
        <v>55</v>
      </c>
      <c r="Y73" s="500">
        <v>62</v>
      </c>
      <c r="Z73" s="500">
        <v>110</v>
      </c>
      <c r="AA73" s="500">
        <v>84</v>
      </c>
      <c r="AB73" s="500">
        <v>86</v>
      </c>
      <c r="AC73" s="500">
        <v>144</v>
      </c>
      <c r="AD73" s="500">
        <v>347</v>
      </c>
      <c r="AE73" s="1005">
        <v>107</v>
      </c>
      <c r="AG73" s="505" t="s">
        <v>347</v>
      </c>
      <c r="AI73" s="1535"/>
    </row>
    <row r="74" spans="2:36" s="70" customFormat="1" ht="9" customHeight="1">
      <c r="B74" s="1534"/>
      <c r="C74" s="26"/>
      <c r="D74" s="506"/>
      <c r="E74" s="503" t="s">
        <v>350</v>
      </c>
      <c r="F74" s="504" t="s">
        <v>444</v>
      </c>
      <c r="G74" s="1004">
        <v>917</v>
      </c>
      <c r="H74" s="500">
        <v>864</v>
      </c>
      <c r="I74" s="500">
        <v>253</v>
      </c>
      <c r="J74" s="500">
        <v>397</v>
      </c>
      <c r="K74" s="500">
        <v>37</v>
      </c>
      <c r="L74" s="500">
        <v>39</v>
      </c>
      <c r="M74" s="500">
        <v>135</v>
      </c>
      <c r="N74" s="500">
        <v>134</v>
      </c>
      <c r="O74" s="500">
        <v>23</v>
      </c>
      <c r="P74" s="500">
        <v>29</v>
      </c>
      <c r="Q74" s="500">
        <v>214</v>
      </c>
      <c r="R74" s="500">
        <v>24</v>
      </c>
      <c r="S74" s="500">
        <v>31</v>
      </c>
      <c r="T74" s="500">
        <v>12</v>
      </c>
      <c r="U74" s="500">
        <v>13</v>
      </c>
      <c r="V74" s="500">
        <v>50</v>
      </c>
      <c r="W74" s="500">
        <v>27</v>
      </c>
      <c r="X74" s="500">
        <v>5</v>
      </c>
      <c r="Y74" s="500">
        <v>10</v>
      </c>
      <c r="Z74" s="500">
        <v>10</v>
      </c>
      <c r="AA74" s="500">
        <v>10</v>
      </c>
      <c r="AB74" s="500">
        <v>10</v>
      </c>
      <c r="AC74" s="500">
        <v>12</v>
      </c>
      <c r="AD74" s="500">
        <v>41</v>
      </c>
      <c r="AE74" s="1005">
        <v>12</v>
      </c>
      <c r="AG74" s="505" t="s">
        <v>350</v>
      </c>
      <c r="AI74" s="1535"/>
    </row>
    <row r="75" spans="2:36" s="70" customFormat="1" ht="9" customHeight="1">
      <c r="B75" s="1534"/>
      <c r="C75" s="26"/>
      <c r="D75" s="506"/>
      <c r="E75" s="503" t="s">
        <v>353</v>
      </c>
      <c r="F75" s="507" t="s">
        <v>445</v>
      </c>
      <c r="G75" s="1004">
        <v>462</v>
      </c>
      <c r="H75" s="500">
        <v>449</v>
      </c>
      <c r="I75" s="500">
        <v>194</v>
      </c>
      <c r="J75" s="500">
        <v>177</v>
      </c>
      <c r="K75" s="500">
        <v>18</v>
      </c>
      <c r="L75" s="500">
        <v>16</v>
      </c>
      <c r="M75" s="500">
        <v>84</v>
      </c>
      <c r="N75" s="500">
        <v>38</v>
      </c>
      <c r="O75" s="500">
        <v>10</v>
      </c>
      <c r="P75" s="500">
        <v>11</v>
      </c>
      <c r="Q75" s="500">
        <v>78</v>
      </c>
      <c r="R75" s="500">
        <v>4</v>
      </c>
      <c r="S75" s="500">
        <v>10</v>
      </c>
      <c r="T75" s="500">
        <v>9</v>
      </c>
      <c r="U75" s="500">
        <v>4</v>
      </c>
      <c r="V75" s="500">
        <v>18</v>
      </c>
      <c r="W75" s="500">
        <v>13</v>
      </c>
      <c r="X75" s="500">
        <v>1</v>
      </c>
      <c r="Y75" s="500">
        <v>3</v>
      </c>
      <c r="Z75" s="500">
        <v>3</v>
      </c>
      <c r="AA75" s="500">
        <v>5</v>
      </c>
      <c r="AB75" s="500">
        <v>3</v>
      </c>
      <c r="AC75" s="500">
        <v>5</v>
      </c>
      <c r="AD75" s="500">
        <v>10</v>
      </c>
      <c r="AE75" s="1005">
        <v>3</v>
      </c>
      <c r="AG75" s="505" t="s">
        <v>353</v>
      </c>
      <c r="AI75" s="1535"/>
    </row>
    <row r="76" spans="2:36" s="70" customFormat="1" ht="9" customHeight="1">
      <c r="B76" s="1534"/>
      <c r="C76" s="26"/>
      <c r="D76" s="506"/>
      <c r="E76" s="503" t="s">
        <v>356</v>
      </c>
      <c r="F76" s="508" t="s">
        <v>358</v>
      </c>
      <c r="G76" s="1004">
        <v>533</v>
      </c>
      <c r="H76" s="500">
        <v>507</v>
      </c>
      <c r="I76" s="500">
        <v>196</v>
      </c>
      <c r="J76" s="500">
        <v>218</v>
      </c>
      <c r="K76" s="500">
        <v>16</v>
      </c>
      <c r="L76" s="500">
        <v>13</v>
      </c>
      <c r="M76" s="500">
        <v>103</v>
      </c>
      <c r="N76" s="500">
        <v>64</v>
      </c>
      <c r="O76" s="500">
        <v>12</v>
      </c>
      <c r="P76" s="500">
        <v>10</v>
      </c>
      <c r="Q76" s="500">
        <v>93</v>
      </c>
      <c r="R76" s="500">
        <v>6</v>
      </c>
      <c r="S76" s="500">
        <v>12</v>
      </c>
      <c r="T76" s="500">
        <v>18</v>
      </c>
      <c r="U76" s="500">
        <v>5</v>
      </c>
      <c r="V76" s="500">
        <v>19</v>
      </c>
      <c r="W76" s="500">
        <v>7</v>
      </c>
      <c r="X76" s="500">
        <v>3</v>
      </c>
      <c r="Y76" s="500">
        <v>6</v>
      </c>
      <c r="Z76" s="500">
        <v>6</v>
      </c>
      <c r="AA76" s="500" t="s">
        <v>1320</v>
      </c>
      <c r="AB76" s="500">
        <v>5</v>
      </c>
      <c r="AC76" s="500">
        <v>6</v>
      </c>
      <c r="AD76" s="500">
        <v>20</v>
      </c>
      <c r="AE76" s="1005">
        <v>6</v>
      </c>
      <c r="AG76" s="505" t="s">
        <v>356</v>
      </c>
      <c r="AI76" s="1535"/>
    </row>
    <row r="77" spans="2:36" s="70" customFormat="1" ht="9" customHeight="1">
      <c r="B77" s="1534"/>
      <c r="C77" s="26"/>
      <c r="D77" s="506"/>
      <c r="E77" s="503" t="s">
        <v>359</v>
      </c>
      <c r="F77" s="507" t="s">
        <v>446</v>
      </c>
      <c r="G77" s="1004">
        <v>2685</v>
      </c>
      <c r="H77" s="500">
        <v>2521</v>
      </c>
      <c r="I77" s="500">
        <v>1015</v>
      </c>
      <c r="J77" s="500">
        <v>1019</v>
      </c>
      <c r="K77" s="500">
        <v>122</v>
      </c>
      <c r="L77" s="500">
        <v>65</v>
      </c>
      <c r="M77" s="500">
        <v>404</v>
      </c>
      <c r="N77" s="500">
        <v>271</v>
      </c>
      <c r="O77" s="500">
        <v>78</v>
      </c>
      <c r="P77" s="500">
        <v>79</v>
      </c>
      <c r="Q77" s="500">
        <v>487</v>
      </c>
      <c r="R77" s="500">
        <v>55</v>
      </c>
      <c r="S77" s="500">
        <v>57</v>
      </c>
      <c r="T77" s="500">
        <v>42</v>
      </c>
      <c r="U77" s="500">
        <v>19</v>
      </c>
      <c r="V77" s="500">
        <v>89</v>
      </c>
      <c r="W77" s="500">
        <v>72</v>
      </c>
      <c r="X77" s="500">
        <v>11</v>
      </c>
      <c r="Y77" s="500">
        <v>19</v>
      </c>
      <c r="Z77" s="500">
        <v>25</v>
      </c>
      <c r="AA77" s="500">
        <v>24</v>
      </c>
      <c r="AB77" s="500">
        <v>28</v>
      </c>
      <c r="AC77" s="500">
        <v>46</v>
      </c>
      <c r="AD77" s="500">
        <v>135</v>
      </c>
      <c r="AE77" s="1005">
        <v>29</v>
      </c>
      <c r="AG77" s="505" t="s">
        <v>359</v>
      </c>
      <c r="AI77" s="1535"/>
    </row>
    <row r="78" spans="2:36" s="70" customFormat="1" ht="9" customHeight="1">
      <c r="B78" s="1534"/>
      <c r="C78" s="26"/>
      <c r="D78" s="506"/>
      <c r="E78" s="503" t="s">
        <v>363</v>
      </c>
      <c r="F78" s="508" t="s">
        <v>365</v>
      </c>
      <c r="G78" s="1004">
        <v>1742</v>
      </c>
      <c r="H78" s="500">
        <v>1615</v>
      </c>
      <c r="I78" s="500">
        <v>552</v>
      </c>
      <c r="J78" s="500">
        <v>630</v>
      </c>
      <c r="K78" s="500">
        <v>74</v>
      </c>
      <c r="L78" s="500">
        <v>44</v>
      </c>
      <c r="M78" s="500">
        <v>215</v>
      </c>
      <c r="N78" s="500">
        <v>198</v>
      </c>
      <c r="O78" s="500">
        <v>45</v>
      </c>
      <c r="P78" s="500">
        <v>54</v>
      </c>
      <c r="Q78" s="500">
        <v>433</v>
      </c>
      <c r="R78" s="500">
        <v>38</v>
      </c>
      <c r="S78" s="500">
        <v>44</v>
      </c>
      <c r="T78" s="500">
        <v>31</v>
      </c>
      <c r="U78" s="500">
        <v>20</v>
      </c>
      <c r="V78" s="500">
        <v>91</v>
      </c>
      <c r="W78" s="500">
        <v>68</v>
      </c>
      <c r="X78" s="500">
        <v>13</v>
      </c>
      <c r="Y78" s="500">
        <v>13</v>
      </c>
      <c r="Z78" s="500">
        <v>32</v>
      </c>
      <c r="AA78" s="500">
        <v>22</v>
      </c>
      <c r="AB78" s="500">
        <v>30</v>
      </c>
      <c r="AC78" s="500">
        <v>31</v>
      </c>
      <c r="AD78" s="500">
        <v>106</v>
      </c>
      <c r="AE78" s="1005">
        <v>21</v>
      </c>
      <c r="AG78" s="505" t="s">
        <v>363</v>
      </c>
      <c r="AI78" s="1535"/>
    </row>
    <row r="79" spans="2:36" s="70" customFormat="1" ht="9" customHeight="1">
      <c r="B79" s="1534"/>
      <c r="C79" s="26"/>
      <c r="D79" s="506"/>
      <c r="E79" s="503" t="s">
        <v>366</v>
      </c>
      <c r="F79" s="504" t="s">
        <v>368</v>
      </c>
      <c r="G79" s="1004">
        <v>2769</v>
      </c>
      <c r="H79" s="500">
        <v>2666</v>
      </c>
      <c r="I79" s="500">
        <v>1087</v>
      </c>
      <c r="J79" s="500">
        <v>1149</v>
      </c>
      <c r="K79" s="500">
        <v>106</v>
      </c>
      <c r="L79" s="500">
        <v>82</v>
      </c>
      <c r="M79" s="500">
        <v>415</v>
      </c>
      <c r="N79" s="500">
        <v>398</v>
      </c>
      <c r="O79" s="500">
        <v>91</v>
      </c>
      <c r="P79" s="500">
        <v>57</v>
      </c>
      <c r="Q79" s="500">
        <v>430</v>
      </c>
      <c r="R79" s="500">
        <v>58</v>
      </c>
      <c r="S79" s="500">
        <v>72</v>
      </c>
      <c r="T79" s="500">
        <v>42</v>
      </c>
      <c r="U79" s="500">
        <v>27</v>
      </c>
      <c r="V79" s="500">
        <v>97</v>
      </c>
      <c r="W79" s="500">
        <v>55</v>
      </c>
      <c r="X79" s="500">
        <v>17</v>
      </c>
      <c r="Y79" s="500">
        <v>9</v>
      </c>
      <c r="Z79" s="500">
        <v>7</v>
      </c>
      <c r="AA79" s="500">
        <v>12</v>
      </c>
      <c r="AB79" s="500">
        <v>10</v>
      </c>
      <c r="AC79" s="500">
        <v>24</v>
      </c>
      <c r="AD79" s="500">
        <v>82</v>
      </c>
      <c r="AE79" s="1005">
        <v>21</v>
      </c>
      <c r="AG79" s="505" t="s">
        <v>366</v>
      </c>
      <c r="AI79" s="1535"/>
    </row>
    <row r="80" spans="2:36" s="70" customFormat="1" ht="9" customHeight="1">
      <c r="B80" s="1534"/>
      <c r="C80" s="26"/>
      <c r="D80" s="506"/>
      <c r="E80" s="503" t="s">
        <v>369</v>
      </c>
      <c r="F80" s="504" t="s">
        <v>371</v>
      </c>
      <c r="G80" s="1004">
        <v>9630</v>
      </c>
      <c r="H80" s="500">
        <v>8998</v>
      </c>
      <c r="I80" s="500">
        <v>2967</v>
      </c>
      <c r="J80" s="500">
        <v>3638</v>
      </c>
      <c r="K80" s="500">
        <v>419</v>
      </c>
      <c r="L80" s="500">
        <v>263</v>
      </c>
      <c r="M80" s="500">
        <v>1239</v>
      </c>
      <c r="N80" s="500">
        <v>1095</v>
      </c>
      <c r="O80" s="500">
        <v>282</v>
      </c>
      <c r="P80" s="500">
        <v>340</v>
      </c>
      <c r="Q80" s="500">
        <v>2393</v>
      </c>
      <c r="R80" s="500">
        <v>242</v>
      </c>
      <c r="S80" s="500">
        <v>267</v>
      </c>
      <c r="T80" s="500">
        <v>193</v>
      </c>
      <c r="U80" s="500">
        <v>109</v>
      </c>
      <c r="V80" s="500">
        <v>447</v>
      </c>
      <c r="W80" s="500">
        <v>340</v>
      </c>
      <c r="X80" s="500">
        <v>71</v>
      </c>
      <c r="Y80" s="500">
        <v>95</v>
      </c>
      <c r="Z80" s="500">
        <v>133</v>
      </c>
      <c r="AA80" s="500">
        <v>137</v>
      </c>
      <c r="AB80" s="500">
        <v>146</v>
      </c>
      <c r="AC80" s="500">
        <v>213</v>
      </c>
      <c r="AD80" s="500">
        <v>511</v>
      </c>
      <c r="AE80" s="1005">
        <v>121</v>
      </c>
      <c r="AG80" s="505" t="s">
        <v>369</v>
      </c>
      <c r="AI80" s="1535"/>
    </row>
    <row r="81" spans="1:36" s="70" customFormat="1" ht="9" customHeight="1">
      <c r="B81" s="1534"/>
      <c r="C81" s="26"/>
      <c r="D81" s="506"/>
      <c r="E81" s="503" t="s">
        <v>372</v>
      </c>
      <c r="F81" s="504" t="s">
        <v>370</v>
      </c>
      <c r="G81" s="1004">
        <v>295</v>
      </c>
      <c r="H81" s="500">
        <v>256</v>
      </c>
      <c r="I81" s="500">
        <v>83</v>
      </c>
      <c r="J81" s="500">
        <v>85</v>
      </c>
      <c r="K81" s="500">
        <v>14</v>
      </c>
      <c r="L81" s="500">
        <v>2</v>
      </c>
      <c r="M81" s="500">
        <v>34</v>
      </c>
      <c r="N81" s="500">
        <v>22</v>
      </c>
      <c r="O81" s="500">
        <v>3</v>
      </c>
      <c r="P81" s="500">
        <v>10</v>
      </c>
      <c r="Q81" s="500">
        <v>88</v>
      </c>
      <c r="R81" s="500">
        <v>6</v>
      </c>
      <c r="S81" s="509">
        <v>5</v>
      </c>
      <c r="T81" s="509">
        <v>2</v>
      </c>
      <c r="U81" s="509">
        <v>2</v>
      </c>
      <c r="V81" s="509">
        <v>14</v>
      </c>
      <c r="W81" s="509">
        <v>6</v>
      </c>
      <c r="X81" s="509">
        <v>3</v>
      </c>
      <c r="Y81" s="509">
        <v>7</v>
      </c>
      <c r="Z81" s="509">
        <v>13</v>
      </c>
      <c r="AA81" s="509">
        <v>9</v>
      </c>
      <c r="AB81" s="509">
        <v>6</v>
      </c>
      <c r="AC81" s="509">
        <v>15</v>
      </c>
      <c r="AD81" s="509">
        <v>25</v>
      </c>
      <c r="AE81" s="1006">
        <v>14</v>
      </c>
      <c r="AG81" s="505" t="s">
        <v>372</v>
      </c>
      <c r="AI81" s="1535"/>
    </row>
    <row r="82" spans="1:36" s="70" customFormat="1" ht="9" customHeight="1">
      <c r="B82" s="1534"/>
      <c r="C82" s="26"/>
      <c r="D82" s="506"/>
      <c r="E82" s="503" t="s">
        <v>374</v>
      </c>
      <c r="F82" s="512" t="s">
        <v>373</v>
      </c>
      <c r="G82" s="1004">
        <v>1908</v>
      </c>
      <c r="H82" s="500">
        <v>1785</v>
      </c>
      <c r="I82" s="500">
        <v>674</v>
      </c>
      <c r="J82" s="500">
        <v>636</v>
      </c>
      <c r="K82" s="500">
        <v>91</v>
      </c>
      <c r="L82" s="500">
        <v>42</v>
      </c>
      <c r="M82" s="500">
        <v>202</v>
      </c>
      <c r="N82" s="500">
        <v>202</v>
      </c>
      <c r="O82" s="500">
        <v>45</v>
      </c>
      <c r="P82" s="500">
        <v>54</v>
      </c>
      <c r="Q82" s="500">
        <v>475</v>
      </c>
      <c r="R82" s="500">
        <v>58</v>
      </c>
      <c r="S82" s="500">
        <v>53</v>
      </c>
      <c r="T82" s="500">
        <v>43</v>
      </c>
      <c r="U82" s="500">
        <v>23</v>
      </c>
      <c r="V82" s="500">
        <v>104</v>
      </c>
      <c r="W82" s="500">
        <v>70</v>
      </c>
      <c r="X82" s="500">
        <v>7</v>
      </c>
      <c r="Y82" s="500">
        <v>19</v>
      </c>
      <c r="Z82" s="500">
        <v>22</v>
      </c>
      <c r="AA82" s="500">
        <v>16</v>
      </c>
      <c r="AB82" s="500">
        <v>15</v>
      </c>
      <c r="AC82" s="500">
        <v>45</v>
      </c>
      <c r="AD82" s="500">
        <v>97</v>
      </c>
      <c r="AE82" s="1005">
        <v>26</v>
      </c>
      <c r="AG82" s="505" t="s">
        <v>374</v>
      </c>
      <c r="AI82" s="1535"/>
    </row>
    <row r="83" spans="1:36" s="70" customFormat="1" ht="9" customHeight="1">
      <c r="B83" s="1534"/>
      <c r="C83" s="26"/>
      <c r="D83" s="506"/>
      <c r="E83" s="503" t="s">
        <v>375</v>
      </c>
      <c r="F83" s="513" t="s">
        <v>376</v>
      </c>
      <c r="G83" s="1004">
        <v>1025</v>
      </c>
      <c r="H83" s="500">
        <v>967</v>
      </c>
      <c r="I83" s="500">
        <v>411</v>
      </c>
      <c r="J83" s="500">
        <v>359</v>
      </c>
      <c r="K83" s="500">
        <v>37</v>
      </c>
      <c r="L83" s="500">
        <v>42</v>
      </c>
      <c r="M83" s="500">
        <v>145</v>
      </c>
      <c r="N83" s="500">
        <v>93</v>
      </c>
      <c r="O83" s="500">
        <v>19</v>
      </c>
      <c r="P83" s="500">
        <v>23</v>
      </c>
      <c r="Q83" s="500">
        <v>197</v>
      </c>
      <c r="R83" s="500">
        <v>18</v>
      </c>
      <c r="S83" s="500">
        <v>28</v>
      </c>
      <c r="T83" s="500">
        <v>11</v>
      </c>
      <c r="U83" s="500">
        <v>10</v>
      </c>
      <c r="V83" s="500">
        <v>61</v>
      </c>
      <c r="W83" s="500">
        <v>21</v>
      </c>
      <c r="X83" s="500">
        <v>5</v>
      </c>
      <c r="Y83" s="500">
        <v>8</v>
      </c>
      <c r="Z83" s="500">
        <v>17</v>
      </c>
      <c r="AA83" s="500">
        <v>3</v>
      </c>
      <c r="AB83" s="500">
        <v>6</v>
      </c>
      <c r="AC83" s="500">
        <v>9</v>
      </c>
      <c r="AD83" s="500">
        <v>40</v>
      </c>
      <c r="AE83" s="1005">
        <v>18</v>
      </c>
      <c r="AG83" s="505" t="s">
        <v>375</v>
      </c>
      <c r="AI83" s="1535"/>
    </row>
    <row r="84" spans="1:36" s="70" customFormat="1" ht="10.5" customHeight="1">
      <c r="B84" s="1534"/>
      <c r="C84" s="26"/>
      <c r="D84" s="1537" t="s">
        <v>377</v>
      </c>
      <c r="E84" s="1537"/>
      <c r="F84" s="1537"/>
      <c r="G84" s="1004">
        <v>1996</v>
      </c>
      <c r="H84" s="500">
        <v>1704</v>
      </c>
      <c r="I84" s="500">
        <v>326</v>
      </c>
      <c r="J84" s="500">
        <v>439</v>
      </c>
      <c r="K84" s="500">
        <v>79</v>
      </c>
      <c r="L84" s="500">
        <v>19</v>
      </c>
      <c r="M84" s="500">
        <v>127</v>
      </c>
      <c r="N84" s="500">
        <v>140</v>
      </c>
      <c r="O84" s="500">
        <v>26</v>
      </c>
      <c r="P84" s="500">
        <v>48</v>
      </c>
      <c r="Q84" s="500">
        <v>939</v>
      </c>
      <c r="R84" s="500">
        <v>71</v>
      </c>
      <c r="S84" s="500">
        <v>52</v>
      </c>
      <c r="T84" s="500">
        <v>41</v>
      </c>
      <c r="U84" s="500">
        <v>26</v>
      </c>
      <c r="V84" s="500">
        <v>122</v>
      </c>
      <c r="W84" s="500">
        <v>86</v>
      </c>
      <c r="X84" s="500">
        <v>57</v>
      </c>
      <c r="Y84" s="500">
        <v>78</v>
      </c>
      <c r="Z84" s="500">
        <v>76</v>
      </c>
      <c r="AA84" s="500">
        <v>134</v>
      </c>
      <c r="AB84" s="500">
        <v>97</v>
      </c>
      <c r="AC84" s="500">
        <v>99</v>
      </c>
      <c r="AD84" s="500">
        <v>226</v>
      </c>
      <c r="AE84" s="1005">
        <v>66</v>
      </c>
      <c r="AG84" s="505" t="s">
        <v>405</v>
      </c>
      <c r="AI84" s="1538"/>
      <c r="AJ84" s="520"/>
    </row>
    <row r="85" spans="1:36" s="70" customFormat="1" ht="3" customHeight="1">
      <c r="B85" s="521"/>
      <c r="C85" s="521"/>
      <c r="D85" s="521"/>
      <c r="E85" s="521"/>
      <c r="F85" s="521"/>
      <c r="G85" s="536"/>
      <c r="H85" s="522"/>
      <c r="I85" s="522"/>
      <c r="J85" s="522"/>
      <c r="K85" s="522"/>
      <c r="L85" s="522"/>
      <c r="M85" s="522"/>
      <c r="N85" s="522"/>
      <c r="O85" s="522"/>
      <c r="P85" s="522"/>
      <c r="Q85" s="523"/>
      <c r="R85" s="523"/>
      <c r="S85" s="523"/>
      <c r="T85" s="523"/>
      <c r="U85" s="523"/>
      <c r="V85" s="523"/>
      <c r="W85" s="523"/>
      <c r="X85" s="523"/>
      <c r="Y85" s="523"/>
      <c r="Z85" s="523"/>
      <c r="AA85" s="523"/>
      <c r="AB85" s="523"/>
      <c r="AC85" s="523"/>
      <c r="AD85" s="523"/>
      <c r="AE85" s="1008"/>
      <c r="AF85" s="523"/>
      <c r="AG85" s="523"/>
      <c r="AH85" s="523"/>
      <c r="AI85" s="523"/>
      <c r="AJ85" s="523"/>
    </row>
    <row r="86" spans="1:36" s="70" customFormat="1" ht="3" customHeight="1">
      <c r="A86" s="524"/>
      <c r="B86" s="24"/>
      <c r="C86" s="24"/>
      <c r="D86" s="24"/>
      <c r="E86" s="24"/>
      <c r="F86" s="24"/>
    </row>
    <row r="87" spans="1:36" s="70" customFormat="1" ht="12.75" customHeight="1">
      <c r="B87" s="24"/>
      <c r="C87" s="24"/>
      <c r="D87" s="24"/>
      <c r="E87" s="24"/>
      <c r="F87" s="24"/>
    </row>
    <row r="88" spans="1:36" s="70" customFormat="1" ht="12">
      <c r="B88" s="24"/>
      <c r="C88" s="24"/>
      <c r="D88" s="24"/>
      <c r="E88" s="24"/>
      <c r="F88" s="24"/>
    </row>
    <row r="89" spans="1:36" s="70" customFormat="1" ht="12">
      <c r="B89" s="24"/>
      <c r="C89" s="24"/>
      <c r="D89" s="24"/>
      <c r="E89" s="24"/>
      <c r="F89" s="24"/>
    </row>
    <row r="90" spans="1:36" s="70" customFormat="1" ht="12">
      <c r="B90" s="24"/>
      <c r="C90" s="24"/>
      <c r="D90" s="24"/>
      <c r="E90" s="24"/>
      <c r="F90" s="24"/>
    </row>
    <row r="91" spans="1:36" s="70" customFormat="1" ht="12">
      <c r="B91" s="24"/>
      <c r="C91" s="24"/>
      <c r="D91" s="24"/>
      <c r="E91" s="24"/>
      <c r="F91" s="24"/>
    </row>
    <row r="92" spans="1:36" s="70" customFormat="1" ht="12">
      <c r="B92" s="24"/>
      <c r="C92" s="24"/>
      <c r="D92" s="24"/>
      <c r="E92" s="24"/>
      <c r="F92" s="24"/>
    </row>
    <row r="93" spans="1:36" s="70" customFormat="1" ht="12">
      <c r="B93" s="24"/>
      <c r="C93" s="24"/>
      <c r="D93" s="24"/>
      <c r="E93" s="24"/>
      <c r="F93" s="24"/>
    </row>
    <row r="94" spans="1:36" s="70" customFormat="1" ht="12">
      <c r="B94" s="24"/>
      <c r="C94" s="24"/>
      <c r="D94" s="24"/>
      <c r="E94" s="24"/>
      <c r="F94" s="24"/>
    </row>
    <row r="95" spans="1:36" s="70" customFormat="1" ht="12">
      <c r="B95" s="24"/>
      <c r="C95" s="24"/>
      <c r="D95" s="24"/>
      <c r="E95" s="24"/>
      <c r="F95" s="24"/>
    </row>
    <row r="96" spans="1:36" s="70" customFormat="1" ht="12">
      <c r="B96" s="24"/>
      <c r="C96" s="24"/>
      <c r="D96" s="24"/>
      <c r="E96" s="24"/>
      <c r="F96" s="24"/>
    </row>
    <row r="97" spans="2:6" s="70" customFormat="1" ht="12">
      <c r="B97" s="24"/>
      <c r="C97" s="24"/>
      <c r="D97" s="24"/>
      <c r="E97" s="24"/>
      <c r="F97" s="24"/>
    </row>
    <row r="98" spans="2:6" s="70" customFormat="1" ht="12">
      <c r="B98" s="24"/>
      <c r="C98" s="24"/>
      <c r="D98" s="24"/>
      <c r="E98" s="24"/>
      <c r="F98" s="24"/>
    </row>
    <row r="99" spans="2:6" s="70" customFormat="1" ht="12">
      <c r="B99" s="24"/>
      <c r="C99" s="24"/>
      <c r="D99" s="24"/>
      <c r="E99" s="24"/>
      <c r="F99" s="24"/>
    </row>
    <row r="100" spans="2:6" s="70" customFormat="1" ht="12">
      <c r="B100" s="24"/>
      <c r="C100" s="24"/>
      <c r="D100" s="24"/>
      <c r="E100" s="24"/>
      <c r="F100" s="24"/>
    </row>
    <row r="101" spans="2:6" s="70" customFormat="1" ht="12">
      <c r="B101" s="24"/>
      <c r="C101" s="24"/>
      <c r="D101" s="24"/>
      <c r="E101" s="24"/>
      <c r="F101" s="24"/>
    </row>
    <row r="102" spans="2:6" s="70" customFormat="1" ht="12">
      <c r="B102" s="24"/>
      <c r="C102" s="24"/>
      <c r="D102" s="24"/>
      <c r="E102" s="24"/>
      <c r="F102" s="24"/>
    </row>
    <row r="103" spans="2:6" s="70" customFormat="1" ht="12">
      <c r="B103" s="24"/>
      <c r="C103" s="24"/>
      <c r="D103" s="24"/>
      <c r="E103" s="24"/>
      <c r="F103" s="24"/>
    </row>
    <row r="104" spans="2:6" s="70" customFormat="1" ht="12">
      <c r="B104" s="24"/>
      <c r="C104" s="24"/>
      <c r="D104" s="24"/>
      <c r="E104" s="24"/>
      <c r="F104" s="24"/>
    </row>
    <row r="105" spans="2:6" s="70" customFormat="1" ht="12">
      <c r="B105" s="24"/>
      <c r="C105" s="24"/>
      <c r="D105" s="24"/>
      <c r="E105" s="24"/>
      <c r="F105" s="24"/>
    </row>
    <row r="106" spans="2:6" s="70" customFormat="1" ht="12">
      <c r="B106" s="24"/>
      <c r="C106" s="24"/>
      <c r="D106" s="24"/>
      <c r="E106" s="24"/>
      <c r="F106" s="24"/>
    </row>
    <row r="107" spans="2:6" s="70" customFormat="1" ht="12">
      <c r="B107" s="24"/>
      <c r="C107" s="24"/>
      <c r="D107" s="24"/>
      <c r="E107" s="24"/>
      <c r="F107" s="24"/>
    </row>
    <row r="108" spans="2:6" s="70" customFormat="1" ht="12">
      <c r="B108" s="24"/>
      <c r="C108" s="24"/>
      <c r="D108" s="24"/>
      <c r="E108" s="24"/>
      <c r="F108" s="24"/>
    </row>
    <row r="109" spans="2:6" s="70" customFormat="1" ht="12">
      <c r="B109" s="24"/>
      <c r="C109" s="24"/>
      <c r="D109" s="24"/>
      <c r="E109" s="24"/>
      <c r="F109" s="24"/>
    </row>
    <row r="110" spans="2:6" s="70" customFormat="1" ht="12">
      <c r="B110" s="24"/>
      <c r="C110" s="24"/>
      <c r="D110" s="24"/>
      <c r="E110" s="24"/>
      <c r="F110" s="24"/>
    </row>
    <row r="111" spans="2:6" s="70" customFormat="1" ht="12">
      <c r="B111" s="24"/>
      <c r="C111" s="24"/>
      <c r="D111" s="24"/>
      <c r="E111" s="24"/>
      <c r="F111" s="24"/>
    </row>
    <row r="112" spans="2:6" s="70" customFormat="1" ht="12">
      <c r="B112" s="24"/>
      <c r="C112" s="24"/>
      <c r="D112" s="24"/>
      <c r="E112" s="24"/>
      <c r="F112" s="24"/>
    </row>
    <row r="113" spans="2:6" s="70" customFormat="1" ht="12">
      <c r="B113" s="24"/>
      <c r="C113" s="24"/>
      <c r="D113" s="24"/>
      <c r="E113" s="24"/>
      <c r="F113" s="24"/>
    </row>
    <row r="114" spans="2:6" s="70" customFormat="1" ht="12">
      <c r="B114" s="24"/>
      <c r="C114" s="24"/>
      <c r="D114" s="24"/>
      <c r="E114" s="24"/>
      <c r="F114" s="24"/>
    </row>
    <row r="115" spans="2:6" s="70" customFormat="1" ht="12">
      <c r="B115" s="24"/>
      <c r="C115" s="24"/>
      <c r="D115" s="24"/>
      <c r="E115" s="24"/>
      <c r="F115" s="24"/>
    </row>
    <row r="116" spans="2:6" s="70" customFormat="1" ht="12">
      <c r="B116" s="24"/>
      <c r="C116" s="24"/>
      <c r="D116" s="24"/>
      <c r="E116" s="24"/>
      <c r="F116" s="24"/>
    </row>
    <row r="117" spans="2:6" s="70" customFormat="1" ht="12">
      <c r="B117" s="24"/>
      <c r="C117" s="24"/>
      <c r="D117" s="24"/>
      <c r="E117" s="24"/>
      <c r="F117" s="24"/>
    </row>
    <row r="118" spans="2:6" s="70" customFormat="1" ht="12">
      <c r="B118" s="24"/>
      <c r="C118" s="24"/>
      <c r="D118" s="24"/>
      <c r="E118" s="24"/>
      <c r="F118" s="24"/>
    </row>
    <row r="119" spans="2:6" s="70" customFormat="1" ht="12">
      <c r="B119" s="24"/>
      <c r="C119" s="24"/>
      <c r="D119" s="24"/>
      <c r="E119" s="24"/>
      <c r="F119" s="24"/>
    </row>
    <row r="120" spans="2:6" s="70" customFormat="1" ht="12">
      <c r="B120" s="24"/>
      <c r="C120" s="24"/>
      <c r="D120" s="24"/>
      <c r="E120" s="24"/>
      <c r="F120" s="24"/>
    </row>
    <row r="121" spans="2:6" s="70" customFormat="1" ht="12">
      <c r="B121" s="24"/>
      <c r="C121" s="24"/>
      <c r="D121" s="24"/>
      <c r="E121" s="24"/>
      <c r="F121" s="24"/>
    </row>
    <row r="122" spans="2:6" s="70" customFormat="1" ht="12">
      <c r="B122" s="24"/>
      <c r="C122" s="24"/>
      <c r="D122" s="24"/>
      <c r="E122" s="24"/>
      <c r="F122" s="24"/>
    </row>
    <row r="123" spans="2:6" s="70" customFormat="1" ht="12">
      <c r="B123" s="24"/>
      <c r="C123" s="24"/>
      <c r="D123" s="24"/>
      <c r="E123" s="24"/>
      <c r="F123" s="24"/>
    </row>
    <row r="124" spans="2:6" s="70" customFormat="1" ht="12">
      <c r="B124" s="24"/>
      <c r="C124" s="24"/>
      <c r="D124" s="24"/>
      <c r="E124" s="24"/>
      <c r="F124" s="24"/>
    </row>
    <row r="125" spans="2:6" s="70" customFormat="1" ht="12">
      <c r="B125" s="24"/>
      <c r="C125" s="24"/>
      <c r="D125" s="24"/>
      <c r="E125" s="24"/>
      <c r="F125" s="24"/>
    </row>
    <row r="126" spans="2:6" s="70" customFormat="1" ht="12">
      <c r="B126" s="24"/>
      <c r="C126" s="24"/>
      <c r="D126" s="24"/>
      <c r="E126" s="24"/>
      <c r="F126" s="24"/>
    </row>
    <row r="127" spans="2:6" s="70" customFormat="1" ht="12">
      <c r="B127" s="24"/>
      <c r="C127" s="24"/>
      <c r="D127" s="24"/>
      <c r="E127" s="24"/>
      <c r="F127" s="24"/>
    </row>
    <row r="128" spans="2:6" s="70" customFormat="1" ht="12">
      <c r="B128" s="24"/>
      <c r="C128" s="24"/>
      <c r="D128" s="24"/>
      <c r="E128" s="24"/>
      <c r="F128" s="24"/>
    </row>
    <row r="129" spans="2:6" s="70" customFormat="1" ht="12">
      <c r="B129" s="24"/>
      <c r="C129" s="24"/>
      <c r="D129" s="24"/>
      <c r="E129" s="24"/>
      <c r="F129" s="24"/>
    </row>
    <row r="130" spans="2:6" s="70" customFormat="1" ht="12">
      <c r="B130" s="24"/>
      <c r="C130" s="24"/>
      <c r="D130" s="24"/>
      <c r="E130" s="24"/>
      <c r="F130" s="24"/>
    </row>
    <row r="131" spans="2:6" s="70" customFormat="1" ht="12">
      <c r="B131" s="24"/>
      <c r="C131" s="24"/>
      <c r="D131" s="24"/>
      <c r="E131" s="24"/>
      <c r="F131" s="24"/>
    </row>
    <row r="132" spans="2:6" s="70" customFormat="1" ht="12">
      <c r="B132" s="24"/>
      <c r="C132" s="24"/>
      <c r="D132" s="24"/>
      <c r="E132" s="24"/>
      <c r="F132" s="24"/>
    </row>
    <row r="133" spans="2:6" s="70" customFormat="1" ht="12">
      <c r="B133" s="24"/>
      <c r="C133" s="24"/>
      <c r="D133" s="24"/>
      <c r="E133" s="24"/>
      <c r="F133" s="24"/>
    </row>
    <row r="134" spans="2:6" s="70" customFormat="1" ht="12">
      <c r="B134" s="24"/>
      <c r="C134" s="24"/>
      <c r="D134" s="24"/>
      <c r="E134" s="24"/>
      <c r="F134" s="24"/>
    </row>
    <row r="135" spans="2:6" s="70" customFormat="1" ht="12">
      <c r="B135" s="24"/>
      <c r="C135" s="24"/>
      <c r="D135" s="24"/>
      <c r="E135" s="24"/>
      <c r="F135" s="24"/>
    </row>
    <row r="136" spans="2:6" s="70" customFormat="1" ht="12">
      <c r="B136" s="24"/>
      <c r="C136" s="24"/>
      <c r="D136" s="24"/>
      <c r="E136" s="24"/>
      <c r="F136" s="24"/>
    </row>
    <row r="137" spans="2:6" s="70" customFormat="1" ht="12">
      <c r="B137" s="24"/>
      <c r="C137" s="24"/>
      <c r="D137" s="24"/>
      <c r="E137" s="24"/>
      <c r="F137" s="24"/>
    </row>
    <row r="138" spans="2:6" s="70" customFormat="1" ht="12">
      <c r="B138" s="24"/>
      <c r="C138" s="24"/>
      <c r="D138" s="24"/>
      <c r="E138" s="24"/>
      <c r="F138" s="24"/>
    </row>
    <row r="139" spans="2:6" s="70" customFormat="1" ht="12">
      <c r="B139" s="24"/>
      <c r="C139" s="24"/>
      <c r="D139" s="24"/>
      <c r="E139" s="24"/>
      <c r="F139" s="24"/>
    </row>
    <row r="140" spans="2:6" s="70" customFormat="1" ht="12">
      <c r="B140" s="24"/>
      <c r="C140" s="24"/>
      <c r="D140" s="24"/>
      <c r="E140" s="24"/>
      <c r="F140" s="24"/>
    </row>
    <row r="141" spans="2:6" s="70" customFormat="1" ht="12">
      <c r="B141" s="24"/>
      <c r="C141" s="24"/>
      <c r="D141" s="24"/>
      <c r="E141" s="24"/>
      <c r="F141" s="24"/>
    </row>
    <row r="142" spans="2:6" s="70" customFormat="1" ht="12">
      <c r="B142" s="24"/>
      <c r="C142" s="24"/>
      <c r="D142" s="24"/>
      <c r="E142" s="24"/>
      <c r="F142" s="24"/>
    </row>
    <row r="143" spans="2:6" s="70" customFormat="1" ht="12">
      <c r="B143" s="24"/>
      <c r="C143" s="24"/>
      <c r="D143" s="24"/>
      <c r="E143" s="24"/>
      <c r="F143" s="24"/>
    </row>
    <row r="144" spans="2:6" s="70" customFormat="1" ht="12">
      <c r="B144" s="24"/>
      <c r="C144" s="24"/>
      <c r="D144" s="24"/>
      <c r="E144" s="24"/>
      <c r="F144" s="24"/>
    </row>
    <row r="145" spans="2:6" s="70" customFormat="1" ht="12">
      <c r="B145" s="24"/>
      <c r="C145" s="24"/>
      <c r="D145" s="24"/>
      <c r="E145" s="24"/>
      <c r="F145" s="24"/>
    </row>
    <row r="146" spans="2:6" s="70" customFormat="1" ht="12">
      <c r="B146" s="24"/>
      <c r="C146" s="24"/>
      <c r="D146" s="24"/>
      <c r="E146" s="24"/>
      <c r="F146" s="24"/>
    </row>
    <row r="147" spans="2:6" s="70" customFormat="1" ht="12">
      <c r="B147" s="24"/>
      <c r="C147" s="24"/>
      <c r="D147" s="24"/>
      <c r="E147" s="24"/>
      <c r="F147" s="24"/>
    </row>
    <row r="148" spans="2:6" s="70" customFormat="1" ht="12">
      <c r="B148" s="24"/>
      <c r="C148" s="24"/>
      <c r="D148" s="24"/>
      <c r="E148" s="24"/>
      <c r="F148" s="24"/>
    </row>
    <row r="149" spans="2:6" s="70" customFormat="1" ht="12">
      <c r="B149" s="24"/>
      <c r="C149" s="24"/>
      <c r="D149" s="24"/>
      <c r="E149" s="24"/>
      <c r="F149" s="24"/>
    </row>
    <row r="150" spans="2:6" s="70" customFormat="1" ht="12">
      <c r="B150" s="24"/>
      <c r="C150" s="24"/>
      <c r="D150" s="24"/>
      <c r="E150" s="24"/>
      <c r="F150" s="24"/>
    </row>
    <row r="151" spans="2:6" s="70" customFormat="1" ht="12">
      <c r="B151" s="24"/>
      <c r="C151" s="24"/>
      <c r="D151" s="24"/>
      <c r="E151" s="24"/>
      <c r="F151" s="24"/>
    </row>
    <row r="152" spans="2:6" s="70" customFormat="1" ht="12">
      <c r="B152" s="24"/>
      <c r="C152" s="24"/>
      <c r="D152" s="24"/>
      <c r="E152" s="24"/>
      <c r="F152" s="24"/>
    </row>
    <row r="153" spans="2:6" s="70" customFormat="1" ht="12">
      <c r="B153" s="24"/>
      <c r="C153" s="24"/>
      <c r="D153" s="24"/>
      <c r="E153" s="24"/>
      <c r="F153" s="24"/>
    </row>
    <row r="154" spans="2:6" s="70" customFormat="1" ht="12">
      <c r="B154" s="24"/>
      <c r="C154" s="24"/>
      <c r="D154" s="24"/>
      <c r="E154" s="24"/>
      <c r="F154" s="24"/>
    </row>
    <row r="155" spans="2:6" s="70" customFormat="1" ht="12">
      <c r="B155" s="24"/>
      <c r="C155" s="24"/>
      <c r="D155" s="24"/>
      <c r="E155" s="24"/>
      <c r="F155" s="24"/>
    </row>
    <row r="156" spans="2:6" s="70" customFormat="1" ht="12">
      <c r="B156" s="24"/>
      <c r="C156" s="24"/>
      <c r="D156" s="24"/>
      <c r="E156" s="24"/>
      <c r="F156" s="24"/>
    </row>
    <row r="157" spans="2:6" s="70" customFormat="1" ht="12">
      <c r="B157" s="24"/>
      <c r="C157" s="24"/>
      <c r="D157" s="24"/>
      <c r="E157" s="24"/>
      <c r="F157" s="24"/>
    </row>
    <row r="158" spans="2:6" s="70" customFormat="1" ht="12">
      <c r="B158" s="24"/>
      <c r="C158" s="24"/>
      <c r="D158" s="24"/>
      <c r="E158" s="24"/>
      <c r="F158" s="24"/>
    </row>
    <row r="159" spans="2:6" s="70" customFormat="1" ht="12">
      <c r="B159" s="24"/>
      <c r="C159" s="24"/>
      <c r="D159" s="24"/>
      <c r="E159" s="24"/>
      <c r="F159" s="24"/>
    </row>
    <row r="160" spans="2:6" s="70" customFormat="1" ht="12">
      <c r="B160" s="24"/>
      <c r="C160" s="24"/>
      <c r="D160" s="24"/>
      <c r="E160" s="24"/>
      <c r="F160" s="24"/>
    </row>
    <row r="161" spans="2:6" s="70" customFormat="1" ht="12">
      <c r="B161" s="24"/>
      <c r="C161" s="24"/>
      <c r="D161" s="24"/>
      <c r="E161" s="24"/>
      <c r="F161" s="24"/>
    </row>
    <row r="162" spans="2:6" s="70" customFormat="1" ht="12">
      <c r="B162" s="24"/>
      <c r="C162" s="24"/>
      <c r="D162" s="24"/>
      <c r="E162" s="24"/>
      <c r="F162" s="24"/>
    </row>
    <row r="163" spans="2:6" s="70" customFormat="1" ht="12">
      <c r="B163" s="24"/>
      <c r="C163" s="24"/>
      <c r="D163" s="24"/>
      <c r="E163" s="24"/>
      <c r="F163" s="24"/>
    </row>
    <row r="164" spans="2:6" s="70" customFormat="1" ht="12">
      <c r="B164" s="24"/>
      <c r="C164" s="24"/>
      <c r="D164" s="24"/>
      <c r="E164" s="24"/>
      <c r="F164" s="24"/>
    </row>
    <row r="165" spans="2:6" s="70" customFormat="1" ht="12">
      <c r="B165" s="24"/>
      <c r="C165" s="24"/>
      <c r="D165" s="24"/>
      <c r="E165" s="24"/>
      <c r="F165" s="24"/>
    </row>
    <row r="166" spans="2:6" s="70" customFormat="1" ht="12">
      <c r="B166" s="24"/>
      <c r="C166" s="24"/>
      <c r="D166" s="24"/>
      <c r="E166" s="24"/>
      <c r="F166" s="24"/>
    </row>
    <row r="167" spans="2:6" s="70" customFormat="1" ht="12">
      <c r="B167" s="24"/>
      <c r="C167" s="24"/>
      <c r="D167" s="24"/>
      <c r="E167" s="24"/>
      <c r="F167" s="24"/>
    </row>
    <row r="168" spans="2:6" s="70" customFormat="1" ht="12">
      <c r="B168" s="24"/>
      <c r="C168" s="24"/>
      <c r="D168" s="24"/>
      <c r="E168" s="24"/>
      <c r="F168" s="24"/>
    </row>
    <row r="169" spans="2:6" s="70" customFormat="1" ht="12">
      <c r="B169" s="24"/>
      <c r="C169" s="24"/>
      <c r="D169" s="24"/>
      <c r="E169" s="24"/>
      <c r="F169" s="24"/>
    </row>
    <row r="170" spans="2:6" s="70" customFormat="1" ht="12">
      <c r="B170" s="24"/>
      <c r="C170" s="24"/>
      <c r="D170" s="24"/>
      <c r="E170" s="24"/>
      <c r="F170" s="24"/>
    </row>
    <row r="171" spans="2:6" s="70" customFormat="1" ht="12">
      <c r="B171" s="24"/>
      <c r="C171" s="24"/>
      <c r="D171" s="24"/>
      <c r="E171" s="24"/>
      <c r="F171" s="24"/>
    </row>
    <row r="172" spans="2:6" s="70" customFormat="1" ht="12">
      <c r="B172" s="24"/>
      <c r="C172" s="24"/>
      <c r="D172" s="24"/>
      <c r="E172" s="24"/>
      <c r="F172" s="24"/>
    </row>
    <row r="173" spans="2:6" s="70" customFormat="1" ht="12">
      <c r="B173" s="24"/>
      <c r="C173" s="24"/>
      <c r="D173" s="24"/>
      <c r="E173" s="24"/>
      <c r="F173" s="24"/>
    </row>
    <row r="174" spans="2:6" s="70" customFormat="1" ht="12">
      <c r="B174" s="24"/>
      <c r="C174" s="24"/>
      <c r="D174" s="24"/>
      <c r="E174" s="24"/>
      <c r="F174" s="24"/>
    </row>
    <row r="175" spans="2:6" s="70" customFormat="1" ht="12">
      <c r="B175" s="24"/>
      <c r="C175" s="24"/>
      <c r="D175" s="24"/>
      <c r="E175" s="24"/>
      <c r="F175" s="24"/>
    </row>
    <row r="176" spans="2:6" s="70" customFormat="1" ht="12">
      <c r="B176" s="24"/>
      <c r="C176" s="24"/>
      <c r="D176" s="24"/>
      <c r="E176" s="24"/>
      <c r="F176" s="24"/>
    </row>
    <row r="177" spans="2:6" s="70" customFormat="1" ht="12">
      <c r="B177" s="24"/>
      <c r="C177" s="24"/>
      <c r="D177" s="24"/>
      <c r="E177" s="24"/>
      <c r="F177" s="24"/>
    </row>
    <row r="178" spans="2:6" s="70" customFormat="1" ht="12">
      <c r="B178" s="24"/>
      <c r="C178" s="24"/>
      <c r="D178" s="24"/>
      <c r="E178" s="24"/>
      <c r="F178" s="24"/>
    </row>
    <row r="179" spans="2:6" s="70" customFormat="1" ht="12">
      <c r="B179" s="24"/>
      <c r="C179" s="24"/>
      <c r="D179" s="24"/>
      <c r="E179" s="24"/>
      <c r="F179" s="24"/>
    </row>
    <row r="180" spans="2:6" s="70" customFormat="1" ht="12">
      <c r="B180" s="24"/>
      <c r="C180" s="24"/>
      <c r="D180" s="24"/>
      <c r="E180" s="24"/>
      <c r="F180" s="24"/>
    </row>
    <row r="181" spans="2:6" s="70" customFormat="1" ht="12">
      <c r="B181" s="24"/>
      <c r="C181" s="24"/>
      <c r="D181" s="24"/>
      <c r="E181" s="24"/>
      <c r="F181" s="24"/>
    </row>
    <row r="182" spans="2:6" s="70" customFormat="1" ht="12">
      <c r="B182" s="24"/>
      <c r="C182" s="24"/>
      <c r="D182" s="24"/>
      <c r="E182" s="24"/>
      <c r="F182" s="24"/>
    </row>
    <row r="183" spans="2:6" s="70" customFormat="1" ht="12">
      <c r="B183" s="24"/>
      <c r="C183" s="24"/>
      <c r="D183" s="24"/>
      <c r="E183" s="24"/>
      <c r="F183" s="24"/>
    </row>
    <row r="184" spans="2:6" s="70" customFormat="1" ht="12">
      <c r="B184" s="24"/>
      <c r="C184" s="24"/>
      <c r="D184" s="24"/>
      <c r="E184" s="24"/>
      <c r="F184" s="24"/>
    </row>
    <row r="185" spans="2:6" s="70" customFormat="1" ht="12">
      <c r="B185" s="24"/>
      <c r="C185" s="24"/>
      <c r="D185" s="24"/>
      <c r="E185" s="24"/>
      <c r="F185" s="24"/>
    </row>
    <row r="186" spans="2:6" s="70" customFormat="1" ht="12">
      <c r="B186" s="24"/>
      <c r="C186" s="24"/>
      <c r="D186" s="24"/>
      <c r="E186" s="24"/>
      <c r="F186" s="24"/>
    </row>
    <row r="187" spans="2:6" s="70" customFormat="1" ht="12">
      <c r="B187" s="24"/>
      <c r="C187" s="24"/>
      <c r="D187" s="24"/>
      <c r="E187" s="24"/>
      <c r="F187" s="24"/>
    </row>
    <row r="188" spans="2:6" s="70" customFormat="1" ht="12">
      <c r="B188" s="24"/>
      <c r="C188" s="24"/>
      <c r="D188" s="24"/>
      <c r="E188" s="24"/>
      <c r="F188" s="24"/>
    </row>
    <row r="189" spans="2:6" s="70" customFormat="1" ht="12">
      <c r="B189" s="24"/>
      <c r="C189" s="24"/>
      <c r="D189" s="24"/>
      <c r="E189" s="24"/>
      <c r="F189" s="24"/>
    </row>
    <row r="190" spans="2:6" s="70" customFormat="1" ht="12">
      <c r="B190" s="24"/>
      <c r="C190" s="24"/>
      <c r="D190" s="24"/>
      <c r="E190" s="24"/>
      <c r="F190" s="24"/>
    </row>
    <row r="191" spans="2:6" s="70" customFormat="1" ht="12">
      <c r="B191" s="24"/>
      <c r="C191" s="24"/>
      <c r="D191" s="24"/>
      <c r="E191" s="24"/>
      <c r="F191" s="24"/>
    </row>
    <row r="192" spans="2:6" s="70" customFormat="1" ht="12">
      <c r="B192" s="24"/>
      <c r="C192" s="24"/>
      <c r="D192" s="24"/>
      <c r="E192" s="24"/>
      <c r="F192" s="24"/>
    </row>
    <row r="193" spans="2:6" s="70" customFormat="1" ht="12">
      <c r="B193" s="24"/>
      <c r="C193" s="24"/>
      <c r="D193" s="24"/>
      <c r="E193" s="24"/>
      <c r="F193" s="24"/>
    </row>
    <row r="194" spans="2:6" s="70" customFormat="1" ht="12">
      <c r="B194" s="24"/>
      <c r="C194" s="24"/>
      <c r="D194" s="24"/>
      <c r="E194" s="24"/>
      <c r="F194" s="24"/>
    </row>
    <row r="195" spans="2:6" s="70" customFormat="1" ht="12">
      <c r="B195" s="24"/>
      <c r="C195" s="24"/>
      <c r="D195" s="24"/>
      <c r="E195" s="24"/>
      <c r="F195" s="24"/>
    </row>
    <row r="196" spans="2:6" s="70" customFormat="1" ht="12">
      <c r="B196" s="24"/>
      <c r="C196" s="24"/>
      <c r="D196" s="24"/>
      <c r="E196" s="24"/>
      <c r="F196" s="24"/>
    </row>
    <row r="197" spans="2:6" s="70" customFormat="1" ht="12">
      <c r="B197" s="24"/>
      <c r="C197" s="24"/>
      <c r="D197" s="24"/>
      <c r="E197" s="24"/>
      <c r="F197" s="24"/>
    </row>
    <row r="198" spans="2:6" s="70" customFormat="1" ht="12">
      <c r="B198" s="24"/>
      <c r="C198" s="24"/>
      <c r="D198" s="24"/>
      <c r="E198" s="24"/>
      <c r="F198" s="24"/>
    </row>
    <row r="199" spans="2:6" s="70" customFormat="1" ht="12">
      <c r="B199" s="24"/>
      <c r="C199" s="24"/>
      <c r="D199" s="24"/>
      <c r="E199" s="24"/>
      <c r="F199" s="24"/>
    </row>
    <row r="200" spans="2:6" s="70" customFormat="1" ht="12">
      <c r="B200" s="24"/>
      <c r="C200" s="24"/>
      <c r="D200" s="24"/>
      <c r="E200" s="24"/>
      <c r="F200" s="24"/>
    </row>
    <row r="201" spans="2:6" s="70" customFormat="1" ht="12">
      <c r="B201" s="24"/>
      <c r="C201" s="24"/>
      <c r="D201" s="24"/>
      <c r="E201" s="24"/>
      <c r="F201" s="24"/>
    </row>
    <row r="202" spans="2:6" s="70" customFormat="1" ht="12">
      <c r="B202" s="24"/>
      <c r="C202" s="24"/>
      <c r="D202" s="24"/>
      <c r="E202" s="24"/>
      <c r="F202" s="24"/>
    </row>
    <row r="203" spans="2:6" s="70" customFormat="1" ht="12">
      <c r="B203" s="24"/>
      <c r="C203" s="24"/>
      <c r="D203" s="24"/>
      <c r="E203" s="24"/>
      <c r="F203" s="24"/>
    </row>
    <row r="204" spans="2:6" s="70" customFormat="1" ht="12">
      <c r="B204" s="24"/>
      <c r="C204" s="24"/>
      <c r="D204" s="24"/>
      <c r="E204" s="24"/>
      <c r="F204" s="24"/>
    </row>
    <row r="205" spans="2:6" s="70" customFormat="1" ht="12">
      <c r="B205" s="24"/>
      <c r="C205" s="24"/>
      <c r="D205" s="24"/>
      <c r="E205" s="24"/>
      <c r="F205" s="24"/>
    </row>
    <row r="206" spans="2:6" s="70" customFormat="1" ht="12">
      <c r="B206" s="24"/>
      <c r="C206" s="24"/>
      <c r="D206" s="24"/>
      <c r="E206" s="24"/>
      <c r="F206" s="24"/>
    </row>
    <row r="207" spans="2:6" s="70" customFormat="1" ht="12">
      <c r="B207" s="24"/>
      <c r="C207" s="24"/>
      <c r="D207" s="24"/>
      <c r="E207" s="24"/>
      <c r="F207" s="24"/>
    </row>
    <row r="208" spans="2:6" s="70" customFormat="1" ht="12">
      <c r="B208" s="24"/>
      <c r="C208" s="24"/>
      <c r="D208" s="24"/>
      <c r="E208" s="24"/>
      <c r="F208" s="24"/>
    </row>
    <row r="209" spans="2:6" s="70" customFormat="1" ht="12">
      <c r="B209" s="24"/>
      <c r="C209" s="24"/>
      <c r="D209" s="24"/>
      <c r="E209" s="24"/>
      <c r="F209" s="24"/>
    </row>
    <row r="210" spans="2:6" s="70" customFormat="1" ht="12">
      <c r="B210" s="24"/>
      <c r="C210" s="24"/>
      <c r="D210" s="24"/>
      <c r="E210" s="24"/>
      <c r="F210" s="24"/>
    </row>
    <row r="211" spans="2:6" s="70" customFormat="1" ht="12">
      <c r="B211" s="24"/>
      <c r="C211" s="24"/>
      <c r="D211" s="24"/>
      <c r="E211" s="24"/>
      <c r="F211" s="24"/>
    </row>
    <row r="212" spans="2:6" s="70" customFormat="1" ht="12">
      <c r="B212" s="24"/>
      <c r="C212" s="24"/>
      <c r="D212" s="24"/>
      <c r="E212" s="24"/>
      <c r="F212" s="24"/>
    </row>
    <row r="213" spans="2:6" s="70" customFormat="1" ht="12">
      <c r="B213" s="24"/>
      <c r="C213" s="24"/>
      <c r="D213" s="24"/>
      <c r="E213" s="24"/>
      <c r="F213" s="24"/>
    </row>
    <row r="214" spans="2:6" s="70" customFormat="1" ht="12">
      <c r="B214" s="24"/>
      <c r="C214" s="24"/>
      <c r="D214" s="24"/>
      <c r="E214" s="24"/>
      <c r="F214" s="24"/>
    </row>
    <row r="215" spans="2:6" s="70" customFormat="1" ht="12">
      <c r="B215" s="24"/>
      <c r="C215" s="24"/>
      <c r="D215" s="24"/>
      <c r="E215" s="24"/>
      <c r="F215" s="24"/>
    </row>
    <row r="216" spans="2:6" s="70" customFormat="1" ht="12">
      <c r="B216" s="24"/>
      <c r="C216" s="24"/>
      <c r="D216" s="24"/>
      <c r="E216" s="24"/>
      <c r="F216" s="24"/>
    </row>
    <row r="217" spans="2:6" s="70" customFormat="1" ht="12">
      <c r="B217" s="24"/>
      <c r="C217" s="24"/>
      <c r="D217" s="24"/>
      <c r="E217" s="24"/>
      <c r="F217" s="24"/>
    </row>
    <row r="218" spans="2:6" s="70" customFormat="1" ht="12">
      <c r="B218" s="24"/>
      <c r="C218" s="24"/>
      <c r="D218" s="24"/>
      <c r="E218" s="24"/>
      <c r="F218" s="24"/>
    </row>
    <row r="219" spans="2:6" s="70" customFormat="1" ht="12">
      <c r="B219" s="24"/>
      <c r="C219" s="24"/>
      <c r="D219" s="24"/>
      <c r="E219" s="24"/>
      <c r="F219" s="24"/>
    </row>
    <row r="220" spans="2:6" s="70" customFormat="1" ht="12">
      <c r="B220" s="24"/>
      <c r="C220" s="24"/>
      <c r="D220" s="24"/>
      <c r="E220" s="24"/>
      <c r="F220" s="24"/>
    </row>
    <row r="221" spans="2:6" s="70" customFormat="1" ht="12">
      <c r="B221" s="24"/>
      <c r="C221" s="24"/>
      <c r="D221" s="24"/>
      <c r="E221" s="24"/>
      <c r="F221" s="24"/>
    </row>
    <row r="222" spans="2:6" s="70" customFormat="1" ht="12">
      <c r="B222" s="24"/>
      <c r="C222" s="24"/>
      <c r="D222" s="24"/>
      <c r="E222" s="24"/>
      <c r="F222" s="24"/>
    </row>
    <row r="223" spans="2:6" s="70" customFormat="1" ht="12">
      <c r="B223" s="24"/>
      <c r="C223" s="24"/>
      <c r="D223" s="24"/>
      <c r="E223" s="24"/>
      <c r="F223" s="24"/>
    </row>
    <row r="224" spans="2:6" s="70" customFormat="1" ht="12">
      <c r="B224" s="24"/>
      <c r="C224" s="24"/>
      <c r="D224" s="24"/>
      <c r="E224" s="24"/>
      <c r="F224" s="24"/>
    </row>
    <row r="225" spans="2:6" s="70" customFormat="1" ht="12">
      <c r="B225" s="24"/>
      <c r="C225" s="24"/>
      <c r="D225" s="24"/>
      <c r="E225" s="24"/>
      <c r="F225" s="24"/>
    </row>
    <row r="226" spans="2:6" s="70" customFormat="1" ht="12">
      <c r="B226" s="24"/>
      <c r="C226" s="24"/>
      <c r="D226" s="24"/>
      <c r="E226" s="24"/>
      <c r="F226" s="24"/>
    </row>
    <row r="227" spans="2:6" s="70" customFormat="1" ht="12">
      <c r="B227" s="24"/>
      <c r="C227" s="24"/>
      <c r="D227" s="24"/>
      <c r="E227" s="24"/>
      <c r="F227" s="24"/>
    </row>
    <row r="228" spans="2:6" s="70" customFormat="1" ht="12">
      <c r="B228" s="24"/>
      <c r="C228" s="24"/>
      <c r="D228" s="24"/>
      <c r="E228" s="24"/>
      <c r="F228" s="24"/>
    </row>
    <row r="229" spans="2:6" s="70" customFormat="1" ht="12">
      <c r="B229" s="24"/>
      <c r="C229" s="24"/>
      <c r="D229" s="24"/>
      <c r="E229" s="24"/>
      <c r="F229" s="24"/>
    </row>
    <row r="230" spans="2:6" s="70" customFormat="1" ht="12">
      <c r="B230" s="24"/>
      <c r="C230" s="24"/>
      <c r="D230" s="24"/>
      <c r="E230" s="24"/>
      <c r="F230" s="24"/>
    </row>
    <row r="231" spans="2:6" s="70" customFormat="1" ht="12">
      <c r="B231" s="24"/>
      <c r="C231" s="24"/>
      <c r="D231" s="24"/>
      <c r="E231" s="24"/>
      <c r="F231" s="24"/>
    </row>
    <row r="232" spans="2:6" s="70" customFormat="1" ht="12">
      <c r="B232" s="24"/>
      <c r="C232" s="24"/>
      <c r="D232" s="24"/>
      <c r="E232" s="24"/>
      <c r="F232" s="24"/>
    </row>
    <row r="233" spans="2:6" s="70" customFormat="1" ht="12">
      <c r="B233" s="24"/>
      <c r="C233" s="24"/>
      <c r="D233" s="24"/>
      <c r="E233" s="24"/>
      <c r="F233" s="24"/>
    </row>
    <row r="234" spans="2:6" s="70" customFormat="1" ht="12">
      <c r="B234" s="24"/>
      <c r="C234" s="24"/>
      <c r="D234" s="24"/>
      <c r="E234" s="24"/>
      <c r="F234" s="24"/>
    </row>
    <row r="235" spans="2:6" s="70" customFormat="1" ht="12">
      <c r="B235" s="24"/>
      <c r="C235" s="24"/>
      <c r="D235" s="24"/>
      <c r="E235" s="24"/>
      <c r="F235" s="24"/>
    </row>
  </sheetData>
  <mergeCells count="35">
    <mergeCell ref="D60:F60"/>
    <mergeCell ref="AI60:AI84"/>
    <mergeCell ref="B61:B84"/>
    <mergeCell ref="D61:F61"/>
    <mergeCell ref="D65:F65"/>
    <mergeCell ref="D69:F69"/>
    <mergeCell ref="D84:F84"/>
    <mergeCell ref="D8:F8"/>
    <mergeCell ref="AI8:AI32"/>
    <mergeCell ref="D34:F34"/>
    <mergeCell ref="AI34:AI58"/>
    <mergeCell ref="B35:B58"/>
    <mergeCell ref="D35:F35"/>
    <mergeCell ref="D39:F39"/>
    <mergeCell ref="D43:F43"/>
    <mergeCell ref="D58:F58"/>
    <mergeCell ref="B9:B32"/>
    <mergeCell ref="D9:F9"/>
    <mergeCell ref="D13:F13"/>
    <mergeCell ref="D17:F17"/>
    <mergeCell ref="D32:F32"/>
    <mergeCell ref="A2:R2"/>
    <mergeCell ref="S2:AJ2"/>
    <mergeCell ref="A4:F6"/>
    <mergeCell ref="G4:G6"/>
    <mergeCell ref="H4:H6"/>
    <mergeCell ref="S4:AC4"/>
    <mergeCell ref="AD4:AD6"/>
    <mergeCell ref="AE4:AE6"/>
    <mergeCell ref="AF4:AJ6"/>
    <mergeCell ref="I5:I6"/>
    <mergeCell ref="J5:J6"/>
    <mergeCell ref="Q5:Q6"/>
    <mergeCell ref="K5:P5"/>
    <mergeCell ref="R5:AC5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00" orientation="portrait" useFirstPageNumber="1" r:id="rId1"/>
  <headerFooter scaleWithDoc="0" alignWithMargins="0">
    <oddFooter>&amp;C&amp;P</oddFooter>
  </headerFooter>
  <colBreaks count="1" manualBreakCount="1">
    <brk id="18" min="1" max="8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AV235"/>
  <sheetViews>
    <sheetView view="pageBreakPreview" zoomScaleNormal="100" zoomScaleSheetLayoutView="100" workbookViewId="0">
      <selection activeCell="F26" sqref="F26"/>
    </sheetView>
  </sheetViews>
  <sheetFormatPr defaultColWidth="8.875" defaultRowHeight="13.5"/>
  <cols>
    <col min="1" max="1" width="1.125" style="69" customWidth="1"/>
    <col min="2" max="2" width="2.125" style="23" customWidth="1"/>
    <col min="3" max="3" width="1.75" style="23" customWidth="1"/>
    <col min="4" max="4" width="1" style="23" customWidth="1"/>
    <col min="5" max="5" width="2" style="23" customWidth="1"/>
    <col min="6" max="6" width="15.25" style="23" customWidth="1"/>
    <col min="7" max="31" width="5.5" style="69" customWidth="1"/>
    <col min="32" max="32" width="1" style="69" customWidth="1"/>
    <col min="33" max="33" width="10.75" style="69" customWidth="1"/>
    <col min="34" max="35" width="2.125" style="69" customWidth="1"/>
    <col min="36" max="36" width="1.125" style="69" customWidth="1"/>
    <col min="37" max="16384" width="8.875" style="69"/>
  </cols>
  <sheetData>
    <row r="1" spans="1:48" s="382" customFormat="1">
      <c r="A1" s="381"/>
      <c r="B1" s="381"/>
      <c r="C1" s="381"/>
      <c r="D1" s="381"/>
      <c r="E1" s="381"/>
      <c r="F1" s="381"/>
      <c r="O1" s="381"/>
      <c r="P1" s="381"/>
      <c r="Q1" s="381"/>
      <c r="R1" s="381"/>
      <c r="S1" s="381"/>
      <c r="T1" s="381"/>
      <c r="AC1" s="381"/>
      <c r="AD1" s="381"/>
      <c r="AE1" s="381"/>
      <c r="AF1" s="381"/>
      <c r="AG1" s="381"/>
      <c r="AH1" s="381"/>
      <c r="AQ1" s="381"/>
      <c r="AR1" s="381"/>
      <c r="AS1" s="381"/>
      <c r="AT1" s="381"/>
      <c r="AU1" s="381"/>
      <c r="AV1" s="381"/>
    </row>
    <row r="2" spans="1:48" s="495" customFormat="1" ht="19.5" customHeight="1">
      <c r="A2" s="1414" t="s">
        <v>447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520" t="s">
        <v>1321</v>
      </c>
      <c r="T2" s="1520"/>
      <c r="U2" s="1520"/>
      <c r="V2" s="1520"/>
      <c r="W2" s="1520"/>
      <c r="X2" s="1520"/>
      <c r="Y2" s="1520"/>
      <c r="Z2" s="1520"/>
      <c r="AA2" s="1520"/>
      <c r="AB2" s="1520"/>
      <c r="AC2" s="1520"/>
      <c r="AD2" s="1520"/>
      <c r="AE2" s="1520"/>
      <c r="AF2" s="1520"/>
      <c r="AG2" s="1520"/>
      <c r="AH2" s="1520"/>
      <c r="AI2" s="1520"/>
      <c r="AJ2" s="1520"/>
    </row>
    <row r="3" spans="1:48" ht="16.5" customHeight="1">
      <c r="AJ3" s="496" t="s">
        <v>76</v>
      </c>
    </row>
    <row r="4" spans="1:48" s="949" customFormat="1" ht="8.25" customHeight="1">
      <c r="A4" s="1521" t="s">
        <v>416</v>
      </c>
      <c r="B4" s="1522"/>
      <c r="C4" s="1522"/>
      <c r="D4" s="1522"/>
      <c r="E4" s="1522"/>
      <c r="F4" s="1523"/>
      <c r="G4" s="1525" t="s">
        <v>23</v>
      </c>
      <c r="H4" s="1527" t="s">
        <v>417</v>
      </c>
      <c r="I4" s="1000"/>
      <c r="J4" s="1000"/>
      <c r="K4" s="1000"/>
      <c r="L4" s="1000"/>
      <c r="M4" s="1000"/>
      <c r="N4" s="1000"/>
      <c r="O4" s="1000"/>
      <c r="P4" s="1000"/>
      <c r="Q4" s="1002"/>
      <c r="R4" s="1001"/>
      <c r="S4" s="1528"/>
      <c r="T4" s="1528"/>
      <c r="U4" s="1528"/>
      <c r="V4" s="1528"/>
      <c r="W4" s="1528"/>
      <c r="X4" s="1528"/>
      <c r="Y4" s="1528"/>
      <c r="Z4" s="1528"/>
      <c r="AA4" s="1528"/>
      <c r="AB4" s="1528"/>
      <c r="AC4" s="1529"/>
      <c r="AD4" s="1530" t="s">
        <v>418</v>
      </c>
      <c r="AE4" s="1530" t="s">
        <v>419</v>
      </c>
      <c r="AF4" s="1521" t="s">
        <v>420</v>
      </c>
      <c r="AG4" s="1522"/>
      <c r="AH4" s="1522"/>
      <c r="AI4" s="1522"/>
      <c r="AJ4" s="1523"/>
    </row>
    <row r="5" spans="1:48" s="949" customFormat="1" ht="8.25" customHeight="1">
      <c r="A5" s="1524"/>
      <c r="B5" s="1522"/>
      <c r="C5" s="1522"/>
      <c r="D5" s="1522"/>
      <c r="E5" s="1522"/>
      <c r="F5" s="1523"/>
      <c r="G5" s="1525"/>
      <c r="H5" s="1526"/>
      <c r="I5" s="1530" t="s">
        <v>421</v>
      </c>
      <c r="J5" s="1527" t="s">
        <v>422</v>
      </c>
      <c r="K5" s="1528"/>
      <c r="L5" s="1528"/>
      <c r="M5" s="1528"/>
      <c r="N5" s="1528"/>
      <c r="O5" s="1528"/>
      <c r="P5" s="1529"/>
      <c r="Q5" s="1527" t="s">
        <v>423</v>
      </c>
      <c r="R5" s="1528"/>
      <c r="S5" s="1528"/>
      <c r="T5" s="1528"/>
      <c r="U5" s="1528"/>
      <c r="V5" s="1528"/>
      <c r="W5" s="1528"/>
      <c r="X5" s="1528"/>
      <c r="Y5" s="1528"/>
      <c r="Z5" s="1528"/>
      <c r="AA5" s="1528"/>
      <c r="AB5" s="1528"/>
      <c r="AC5" s="1529"/>
      <c r="AD5" s="1526"/>
      <c r="AE5" s="1526"/>
      <c r="AF5" s="1335"/>
      <c r="AG5" s="1522"/>
      <c r="AH5" s="1522"/>
      <c r="AI5" s="1522"/>
      <c r="AJ5" s="1523"/>
    </row>
    <row r="6" spans="1:48" s="149" customFormat="1" ht="24.75" customHeight="1">
      <c r="A6" s="1524"/>
      <c r="B6" s="1522"/>
      <c r="C6" s="1522"/>
      <c r="D6" s="1522"/>
      <c r="E6" s="1522"/>
      <c r="F6" s="1523"/>
      <c r="G6" s="1526"/>
      <c r="H6" s="1526"/>
      <c r="I6" s="1525"/>
      <c r="J6" s="1525"/>
      <c r="K6" s="951" t="s">
        <v>424</v>
      </c>
      <c r="L6" s="951" t="s">
        <v>425</v>
      </c>
      <c r="M6" s="951" t="s">
        <v>426</v>
      </c>
      <c r="N6" s="951" t="s">
        <v>427</v>
      </c>
      <c r="O6" s="951" t="s">
        <v>428</v>
      </c>
      <c r="P6" s="951" t="s">
        <v>429</v>
      </c>
      <c r="Q6" s="1526"/>
      <c r="R6" s="952" t="s">
        <v>430</v>
      </c>
      <c r="S6" s="952" t="s">
        <v>431</v>
      </c>
      <c r="T6" s="952" t="s">
        <v>432</v>
      </c>
      <c r="U6" s="952" t="s">
        <v>433</v>
      </c>
      <c r="V6" s="952" t="s">
        <v>434</v>
      </c>
      <c r="W6" s="952" t="s">
        <v>435</v>
      </c>
      <c r="X6" s="952" t="s">
        <v>436</v>
      </c>
      <c r="Y6" s="952" t="s">
        <v>437</v>
      </c>
      <c r="Z6" s="952" t="s">
        <v>438</v>
      </c>
      <c r="AA6" s="952" t="s">
        <v>439</v>
      </c>
      <c r="AB6" s="952" t="s">
        <v>440</v>
      </c>
      <c r="AC6" s="952" t="s">
        <v>441</v>
      </c>
      <c r="AD6" s="1526"/>
      <c r="AE6" s="1526"/>
      <c r="AF6" s="1524"/>
      <c r="AG6" s="1522"/>
      <c r="AH6" s="1522"/>
      <c r="AI6" s="1522"/>
      <c r="AJ6" s="1523"/>
    </row>
    <row r="7" spans="1:48" s="77" customFormat="1" ht="3" customHeight="1">
      <c r="B7" s="25"/>
      <c r="C7" s="25"/>
      <c r="D7" s="497"/>
      <c r="E7" s="497"/>
      <c r="F7" s="497"/>
      <c r="G7" s="534"/>
      <c r="H7" s="498"/>
      <c r="I7" s="498"/>
      <c r="J7" s="999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1003"/>
      <c r="AF7" s="498"/>
      <c r="AG7" s="498"/>
      <c r="AH7" s="498"/>
      <c r="AI7" s="498"/>
      <c r="AJ7" s="498"/>
    </row>
    <row r="8" spans="1:48" s="77" customFormat="1" ht="9" customHeight="1">
      <c r="B8" s="25"/>
      <c r="C8" s="25"/>
      <c r="D8" s="1537" t="s">
        <v>324</v>
      </c>
      <c r="E8" s="1537"/>
      <c r="F8" s="1540"/>
      <c r="G8" s="1010">
        <v>13.847383241584007</v>
      </c>
      <c r="H8" s="1011">
        <v>11.882840532947624</v>
      </c>
      <c r="I8" s="1011">
        <v>2.6526526526526526</v>
      </c>
      <c r="J8" s="1011">
        <v>3.2842105263157895</v>
      </c>
      <c r="K8" s="1011">
        <v>6.5882352941176476</v>
      </c>
      <c r="L8" s="1011">
        <v>2.6371308016877637</v>
      </c>
      <c r="M8" s="1011">
        <v>2.3416423869644976</v>
      </c>
      <c r="N8" s="1011">
        <v>2.8989160574741617</v>
      </c>
      <c r="O8" s="1011">
        <v>3.248898678414097</v>
      </c>
      <c r="P8" s="1011">
        <v>4.7384890478319175</v>
      </c>
      <c r="Q8" s="1011">
        <v>29.845791839993279</v>
      </c>
      <c r="R8" s="1011">
        <v>29.052113254000822</v>
      </c>
      <c r="S8" s="1011">
        <v>12.19281663516068</v>
      </c>
      <c r="T8" s="1011">
        <v>8.8858509911141486</v>
      </c>
      <c r="U8" s="1011">
        <v>11.324786324786325</v>
      </c>
      <c r="V8" s="1011">
        <v>16.15973995820757</v>
      </c>
      <c r="W8" s="1011">
        <v>17.63595166163142</v>
      </c>
      <c r="X8" s="1011">
        <v>47.409909909909906</v>
      </c>
      <c r="Y8" s="1011">
        <v>50.43541364296081</v>
      </c>
      <c r="Z8" s="1011">
        <v>43.369175627240139</v>
      </c>
      <c r="AA8" s="1011">
        <v>60.161371659102372</v>
      </c>
      <c r="AB8" s="1011">
        <v>54.22498703991706</v>
      </c>
      <c r="AC8" s="1011">
        <v>32.205882352941181</v>
      </c>
      <c r="AD8" s="1011">
        <v>29.89591364687741</v>
      </c>
      <c r="AE8" s="1012">
        <v>47.025171624713956</v>
      </c>
      <c r="AF8" s="526"/>
      <c r="AG8" s="501" t="s">
        <v>401</v>
      </c>
      <c r="AH8" s="499"/>
      <c r="AI8" s="1532" t="s">
        <v>442</v>
      </c>
      <c r="AJ8" s="498"/>
    </row>
    <row r="9" spans="1:48" s="77" customFormat="1" ht="9" customHeight="1">
      <c r="B9" s="1536" t="s">
        <v>323</v>
      </c>
      <c r="C9" s="25"/>
      <c r="D9" s="502"/>
      <c r="E9" s="503" t="s">
        <v>325</v>
      </c>
      <c r="F9" s="950" t="s">
        <v>326</v>
      </c>
      <c r="G9" s="1010">
        <v>13.844846393870977</v>
      </c>
      <c r="H9" s="1011">
        <v>11.880058969152458</v>
      </c>
      <c r="I9" s="1011">
        <v>2.6526526526526526</v>
      </c>
      <c r="J9" s="1011">
        <v>3.2803827751196177</v>
      </c>
      <c r="K9" s="1011">
        <v>6.5882352941176476</v>
      </c>
      <c r="L9" s="1011">
        <v>2.6371308016877637</v>
      </c>
      <c r="M9" s="1011">
        <v>2.3416423869644976</v>
      </c>
      <c r="N9" s="1011">
        <v>2.8989160574741617</v>
      </c>
      <c r="O9" s="1011">
        <v>3.248898678414097</v>
      </c>
      <c r="P9" s="1011">
        <v>4.6937863209655788</v>
      </c>
      <c r="Q9" s="1011">
        <v>29.841589982772387</v>
      </c>
      <c r="R9" s="1011">
        <v>29.052113254000822</v>
      </c>
      <c r="S9" s="1011">
        <v>12.19281663516068</v>
      </c>
      <c r="T9" s="1011">
        <v>8.8858509911141486</v>
      </c>
      <c r="U9" s="1011">
        <v>11.324786324786325</v>
      </c>
      <c r="V9" s="1011">
        <v>16.15973995820757</v>
      </c>
      <c r="W9" s="1011">
        <v>17.598187311178247</v>
      </c>
      <c r="X9" s="1011">
        <v>47.409909909909906</v>
      </c>
      <c r="Y9" s="1011">
        <v>50.43541364296081</v>
      </c>
      <c r="Z9" s="1011">
        <v>43.369175627240139</v>
      </c>
      <c r="AA9" s="1011">
        <v>60.161371659102372</v>
      </c>
      <c r="AB9" s="1011">
        <v>54.22498703991706</v>
      </c>
      <c r="AC9" s="1011">
        <v>32.205882352941181</v>
      </c>
      <c r="AD9" s="1011">
        <v>29.89591364687741</v>
      </c>
      <c r="AE9" s="1012">
        <v>47.025171624713956</v>
      </c>
      <c r="AF9" s="526"/>
      <c r="AG9" s="1024" t="s">
        <v>325</v>
      </c>
      <c r="AH9" s="499"/>
      <c r="AI9" s="1533"/>
      <c r="AJ9" s="498"/>
    </row>
    <row r="10" spans="1:48" s="77" customFormat="1" ht="9" customHeight="1">
      <c r="B10" s="1536"/>
      <c r="C10" s="25"/>
      <c r="D10" s="502"/>
      <c r="E10" s="503"/>
      <c r="F10" s="950" t="s">
        <v>328</v>
      </c>
      <c r="G10" s="1010">
        <v>13.754788300058349</v>
      </c>
      <c r="H10" s="1011">
        <v>11.793830491502323</v>
      </c>
      <c r="I10" s="1011">
        <v>2.6026026026026026</v>
      </c>
      <c r="J10" s="1011">
        <v>3.1425837320574161</v>
      </c>
      <c r="K10" s="1011">
        <v>6.4537815126050422</v>
      </c>
      <c r="L10" s="1011">
        <v>2.6371308016877637</v>
      </c>
      <c r="M10" s="1011">
        <v>2.1150318333872882</v>
      </c>
      <c r="N10" s="1011">
        <v>2.8106881774640784</v>
      </c>
      <c r="O10" s="1011">
        <v>3.1387665198237888</v>
      </c>
      <c r="P10" s="1011">
        <v>4.6043808672329014</v>
      </c>
      <c r="Q10" s="1011">
        <v>29.778562124459011</v>
      </c>
      <c r="R10" s="1011">
        <v>29.052113254000822</v>
      </c>
      <c r="S10" s="1011">
        <v>12.145557655954631</v>
      </c>
      <c r="T10" s="1011">
        <v>8.8858509911141486</v>
      </c>
      <c r="U10" s="1011">
        <v>11.324786324786325</v>
      </c>
      <c r="V10" s="1011">
        <v>16.020431855119575</v>
      </c>
      <c r="W10" s="1011">
        <v>17.447129909365557</v>
      </c>
      <c r="X10" s="1011">
        <v>47.409909909909906</v>
      </c>
      <c r="Y10" s="1011">
        <v>50.43541364296081</v>
      </c>
      <c r="Z10" s="1011">
        <v>43.369175627240139</v>
      </c>
      <c r="AA10" s="1011">
        <v>60.161371659102372</v>
      </c>
      <c r="AB10" s="1011">
        <v>54.22498703991706</v>
      </c>
      <c r="AC10" s="1011">
        <v>32.009803921568626</v>
      </c>
      <c r="AD10" s="1011">
        <v>29.780262143407864</v>
      </c>
      <c r="AE10" s="1012">
        <v>46.853546910755149</v>
      </c>
      <c r="AF10" s="526"/>
      <c r="AG10" s="1024" t="s">
        <v>443</v>
      </c>
      <c r="AH10" s="498"/>
      <c r="AI10" s="1533"/>
      <c r="AJ10" s="498"/>
    </row>
    <row r="11" spans="1:48" s="77" customFormat="1" ht="9" customHeight="1">
      <c r="B11" s="1536"/>
      <c r="C11" s="25"/>
      <c r="D11" s="502"/>
      <c r="E11" s="503" t="s">
        <v>329</v>
      </c>
      <c r="F11" s="950" t="s">
        <v>331</v>
      </c>
      <c r="G11" s="1010">
        <v>2.5368477130317865E-3</v>
      </c>
      <c r="H11" s="1011">
        <v>2.781563795165642E-3</v>
      </c>
      <c r="I11" s="1011">
        <v>0</v>
      </c>
      <c r="J11" s="1011">
        <v>3.8277511961722485E-3</v>
      </c>
      <c r="K11" s="1011">
        <v>0</v>
      </c>
      <c r="L11" s="1011">
        <v>0</v>
      </c>
      <c r="M11" s="1011">
        <v>0</v>
      </c>
      <c r="N11" s="1011">
        <v>0</v>
      </c>
      <c r="O11" s="1011">
        <v>0</v>
      </c>
      <c r="P11" s="1011">
        <v>4.4702726866338846E-2</v>
      </c>
      <c r="Q11" s="1011">
        <v>4.2018572208916338E-3</v>
      </c>
      <c r="R11" s="1011">
        <v>0</v>
      </c>
      <c r="S11" s="1011">
        <v>0</v>
      </c>
      <c r="T11" s="1011">
        <v>0</v>
      </c>
      <c r="U11" s="1011">
        <v>0</v>
      </c>
      <c r="V11" s="1011">
        <v>0</v>
      </c>
      <c r="W11" s="1011">
        <v>3.7764350453172203E-2</v>
      </c>
      <c r="X11" s="1011">
        <v>0</v>
      </c>
      <c r="Y11" s="1011">
        <v>0</v>
      </c>
      <c r="Z11" s="1011">
        <v>0</v>
      </c>
      <c r="AA11" s="1011">
        <v>0</v>
      </c>
      <c r="AB11" s="1011">
        <v>0</v>
      </c>
      <c r="AC11" s="1011">
        <v>0</v>
      </c>
      <c r="AD11" s="1011">
        <v>0</v>
      </c>
      <c r="AE11" s="1012">
        <v>0</v>
      </c>
      <c r="AF11" s="526"/>
      <c r="AG11" s="1024" t="s">
        <v>329</v>
      </c>
      <c r="AH11" s="498"/>
      <c r="AI11" s="1533"/>
      <c r="AJ11" s="498"/>
    </row>
    <row r="12" spans="1:48" s="77" customFormat="1" ht="9" customHeight="1">
      <c r="B12" s="1536"/>
      <c r="C12" s="25"/>
      <c r="D12" s="506"/>
      <c r="E12" s="506"/>
      <c r="F12" s="506"/>
      <c r="G12" s="1018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1019"/>
      <c r="AF12" s="526"/>
      <c r="AG12" s="25"/>
      <c r="AH12" s="498"/>
      <c r="AI12" s="1533"/>
      <c r="AJ12" s="498"/>
    </row>
    <row r="13" spans="1:48" s="77" customFormat="1" ht="9" customHeight="1">
      <c r="B13" s="1536"/>
      <c r="C13" s="25"/>
      <c r="D13" s="1537" t="s">
        <v>333</v>
      </c>
      <c r="E13" s="1537"/>
      <c r="F13" s="1540"/>
      <c r="G13" s="1010">
        <v>16.483168015424035</v>
      </c>
      <c r="H13" s="1011">
        <v>16.35837667936914</v>
      </c>
      <c r="I13" s="1011">
        <v>14.282464282464282</v>
      </c>
      <c r="J13" s="1011">
        <v>16.692822966507176</v>
      </c>
      <c r="K13" s="1011">
        <v>18.890756302521009</v>
      </c>
      <c r="L13" s="1011">
        <v>17.246835443037973</v>
      </c>
      <c r="M13" s="1011">
        <v>15.797992877954032</v>
      </c>
      <c r="N13" s="1011">
        <v>15.402067053188809</v>
      </c>
      <c r="O13" s="1011">
        <v>14.922907488986784</v>
      </c>
      <c r="P13" s="1011">
        <v>23.021904336164507</v>
      </c>
      <c r="Q13" s="1011">
        <v>17.908315475440144</v>
      </c>
      <c r="R13" s="1011">
        <v>18.013951579811245</v>
      </c>
      <c r="S13" s="1011">
        <v>20.51039697542533</v>
      </c>
      <c r="T13" s="1011">
        <v>22.009569377990431</v>
      </c>
      <c r="U13" s="1011">
        <v>26.068376068376072</v>
      </c>
      <c r="V13" s="1011">
        <v>16.554446250290226</v>
      </c>
      <c r="W13" s="1011">
        <v>23.413897280966765</v>
      </c>
      <c r="X13" s="1011">
        <v>16.216216216216218</v>
      </c>
      <c r="Y13" s="1011">
        <v>15.674891146589259</v>
      </c>
      <c r="Z13" s="1011">
        <v>15.770609318996415</v>
      </c>
      <c r="AA13" s="1011">
        <v>11.598587997982854</v>
      </c>
      <c r="AB13" s="1011">
        <v>13.582166925868325</v>
      </c>
      <c r="AC13" s="1011">
        <v>18.333333333333332</v>
      </c>
      <c r="AD13" s="1011">
        <v>18.947571318427141</v>
      </c>
      <c r="AE13" s="1012">
        <v>14.302059496567507</v>
      </c>
      <c r="AF13" s="526"/>
      <c r="AG13" s="501" t="s">
        <v>402</v>
      </c>
      <c r="AH13" s="499"/>
      <c r="AI13" s="1533"/>
      <c r="AJ13" s="498"/>
    </row>
    <row r="14" spans="1:48" s="77" customFormat="1" ht="9" customHeight="1">
      <c r="B14" s="1536"/>
      <c r="C14" s="25"/>
      <c r="D14" s="506"/>
      <c r="E14" s="503" t="s">
        <v>332</v>
      </c>
      <c r="F14" s="507" t="s">
        <v>334</v>
      </c>
      <c r="G14" s="1010">
        <v>1.7757933991222507E-2</v>
      </c>
      <c r="H14" s="1011">
        <v>1.6689382770993851E-2</v>
      </c>
      <c r="I14" s="1011">
        <v>1.8200018200018198E-2</v>
      </c>
      <c r="J14" s="1011">
        <v>7.655502392344497E-3</v>
      </c>
      <c r="K14" s="1011">
        <v>3.3613445378151259E-2</v>
      </c>
      <c r="L14" s="1011">
        <v>0</v>
      </c>
      <c r="M14" s="1011">
        <v>0</v>
      </c>
      <c r="N14" s="1011">
        <v>1.2603982858583314E-2</v>
      </c>
      <c r="O14" s="1011">
        <v>0</v>
      </c>
      <c r="P14" s="1011">
        <v>0</v>
      </c>
      <c r="Q14" s="1011">
        <v>2.5211143325349804E-2</v>
      </c>
      <c r="R14" s="1011">
        <v>8.206811653672548E-2</v>
      </c>
      <c r="S14" s="1011">
        <v>0</v>
      </c>
      <c r="T14" s="1011">
        <v>0</v>
      </c>
      <c r="U14" s="1011">
        <v>0.10683760683760685</v>
      </c>
      <c r="V14" s="1011">
        <v>0</v>
      </c>
      <c r="W14" s="1011">
        <v>0</v>
      </c>
      <c r="X14" s="1011">
        <v>0.11261261261261261</v>
      </c>
      <c r="Y14" s="1011">
        <v>0</v>
      </c>
      <c r="Z14" s="1011">
        <v>0</v>
      </c>
      <c r="AA14" s="1011">
        <v>5.0428643469490678E-2</v>
      </c>
      <c r="AB14" s="1011">
        <v>0</v>
      </c>
      <c r="AC14" s="1011">
        <v>4.9019607843137254E-2</v>
      </c>
      <c r="AD14" s="1011">
        <v>3.8550501156515031E-2</v>
      </c>
      <c r="AE14" s="1012">
        <v>0</v>
      </c>
      <c r="AF14" s="526"/>
      <c r="AG14" s="1024" t="s">
        <v>332</v>
      </c>
      <c r="AH14" s="498"/>
      <c r="AI14" s="1533"/>
      <c r="AJ14" s="498"/>
    </row>
    <row r="15" spans="1:48" s="77" customFormat="1" ht="9" customHeight="1">
      <c r="B15" s="1536"/>
      <c r="C15" s="25"/>
      <c r="D15" s="506"/>
      <c r="E15" s="503" t="s">
        <v>335</v>
      </c>
      <c r="F15" s="950" t="s">
        <v>337</v>
      </c>
      <c r="G15" s="1010">
        <v>6.4283721048225484</v>
      </c>
      <c r="H15" s="1011">
        <v>6.2974604322550141</v>
      </c>
      <c r="I15" s="1011">
        <v>4.8230048230048226</v>
      </c>
      <c r="J15" s="1011">
        <v>6.2009569377990434</v>
      </c>
      <c r="K15" s="1011">
        <v>8</v>
      </c>
      <c r="L15" s="1011">
        <v>5.8016877637130797</v>
      </c>
      <c r="M15" s="1011">
        <v>5.0178051149239238</v>
      </c>
      <c r="N15" s="1011">
        <v>6.2767834635744899</v>
      </c>
      <c r="O15" s="1011">
        <v>6.9383259911894273</v>
      </c>
      <c r="P15" s="1011">
        <v>8.1805990165400093</v>
      </c>
      <c r="Q15" s="1011">
        <v>7.7650321442077397</v>
      </c>
      <c r="R15" s="1011">
        <v>9.1505949938448925</v>
      </c>
      <c r="S15" s="1011">
        <v>7.3251417769376186</v>
      </c>
      <c r="T15" s="1011">
        <v>8.4757347915242658</v>
      </c>
      <c r="U15" s="1011">
        <v>12.393162393162394</v>
      </c>
      <c r="V15" s="1011">
        <v>7.894125841653123</v>
      </c>
      <c r="W15" s="1011">
        <v>9.5543806646525677</v>
      </c>
      <c r="X15" s="1011">
        <v>8.5585585585585591</v>
      </c>
      <c r="Y15" s="1011">
        <v>7.2568940493468794</v>
      </c>
      <c r="Z15" s="1011">
        <v>6.6308243727598564</v>
      </c>
      <c r="AA15" s="1011">
        <v>4.9924357034795763</v>
      </c>
      <c r="AB15" s="1011">
        <v>5.4432348367029553</v>
      </c>
      <c r="AC15" s="1011">
        <v>7.1568627450980387</v>
      </c>
      <c r="AD15" s="1011">
        <v>7.9414032382420965</v>
      </c>
      <c r="AE15" s="1012">
        <v>7.3226544622425633</v>
      </c>
      <c r="AF15" s="526"/>
      <c r="AG15" s="1024" t="s">
        <v>335</v>
      </c>
      <c r="AH15" s="498"/>
      <c r="AI15" s="1533"/>
      <c r="AJ15" s="498"/>
    </row>
    <row r="16" spans="1:48" s="77" customFormat="1" ht="9" customHeight="1">
      <c r="B16" s="1536"/>
      <c r="C16" s="25"/>
      <c r="D16" s="506"/>
      <c r="E16" s="503" t="s">
        <v>338</v>
      </c>
      <c r="F16" s="950" t="s">
        <v>339</v>
      </c>
      <c r="G16" s="1010">
        <v>10.037037976610264</v>
      </c>
      <c r="H16" s="1011">
        <v>10.044226864343134</v>
      </c>
      <c r="I16" s="1011">
        <v>9.4412594412594419</v>
      </c>
      <c r="J16" s="1011">
        <v>10.484210526315788</v>
      </c>
      <c r="K16" s="1011">
        <v>10.857142857142858</v>
      </c>
      <c r="L16" s="1011">
        <v>11.445147679324895</v>
      </c>
      <c r="M16" s="1011">
        <v>10.780187763030106</v>
      </c>
      <c r="N16" s="1011">
        <v>9.1126796067557336</v>
      </c>
      <c r="O16" s="1011">
        <v>7.9845814977973566</v>
      </c>
      <c r="P16" s="1011">
        <v>14.841305319624498</v>
      </c>
      <c r="Q16" s="1011">
        <v>10.118072187907055</v>
      </c>
      <c r="R16" s="1011">
        <v>8.7812884694296258</v>
      </c>
      <c r="S16" s="1011">
        <v>13.185255198487713</v>
      </c>
      <c r="T16" s="1011">
        <v>13.533834586466165</v>
      </c>
      <c r="U16" s="1011">
        <v>13.568376068376068</v>
      </c>
      <c r="V16" s="1011">
        <v>8.6603204086371033</v>
      </c>
      <c r="W16" s="1011">
        <v>13.859516616314199</v>
      </c>
      <c r="X16" s="1011">
        <v>7.5450450450450459</v>
      </c>
      <c r="Y16" s="1011">
        <v>8.417997097242381</v>
      </c>
      <c r="Z16" s="1011">
        <v>9.1397849462365599</v>
      </c>
      <c r="AA16" s="1011">
        <v>6.5557236510337873</v>
      </c>
      <c r="AB16" s="1011">
        <v>8.1389320891653707</v>
      </c>
      <c r="AC16" s="1011">
        <v>11.127450980392156</v>
      </c>
      <c r="AD16" s="1011">
        <v>10.967617579028527</v>
      </c>
      <c r="AE16" s="1012">
        <v>6.9794050343249427</v>
      </c>
      <c r="AF16" s="526"/>
      <c r="AG16" s="1024" t="s">
        <v>338</v>
      </c>
      <c r="AH16" s="498"/>
      <c r="AI16" s="1533"/>
      <c r="AJ16" s="498"/>
    </row>
    <row r="17" spans="2:36" s="77" customFormat="1" ht="9" customHeight="1">
      <c r="B17" s="1536"/>
      <c r="C17" s="25"/>
      <c r="D17" s="506"/>
      <c r="E17" s="506"/>
      <c r="F17" s="506"/>
      <c r="G17" s="1018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7"/>
      <c r="AB17" s="987"/>
      <c r="AC17" s="987"/>
      <c r="AD17" s="987"/>
      <c r="AE17" s="1019"/>
      <c r="AF17" s="526"/>
      <c r="AG17" s="25"/>
      <c r="AH17" s="499"/>
      <c r="AI17" s="1533"/>
      <c r="AJ17" s="498"/>
    </row>
    <row r="18" spans="2:36" s="77" customFormat="1" ht="9" customHeight="1">
      <c r="B18" s="1536"/>
      <c r="C18" s="25"/>
      <c r="D18" s="1537" t="s">
        <v>341</v>
      </c>
      <c r="E18" s="1537"/>
      <c r="F18" s="1540"/>
      <c r="G18" s="1010">
        <v>69.66944874299196</v>
      </c>
      <c r="H18" s="1011">
        <v>71.758782787683245</v>
      </c>
      <c r="I18" s="1011">
        <v>83.064883064883063</v>
      </c>
      <c r="J18" s="1011">
        <v>80.022966507177031</v>
      </c>
      <c r="K18" s="1011">
        <v>74.52100840336135</v>
      </c>
      <c r="L18" s="1011">
        <v>80.116033755274259</v>
      </c>
      <c r="M18" s="1011">
        <v>81.860364735081475</v>
      </c>
      <c r="N18" s="1011">
        <v>81.699016889337031</v>
      </c>
      <c r="O18" s="1011">
        <v>81.828193832599112</v>
      </c>
      <c r="P18" s="1011">
        <v>72.23960661600357</v>
      </c>
      <c r="Q18" s="1011">
        <v>52.245892684566577</v>
      </c>
      <c r="R18" s="1011">
        <v>52.933935166187936</v>
      </c>
      <c r="S18" s="1011">
        <v>67.296786389413981</v>
      </c>
      <c r="T18" s="1011">
        <v>69.104579630895429</v>
      </c>
      <c r="U18" s="1011">
        <v>62.606837606837608</v>
      </c>
      <c r="V18" s="1011">
        <v>67.285813791502207</v>
      </c>
      <c r="W18" s="1011">
        <v>58.950151057401811</v>
      </c>
      <c r="X18" s="1011">
        <v>36.373873873873876</v>
      </c>
      <c r="Y18" s="1011">
        <v>33.889695210449929</v>
      </c>
      <c r="Z18" s="1011">
        <v>40.86021505376344</v>
      </c>
      <c r="AA18" s="1011">
        <v>28.240040342914774</v>
      </c>
      <c r="AB18" s="1011">
        <v>32.192846034214618</v>
      </c>
      <c r="AC18" s="1011">
        <v>49.46078431372549</v>
      </c>
      <c r="AD18" s="1011">
        <v>51.156515034695445</v>
      </c>
      <c r="AE18" s="1012">
        <v>38.672768878718536</v>
      </c>
      <c r="AF18" s="526"/>
      <c r="AG18" s="501" t="s">
        <v>404</v>
      </c>
      <c r="AH18" s="498"/>
      <c r="AI18" s="1533"/>
      <c r="AJ18" s="498"/>
    </row>
    <row r="19" spans="2:36" s="77" customFormat="1" ht="9" customHeight="1">
      <c r="B19" s="1536"/>
      <c r="C19" s="25"/>
      <c r="D19" s="506"/>
      <c r="E19" s="503" t="s">
        <v>340</v>
      </c>
      <c r="F19" s="508" t="s">
        <v>342</v>
      </c>
      <c r="G19" s="1010">
        <v>0.43887465435449907</v>
      </c>
      <c r="H19" s="1011">
        <v>0.4200161330700119</v>
      </c>
      <c r="I19" s="1011">
        <v>0.50960050960050962</v>
      </c>
      <c r="J19" s="1011">
        <v>0.48229665071770333</v>
      </c>
      <c r="K19" s="1011">
        <v>0.47058823529411759</v>
      </c>
      <c r="L19" s="1011">
        <v>0.58016877637130804</v>
      </c>
      <c r="M19" s="1011">
        <v>0.63666774576454088</v>
      </c>
      <c r="N19" s="1011">
        <v>0.37811948575749937</v>
      </c>
      <c r="O19" s="1011">
        <v>0.16519823788546256</v>
      </c>
      <c r="P19" s="1011">
        <v>0.40232454179704957</v>
      </c>
      <c r="Q19" s="1011">
        <v>0.26891886213706456</v>
      </c>
      <c r="R19" s="1011">
        <v>0.36930652441526468</v>
      </c>
      <c r="S19" s="1011">
        <v>0.3780718336483932</v>
      </c>
      <c r="T19" s="1011">
        <v>0.61517429938482571</v>
      </c>
      <c r="U19" s="1011">
        <v>0.42735042735042739</v>
      </c>
      <c r="V19" s="1011">
        <v>0.34827025771999071</v>
      </c>
      <c r="W19" s="1011">
        <v>0.30211480362537763</v>
      </c>
      <c r="X19" s="1011">
        <v>0</v>
      </c>
      <c r="Y19" s="1011">
        <v>0.21770682148040638</v>
      </c>
      <c r="Z19" s="1011">
        <v>0.17921146953405018</v>
      </c>
      <c r="AA19" s="1011">
        <v>0.10085728693898136</v>
      </c>
      <c r="AB19" s="1011">
        <v>0</v>
      </c>
      <c r="AC19" s="1011">
        <v>0.14705882352941177</v>
      </c>
      <c r="AD19" s="1011">
        <v>0.71318427139552809</v>
      </c>
      <c r="AE19" s="1012">
        <v>0.40045766590389015</v>
      </c>
      <c r="AF19" s="526"/>
      <c r="AG19" s="1024" t="s">
        <v>340</v>
      </c>
      <c r="AH19" s="498"/>
      <c r="AI19" s="1533"/>
      <c r="AJ19" s="498"/>
    </row>
    <row r="20" spans="2:36" s="77" customFormat="1" ht="9" customHeight="1">
      <c r="B20" s="1536"/>
      <c r="C20" s="25"/>
      <c r="D20" s="506"/>
      <c r="E20" s="503" t="s">
        <v>343</v>
      </c>
      <c r="F20" s="950" t="s">
        <v>406</v>
      </c>
      <c r="G20" s="1010">
        <v>0.81305969202668771</v>
      </c>
      <c r="H20" s="1011">
        <v>0.8414230480376067</v>
      </c>
      <c r="I20" s="1011">
        <v>1.2421512421512422</v>
      </c>
      <c r="J20" s="1011">
        <v>0.81913875598086128</v>
      </c>
      <c r="K20" s="1011">
        <v>0.94117647058823517</v>
      </c>
      <c r="L20" s="1011">
        <v>1.0021097046413503</v>
      </c>
      <c r="M20" s="1011">
        <v>0.89565123556706594</v>
      </c>
      <c r="N20" s="1011">
        <v>0.83186286866649872</v>
      </c>
      <c r="O20" s="1011">
        <v>0.38546255506607929</v>
      </c>
      <c r="P20" s="1011">
        <v>0.49172999552972735</v>
      </c>
      <c r="Q20" s="1011">
        <v>0.49581915206521282</v>
      </c>
      <c r="R20" s="1011">
        <v>0.53344275748871561</v>
      </c>
      <c r="S20" s="1011">
        <v>0.80340264650283555</v>
      </c>
      <c r="T20" s="1011">
        <v>1.0252904989747096</v>
      </c>
      <c r="U20" s="1011">
        <v>0.64102564102564097</v>
      </c>
      <c r="V20" s="1011">
        <v>0.487578360807987</v>
      </c>
      <c r="W20" s="1011">
        <v>0.52870090634441091</v>
      </c>
      <c r="X20" s="1011">
        <v>0.33783783783783783</v>
      </c>
      <c r="Y20" s="1011">
        <v>0.29027576197387517</v>
      </c>
      <c r="Z20" s="1011">
        <v>0.35842293906810035</v>
      </c>
      <c r="AA20" s="1011">
        <v>0.10085728693898136</v>
      </c>
      <c r="AB20" s="1011">
        <v>0.36288232244686364</v>
      </c>
      <c r="AC20" s="1011">
        <v>0.49019607843137253</v>
      </c>
      <c r="AD20" s="1011">
        <v>0.59753276792598309</v>
      </c>
      <c r="AE20" s="1012">
        <v>0.28604118993135008</v>
      </c>
      <c r="AF20" s="526"/>
      <c r="AG20" s="1024" t="s">
        <v>343</v>
      </c>
      <c r="AH20" s="498"/>
      <c r="AI20" s="1533"/>
      <c r="AJ20" s="498"/>
    </row>
    <row r="21" spans="2:36" s="77" customFormat="1" ht="9" customHeight="1">
      <c r="B21" s="1536"/>
      <c r="C21" s="25"/>
      <c r="D21" s="506"/>
      <c r="E21" s="503" t="s">
        <v>345</v>
      </c>
      <c r="F21" s="950" t="s">
        <v>346</v>
      </c>
      <c r="G21" s="1010">
        <v>3.5401709835358584</v>
      </c>
      <c r="H21" s="1011">
        <v>3.5645740035047702</v>
      </c>
      <c r="I21" s="1011">
        <v>3.2851032851032849</v>
      </c>
      <c r="J21" s="1011">
        <v>3.9502392344497608</v>
      </c>
      <c r="K21" s="1011">
        <v>4.2016806722689077</v>
      </c>
      <c r="L21" s="1011">
        <v>2.9008438818565399</v>
      </c>
      <c r="M21" s="1011">
        <v>3.9063343045214203</v>
      </c>
      <c r="N21" s="1011">
        <v>3.7811948575749939</v>
      </c>
      <c r="O21" s="1011">
        <v>4.4052863436123353</v>
      </c>
      <c r="P21" s="1011">
        <v>4.9172999552972732</v>
      </c>
      <c r="Q21" s="1011">
        <v>3.3993024917013321</v>
      </c>
      <c r="R21" s="1011">
        <v>3.0775543701272055</v>
      </c>
      <c r="S21" s="1011">
        <v>4.064272211720227</v>
      </c>
      <c r="T21" s="1011">
        <v>3.5543403964456601</v>
      </c>
      <c r="U21" s="1011">
        <v>5.7692307692307692</v>
      </c>
      <c r="V21" s="1011">
        <v>3.8077548177385649</v>
      </c>
      <c r="W21" s="1011">
        <v>4.1540785498489425</v>
      </c>
      <c r="X21" s="1011">
        <v>1.2387387387387387</v>
      </c>
      <c r="Y21" s="1011">
        <v>3.0478955007256894</v>
      </c>
      <c r="Z21" s="1011">
        <v>2.5686977299880525</v>
      </c>
      <c r="AA21" s="1011">
        <v>1.9162884518406456</v>
      </c>
      <c r="AB21" s="1011">
        <v>3.1104199066874028</v>
      </c>
      <c r="AC21" s="1011">
        <v>3.6274509803921573</v>
      </c>
      <c r="AD21" s="1011">
        <v>3.546646106399383</v>
      </c>
      <c r="AE21" s="1012">
        <v>2.5171624713958809</v>
      </c>
      <c r="AF21" s="526"/>
      <c r="AG21" s="1024" t="s">
        <v>345</v>
      </c>
      <c r="AH21" s="498"/>
      <c r="AI21" s="1533"/>
      <c r="AJ21" s="498"/>
    </row>
    <row r="22" spans="2:36" s="77" customFormat="1" ht="9" customHeight="1">
      <c r="B22" s="1536"/>
      <c r="C22" s="25"/>
      <c r="D22" s="506"/>
      <c r="E22" s="503" t="s">
        <v>347</v>
      </c>
      <c r="F22" s="950" t="s">
        <v>349</v>
      </c>
      <c r="G22" s="1010">
        <v>15.927598366270074</v>
      </c>
      <c r="H22" s="1011">
        <v>16.299963839670664</v>
      </c>
      <c r="I22" s="1011">
        <v>17.635817635817634</v>
      </c>
      <c r="J22" s="1011">
        <v>18.41913875598086</v>
      </c>
      <c r="K22" s="1011">
        <v>15.361344537815125</v>
      </c>
      <c r="L22" s="1011">
        <v>17.352320675105485</v>
      </c>
      <c r="M22" s="1011">
        <v>19.88777382108557</v>
      </c>
      <c r="N22" s="1011">
        <v>18.288379127804387</v>
      </c>
      <c r="O22" s="1011">
        <v>19.273127753303964</v>
      </c>
      <c r="P22" s="1011">
        <v>17.076441662941438</v>
      </c>
      <c r="Q22" s="1011">
        <v>12.740031093743434</v>
      </c>
      <c r="R22" s="1011">
        <v>13.04883052933935</v>
      </c>
      <c r="S22" s="1011">
        <v>15.453686200378073</v>
      </c>
      <c r="T22" s="1011">
        <v>16.746411483253588</v>
      </c>
      <c r="U22" s="1011">
        <v>16.132478632478634</v>
      </c>
      <c r="V22" s="1011">
        <v>13.814720222892966</v>
      </c>
      <c r="W22" s="1011">
        <v>13.972809667673717</v>
      </c>
      <c r="X22" s="1011">
        <v>11.373873873873874</v>
      </c>
      <c r="Y22" s="1011">
        <v>9.0711175616835984</v>
      </c>
      <c r="Z22" s="1011">
        <v>11.35005973715651</v>
      </c>
      <c r="AA22" s="1011">
        <v>8.2198688855269797</v>
      </c>
      <c r="AB22" s="1011">
        <v>8.3981337480559866</v>
      </c>
      <c r="AC22" s="1011">
        <v>13.970588235294118</v>
      </c>
      <c r="AD22" s="1011">
        <v>12.702390131071702</v>
      </c>
      <c r="AE22" s="1012">
        <v>10.183066361556065</v>
      </c>
      <c r="AF22" s="526"/>
      <c r="AG22" s="1024" t="s">
        <v>347</v>
      </c>
      <c r="AH22" s="498"/>
      <c r="AI22" s="1533"/>
      <c r="AJ22" s="498"/>
    </row>
    <row r="23" spans="2:36" s="77" customFormat="1" ht="9" customHeight="1">
      <c r="B23" s="1536"/>
      <c r="C23" s="25"/>
      <c r="D23" s="506"/>
      <c r="E23" s="503" t="s">
        <v>350</v>
      </c>
      <c r="F23" s="950" t="s">
        <v>444</v>
      </c>
      <c r="G23" s="1010">
        <v>1.926735838047642</v>
      </c>
      <c r="H23" s="1011">
        <v>2.0166337514950903</v>
      </c>
      <c r="I23" s="1011">
        <v>2.3660023660023661</v>
      </c>
      <c r="J23" s="1011">
        <v>2.3655502392344498</v>
      </c>
      <c r="K23" s="1011">
        <v>1.546218487394958</v>
      </c>
      <c r="L23" s="1011">
        <v>3.1645569620253164</v>
      </c>
      <c r="M23" s="1011">
        <v>2.3308514082227259</v>
      </c>
      <c r="N23" s="1011">
        <v>2.6720443660196622</v>
      </c>
      <c r="O23" s="1011">
        <v>2.1475770925110131</v>
      </c>
      <c r="P23" s="1011">
        <v>2.0116227089852479</v>
      </c>
      <c r="Q23" s="1011">
        <v>1.31097945291819</v>
      </c>
      <c r="R23" s="1011">
        <v>1.6823963890028726</v>
      </c>
      <c r="S23" s="1011">
        <v>1.890359168241966</v>
      </c>
      <c r="T23" s="1011">
        <v>1.367053998632946</v>
      </c>
      <c r="U23" s="1011">
        <v>1.7094017094017095</v>
      </c>
      <c r="V23" s="1011">
        <v>1.6020431855119575</v>
      </c>
      <c r="W23" s="1011">
        <v>1.6993957703927494</v>
      </c>
      <c r="X23" s="1011">
        <v>0.67567567567567566</v>
      </c>
      <c r="Y23" s="1011">
        <v>0.8708272859216255</v>
      </c>
      <c r="Z23" s="1011">
        <v>0.77658303464755074</v>
      </c>
      <c r="AA23" s="1011">
        <v>0.7060010085728694</v>
      </c>
      <c r="AB23" s="1011">
        <v>0.77760497667185069</v>
      </c>
      <c r="AC23" s="1011">
        <v>1.0294117647058822</v>
      </c>
      <c r="AD23" s="1011">
        <v>1.040863531225906</v>
      </c>
      <c r="AE23" s="1012">
        <v>0.85812356979405036</v>
      </c>
      <c r="AF23" s="526"/>
      <c r="AG23" s="1024" t="s">
        <v>350</v>
      </c>
      <c r="AH23" s="498"/>
      <c r="AI23" s="1533"/>
      <c r="AJ23" s="498"/>
    </row>
    <row r="24" spans="2:36" s="77" customFormat="1" ht="9" customHeight="1">
      <c r="B24" s="1536"/>
      <c r="C24" s="25"/>
      <c r="D24" s="506"/>
      <c r="E24" s="503" t="s">
        <v>353</v>
      </c>
      <c r="F24" s="507" t="s">
        <v>445</v>
      </c>
      <c r="G24" s="1010">
        <v>1.236713260102996</v>
      </c>
      <c r="H24" s="1011">
        <v>1.3087257656254345</v>
      </c>
      <c r="I24" s="1011">
        <v>1.7335517335517334</v>
      </c>
      <c r="J24" s="1011">
        <v>1.5387559808612439</v>
      </c>
      <c r="K24" s="1011">
        <v>1.1764705882352942</v>
      </c>
      <c r="L24" s="1011">
        <v>1.7932489451476792</v>
      </c>
      <c r="M24" s="1011">
        <v>1.974749109744254</v>
      </c>
      <c r="N24" s="1011">
        <v>1.2603982858583311</v>
      </c>
      <c r="O24" s="1011">
        <v>1.3766519823788546</v>
      </c>
      <c r="P24" s="1011">
        <v>1.1175681716584711</v>
      </c>
      <c r="Q24" s="1011">
        <v>0.66389344090087821</v>
      </c>
      <c r="R24" s="1011">
        <v>0.45137464095199015</v>
      </c>
      <c r="S24" s="1011">
        <v>0.99243856332703206</v>
      </c>
      <c r="T24" s="1011">
        <v>1.1619958988380041</v>
      </c>
      <c r="U24" s="1011">
        <v>1.0683760683760684</v>
      </c>
      <c r="V24" s="1011">
        <v>0.95193870443464124</v>
      </c>
      <c r="W24" s="1011">
        <v>0.90634441087613304</v>
      </c>
      <c r="X24" s="1011">
        <v>0.33783783783783783</v>
      </c>
      <c r="Y24" s="1011">
        <v>0.29027576197387517</v>
      </c>
      <c r="Z24" s="1011">
        <v>0.41816009557945039</v>
      </c>
      <c r="AA24" s="1011">
        <v>0.40342914775592542</v>
      </c>
      <c r="AB24" s="1011">
        <v>0.25920165889061691</v>
      </c>
      <c r="AC24" s="1011">
        <v>0.34313725490196079</v>
      </c>
      <c r="AD24" s="1011">
        <v>0.52043176561295301</v>
      </c>
      <c r="AE24" s="1012">
        <v>0.40045766590389015</v>
      </c>
      <c r="AF24" s="526"/>
      <c r="AG24" s="1024" t="s">
        <v>353</v>
      </c>
      <c r="AH24" s="498"/>
      <c r="AI24" s="1533"/>
      <c r="AJ24" s="498"/>
    </row>
    <row r="25" spans="2:36" s="77" customFormat="1" ht="9" customHeight="1">
      <c r="B25" s="1536"/>
      <c r="C25" s="25"/>
      <c r="D25" s="506"/>
      <c r="E25" s="503" t="s">
        <v>356</v>
      </c>
      <c r="F25" s="508" t="s">
        <v>358</v>
      </c>
      <c r="G25" s="1010">
        <v>1.851898830513204</v>
      </c>
      <c r="H25" s="1011">
        <v>1.926232928152207</v>
      </c>
      <c r="I25" s="1011">
        <v>2.3887523887523887</v>
      </c>
      <c r="J25" s="1011">
        <v>2.3196172248803828</v>
      </c>
      <c r="K25" s="1011">
        <v>1.9831932773109244</v>
      </c>
      <c r="L25" s="1011">
        <v>2.2679324894514767</v>
      </c>
      <c r="M25" s="1011">
        <v>3.0538469839214417</v>
      </c>
      <c r="N25" s="1011">
        <v>1.9662213259389967</v>
      </c>
      <c r="O25" s="1011">
        <v>1.4867841409691629</v>
      </c>
      <c r="P25" s="1011">
        <v>1.6987036209208761</v>
      </c>
      <c r="Q25" s="1011">
        <v>1.067271734106475</v>
      </c>
      <c r="R25" s="1011">
        <v>1.0258514567090684</v>
      </c>
      <c r="S25" s="1011">
        <v>1.65406427221172</v>
      </c>
      <c r="T25" s="1011">
        <v>2.5290498974709501</v>
      </c>
      <c r="U25" s="1011">
        <v>1.2820512820512819</v>
      </c>
      <c r="V25" s="1011">
        <v>1.300208962154632</v>
      </c>
      <c r="W25" s="1011">
        <v>0.86858006042296076</v>
      </c>
      <c r="X25" s="1011">
        <v>0.78828828828828823</v>
      </c>
      <c r="Y25" s="1011">
        <v>0.58055152394775034</v>
      </c>
      <c r="Z25" s="1011">
        <v>1.0752688172043012</v>
      </c>
      <c r="AA25" s="1011">
        <v>0.30257186081694404</v>
      </c>
      <c r="AB25" s="1011">
        <v>0.46656298600311047</v>
      </c>
      <c r="AC25" s="1011">
        <v>0.88235294117647056</v>
      </c>
      <c r="AD25" s="1011">
        <v>1.0986892829606785</v>
      </c>
      <c r="AE25" s="1012">
        <v>1.0297482837528604</v>
      </c>
      <c r="AF25" s="526"/>
      <c r="AG25" s="1024" t="s">
        <v>356</v>
      </c>
      <c r="AH25" s="498"/>
      <c r="AI25" s="1533"/>
      <c r="AJ25" s="498"/>
    </row>
    <row r="26" spans="2:36" s="77" customFormat="1" ht="9" customHeight="1">
      <c r="B26" s="1536"/>
      <c r="C26" s="25"/>
      <c r="D26" s="506"/>
      <c r="E26" s="503" t="s">
        <v>359</v>
      </c>
      <c r="F26" s="507" t="s">
        <v>446</v>
      </c>
      <c r="G26" s="1010">
        <v>5.4313909536010554</v>
      </c>
      <c r="H26" s="1011">
        <v>5.6076326110539343</v>
      </c>
      <c r="I26" s="1011">
        <v>7.6485576485576479</v>
      </c>
      <c r="J26" s="1011">
        <v>6.1856459330143538</v>
      </c>
      <c r="K26" s="1011">
        <v>7.3949579831932777</v>
      </c>
      <c r="L26" s="1011">
        <v>5.5379746835443031</v>
      </c>
      <c r="M26" s="1011">
        <v>6.5824970324808456</v>
      </c>
      <c r="N26" s="1011">
        <v>5.2936728006049911</v>
      </c>
      <c r="O26" s="1011">
        <v>7.2136563876651989</v>
      </c>
      <c r="P26" s="1011">
        <v>5.8113544926240506</v>
      </c>
      <c r="Q26" s="1011">
        <v>3.0883650573553512</v>
      </c>
      <c r="R26" s="1011">
        <v>3.4058268362741075</v>
      </c>
      <c r="S26" s="1011">
        <v>4.2060491493383738</v>
      </c>
      <c r="T26" s="1011">
        <v>4.1011619958988383</v>
      </c>
      <c r="U26" s="1011">
        <v>2.9914529914529915</v>
      </c>
      <c r="V26" s="1011">
        <v>3.4130485256559089</v>
      </c>
      <c r="W26" s="1011">
        <v>4.0407854984894254</v>
      </c>
      <c r="X26" s="1011">
        <v>2.1396396396396398</v>
      </c>
      <c r="Y26" s="1011">
        <v>2.1044992743105952</v>
      </c>
      <c r="Z26" s="1011">
        <v>2.1505376344086025</v>
      </c>
      <c r="AA26" s="1011">
        <v>1.5632879475542107</v>
      </c>
      <c r="AB26" s="1011">
        <v>1.9699326075686883</v>
      </c>
      <c r="AC26" s="1011">
        <v>3.3333333333333335</v>
      </c>
      <c r="AD26" s="1011">
        <v>4.0092521202775639</v>
      </c>
      <c r="AE26" s="1012">
        <v>2.402745995423341</v>
      </c>
      <c r="AF26" s="526"/>
      <c r="AG26" s="1024" t="s">
        <v>359</v>
      </c>
      <c r="AH26" s="498"/>
      <c r="AI26" s="1533"/>
      <c r="AJ26" s="498"/>
    </row>
    <row r="27" spans="2:36" s="77" customFormat="1" ht="9" customHeight="1">
      <c r="B27" s="1536"/>
      <c r="C27" s="25"/>
      <c r="D27" s="506"/>
      <c r="E27" s="503" t="s">
        <v>363</v>
      </c>
      <c r="F27" s="508" t="s">
        <v>365</v>
      </c>
      <c r="G27" s="1010">
        <v>3.7050660848829242</v>
      </c>
      <c r="H27" s="1011">
        <v>3.7968345804011019</v>
      </c>
      <c r="I27" s="1011">
        <v>4.3407043407043409</v>
      </c>
      <c r="J27" s="1011">
        <v>4.1454545454545455</v>
      </c>
      <c r="K27" s="1011">
        <v>4.4369747899159666</v>
      </c>
      <c r="L27" s="1011">
        <v>4.3248945147679327</v>
      </c>
      <c r="M27" s="1011">
        <v>4.2732275817416641</v>
      </c>
      <c r="N27" s="1011">
        <v>3.95765061759516</v>
      </c>
      <c r="O27" s="1011">
        <v>4.0748898678414092</v>
      </c>
      <c r="P27" s="1011">
        <v>3.7997317836388018</v>
      </c>
      <c r="Q27" s="1011">
        <v>2.9118870540779023</v>
      </c>
      <c r="R27" s="1011">
        <v>2.3799753795650389</v>
      </c>
      <c r="S27" s="1011">
        <v>3.6862003780718333</v>
      </c>
      <c r="T27" s="1011">
        <v>3.4859876965140124</v>
      </c>
      <c r="U27" s="1011">
        <v>2.9914529914529915</v>
      </c>
      <c r="V27" s="1011">
        <v>3.3898305084745761</v>
      </c>
      <c r="W27" s="1011">
        <v>3.7009063444108756</v>
      </c>
      <c r="X27" s="1011">
        <v>2.4774774774774775</v>
      </c>
      <c r="Y27" s="1011">
        <v>1.8142235123367199</v>
      </c>
      <c r="Z27" s="1011">
        <v>2.8673835125448028</v>
      </c>
      <c r="AA27" s="1011">
        <v>1.8154311649016641</v>
      </c>
      <c r="AB27" s="1011">
        <v>2.3846552617936756</v>
      </c>
      <c r="AC27" s="1011">
        <v>2.7941176470588238</v>
      </c>
      <c r="AD27" s="1011">
        <v>3.0069390902081725</v>
      </c>
      <c r="AE27" s="1012">
        <v>2.0022883295194509</v>
      </c>
      <c r="AF27" s="526"/>
      <c r="AG27" s="1024" t="s">
        <v>363</v>
      </c>
      <c r="AH27" s="498"/>
      <c r="AI27" s="1533"/>
      <c r="AJ27" s="498"/>
    </row>
    <row r="28" spans="2:36" s="77" customFormat="1" ht="9" customHeight="1">
      <c r="B28" s="1536"/>
      <c r="C28" s="25"/>
      <c r="D28" s="506"/>
      <c r="E28" s="503" t="s">
        <v>366</v>
      </c>
      <c r="F28" s="950" t="s">
        <v>368</v>
      </c>
      <c r="G28" s="1010">
        <v>6.519698622491692</v>
      </c>
      <c r="H28" s="1011">
        <v>6.9149675947817864</v>
      </c>
      <c r="I28" s="1011">
        <v>9.1728091728091723</v>
      </c>
      <c r="J28" s="1011">
        <v>8.378947368421052</v>
      </c>
      <c r="K28" s="1011">
        <v>6.4537815126050422</v>
      </c>
      <c r="L28" s="1011">
        <v>7.9641350210970465</v>
      </c>
      <c r="M28" s="1011">
        <v>8.2982626524225758</v>
      </c>
      <c r="N28" s="1011">
        <v>10.057978321149482</v>
      </c>
      <c r="O28" s="1011">
        <v>9.9669603524229071</v>
      </c>
      <c r="P28" s="1011">
        <v>4.3808672329012071</v>
      </c>
      <c r="Q28" s="1011">
        <v>3.2228244884238832</v>
      </c>
      <c r="R28" s="1011">
        <v>4.1444398851046369</v>
      </c>
      <c r="S28" s="1011">
        <v>6.3799621928166346</v>
      </c>
      <c r="T28" s="1011">
        <v>4.9897470950102534</v>
      </c>
      <c r="U28" s="1011">
        <v>4.700854700854701</v>
      </c>
      <c r="V28" s="1011">
        <v>4.5739493847225452</v>
      </c>
      <c r="W28" s="1011">
        <v>3.2477341389728096</v>
      </c>
      <c r="X28" s="1011">
        <v>2.1396396396396398</v>
      </c>
      <c r="Y28" s="1011">
        <v>1.2336719883889695</v>
      </c>
      <c r="Z28" s="1011">
        <v>1.1947431302270013</v>
      </c>
      <c r="AA28" s="1011">
        <v>0.75642965204236012</v>
      </c>
      <c r="AB28" s="1011">
        <v>0.72576464489372727</v>
      </c>
      <c r="AC28" s="1011">
        <v>2.2549019607843137</v>
      </c>
      <c r="AD28" s="1011">
        <v>2.679259830377795</v>
      </c>
      <c r="AE28" s="1012">
        <v>1.6590389016018305</v>
      </c>
      <c r="AF28" s="526"/>
      <c r="AG28" s="1024" t="s">
        <v>366</v>
      </c>
      <c r="AH28" s="498"/>
      <c r="AI28" s="1533"/>
      <c r="AJ28" s="498"/>
    </row>
    <row r="29" spans="2:36" s="511" customFormat="1" ht="9" customHeight="1">
      <c r="B29" s="1536"/>
      <c r="C29" s="25"/>
      <c r="D29" s="506"/>
      <c r="E29" s="503" t="s">
        <v>369</v>
      </c>
      <c r="F29" s="950" t="s">
        <v>371</v>
      </c>
      <c r="G29" s="1010">
        <v>16.866232020091836</v>
      </c>
      <c r="H29" s="1011">
        <v>17.386164501682845</v>
      </c>
      <c r="I29" s="1011">
        <v>19.75156975156975</v>
      </c>
      <c r="J29" s="1011">
        <v>19.613397129186602</v>
      </c>
      <c r="K29" s="1011">
        <v>19.630252100840337</v>
      </c>
      <c r="L29" s="1011">
        <v>20.200421940928269</v>
      </c>
      <c r="M29" s="1011">
        <v>19.046077479227367</v>
      </c>
      <c r="N29" s="1011">
        <v>19.914292916561632</v>
      </c>
      <c r="O29" s="1011">
        <v>20.759911894273127</v>
      </c>
      <c r="P29" s="1011">
        <v>19.445686186857397</v>
      </c>
      <c r="Q29" s="1011">
        <v>12.756838522627001</v>
      </c>
      <c r="R29" s="1011">
        <v>13.04883052933935</v>
      </c>
      <c r="S29" s="1011">
        <v>16.209829867674859</v>
      </c>
      <c r="T29" s="1011">
        <v>18.113465481886536</v>
      </c>
      <c r="U29" s="1011">
        <v>15.491452991452991</v>
      </c>
      <c r="V29" s="1011">
        <v>13.303923844903645</v>
      </c>
      <c r="W29" s="1011">
        <v>15.936555891238671</v>
      </c>
      <c r="X29" s="1011">
        <v>9.7972972972972965</v>
      </c>
      <c r="Y29" s="1011">
        <v>8.417997097242381</v>
      </c>
      <c r="Z29" s="1011">
        <v>9.8566308243727594</v>
      </c>
      <c r="AA29" s="1011">
        <v>8.5224407463439231</v>
      </c>
      <c r="AB29" s="1011">
        <v>8.8128564022809748</v>
      </c>
      <c r="AC29" s="1011">
        <v>12.8921568627451</v>
      </c>
      <c r="AD29" s="1011">
        <v>12.413261372397841</v>
      </c>
      <c r="AE29" s="1012">
        <v>8.695652173913043</v>
      </c>
      <c r="AF29" s="527"/>
      <c r="AG29" s="1024" t="s">
        <v>369</v>
      </c>
      <c r="AH29" s="510"/>
      <c r="AI29" s="1533"/>
      <c r="AJ29" s="510"/>
    </row>
    <row r="30" spans="2:36" s="77" customFormat="1" ht="9" customHeight="1">
      <c r="B30" s="1536"/>
      <c r="C30" s="25"/>
      <c r="D30" s="506"/>
      <c r="E30" s="503" t="s">
        <v>372</v>
      </c>
      <c r="F30" s="950" t="s">
        <v>448</v>
      </c>
      <c r="G30" s="1010">
        <v>1.0198127806387782</v>
      </c>
      <c r="H30" s="1011">
        <v>0.97215654641039195</v>
      </c>
      <c r="I30" s="1011">
        <v>0.92820092820092814</v>
      </c>
      <c r="J30" s="1011">
        <v>1.0220095693779903</v>
      </c>
      <c r="K30" s="1011">
        <v>1.0420168067226891</v>
      </c>
      <c r="L30" s="1011">
        <v>1.2130801687763713</v>
      </c>
      <c r="M30" s="1011">
        <v>0.92802417179238161</v>
      </c>
      <c r="N30" s="1011">
        <v>0.95790269725233179</v>
      </c>
      <c r="O30" s="1011">
        <v>1.0462555066079295</v>
      </c>
      <c r="P30" s="1011">
        <v>1.4304872597228431</v>
      </c>
      <c r="Q30" s="1011">
        <v>0.95802344636329251</v>
      </c>
      <c r="R30" s="1011">
        <v>0.86171522363561759</v>
      </c>
      <c r="S30" s="1011">
        <v>1.0869565217391304</v>
      </c>
      <c r="T30" s="1011">
        <v>1.1619958988380041</v>
      </c>
      <c r="U30" s="1011">
        <v>0.85470085470085477</v>
      </c>
      <c r="V30" s="1011">
        <v>0.95193870443464124</v>
      </c>
      <c r="W30" s="1011">
        <v>0.71752265861027187</v>
      </c>
      <c r="X30" s="1011">
        <v>1.0135135135135136</v>
      </c>
      <c r="Y30" s="1011">
        <v>0.94339622641509435</v>
      </c>
      <c r="Z30" s="1011">
        <v>1.3142174432497014</v>
      </c>
      <c r="AA30" s="1011">
        <v>0.85728693898134145</v>
      </c>
      <c r="AB30" s="1011">
        <v>0.67392431311560397</v>
      </c>
      <c r="AC30" s="1011">
        <v>1.2254901960784315</v>
      </c>
      <c r="AD30" s="1011">
        <v>1.3299922898997687</v>
      </c>
      <c r="AE30" s="1012">
        <v>2.0594965675057209</v>
      </c>
      <c r="AF30" s="526"/>
      <c r="AG30" s="1024" t="s">
        <v>372</v>
      </c>
      <c r="AH30" s="498"/>
      <c r="AI30" s="1533"/>
      <c r="AJ30" s="498"/>
    </row>
    <row r="31" spans="2:36" s="77" customFormat="1" ht="9" customHeight="1">
      <c r="B31" s="1536"/>
      <c r="C31" s="25"/>
      <c r="D31" s="506"/>
      <c r="E31" s="503" t="s">
        <v>374</v>
      </c>
      <c r="F31" s="512" t="s">
        <v>373</v>
      </c>
      <c r="G31" s="1010">
        <v>5.6013597503741854</v>
      </c>
      <c r="H31" s="1011">
        <v>5.7147228171678117</v>
      </c>
      <c r="I31" s="1011">
        <v>6.6293566293566295</v>
      </c>
      <c r="J31" s="1011">
        <v>5.6421052631578945</v>
      </c>
      <c r="K31" s="1011">
        <v>6.8235294117647065</v>
      </c>
      <c r="L31" s="1011">
        <v>5.2742616033755274</v>
      </c>
      <c r="M31" s="1011">
        <v>5.0609690298910115</v>
      </c>
      <c r="N31" s="1011">
        <v>5.7348122006554068</v>
      </c>
      <c r="O31" s="1011">
        <v>6.1674008810572687</v>
      </c>
      <c r="P31" s="1011">
        <v>6.034868126955744</v>
      </c>
      <c r="Q31" s="1011">
        <v>4.9497878062103453</v>
      </c>
      <c r="R31" s="1011">
        <v>5.53959786622897</v>
      </c>
      <c r="S31" s="1013">
        <v>6.5689981096408321</v>
      </c>
      <c r="T31" s="1013">
        <v>6.630211893369788</v>
      </c>
      <c r="U31" s="1013">
        <v>5.8760683760683756</v>
      </c>
      <c r="V31" s="1013">
        <v>5.6187601578825168</v>
      </c>
      <c r="W31" s="1013">
        <v>6.2688821752265866</v>
      </c>
      <c r="X31" s="1013">
        <v>2.2522522522522523</v>
      </c>
      <c r="Y31" s="1013">
        <v>3.4107402031930336</v>
      </c>
      <c r="Z31" s="1013">
        <v>4.3010752688172049</v>
      </c>
      <c r="AA31" s="1013">
        <v>2.2188603126575899</v>
      </c>
      <c r="AB31" s="1013">
        <v>3.3696215655780195</v>
      </c>
      <c r="AC31" s="1013">
        <v>4.7058823529411766</v>
      </c>
      <c r="AD31" s="1013">
        <v>4.7224363916730923</v>
      </c>
      <c r="AE31" s="1014">
        <v>3.5469107551487413</v>
      </c>
      <c r="AF31" s="526"/>
      <c r="AG31" s="1024" t="s">
        <v>374</v>
      </c>
      <c r="AH31" s="498"/>
      <c r="AI31" s="1533"/>
      <c r="AJ31" s="498"/>
    </row>
    <row r="32" spans="2:36" s="77" customFormat="1" ht="9" customHeight="1">
      <c r="B32" s="1536"/>
      <c r="C32" s="25"/>
      <c r="D32" s="506"/>
      <c r="E32" s="503" t="s">
        <v>375</v>
      </c>
      <c r="F32" s="513" t="s">
        <v>376</v>
      </c>
      <c r="G32" s="1010">
        <v>4.7908369060605294</v>
      </c>
      <c r="H32" s="1011">
        <v>4.9887346666295791</v>
      </c>
      <c r="I32" s="1011">
        <v>5.4327054327054327</v>
      </c>
      <c r="J32" s="1011">
        <v>5.1406698564593301</v>
      </c>
      <c r="K32" s="1011">
        <v>3.0588235294117649</v>
      </c>
      <c r="L32" s="1011">
        <v>6.5400843881856545</v>
      </c>
      <c r="M32" s="1011">
        <v>4.9854321786986082</v>
      </c>
      <c r="N32" s="1011">
        <v>6.6044870178976565</v>
      </c>
      <c r="O32" s="1011">
        <v>3.3590308370044051</v>
      </c>
      <c r="P32" s="1011">
        <v>3.6209208761734466</v>
      </c>
      <c r="Q32" s="1011">
        <v>4.4119500819362161</v>
      </c>
      <c r="R32" s="1011">
        <v>3.3647927780057452</v>
      </c>
      <c r="S32" s="1011">
        <v>3.9224952741020793</v>
      </c>
      <c r="T32" s="1011">
        <v>3.6226930963773065</v>
      </c>
      <c r="U32" s="1011">
        <v>2.6709401709401708</v>
      </c>
      <c r="V32" s="1011">
        <v>13.721848154167635</v>
      </c>
      <c r="W32" s="1011">
        <v>2.6057401812688825</v>
      </c>
      <c r="X32" s="1011">
        <v>1.8018018018018018</v>
      </c>
      <c r="Y32" s="1011">
        <v>1.5965166908563133</v>
      </c>
      <c r="Z32" s="1011">
        <v>2.4492234169653524</v>
      </c>
      <c r="AA32" s="1011">
        <v>0.75642965204236012</v>
      </c>
      <c r="AB32" s="1011">
        <v>0.88128564022809752</v>
      </c>
      <c r="AC32" s="1011">
        <v>1.7647058823529411</v>
      </c>
      <c r="AD32" s="1011">
        <v>2.7756360832690823</v>
      </c>
      <c r="AE32" s="1012">
        <v>2.6315789473684208</v>
      </c>
      <c r="AF32" s="526"/>
      <c r="AG32" s="1024" t="s">
        <v>375</v>
      </c>
      <c r="AH32" s="498"/>
      <c r="AI32" s="1533"/>
      <c r="AJ32" s="498"/>
    </row>
    <row r="33" spans="2:36" s="77" customFormat="1" ht="11.25" customHeight="1">
      <c r="B33" s="514"/>
      <c r="C33" s="514"/>
      <c r="D33" s="515"/>
      <c r="E33" s="515"/>
      <c r="F33" s="515"/>
      <c r="G33" s="1007"/>
      <c r="H33" s="509"/>
      <c r="I33" s="509"/>
      <c r="J33" s="509"/>
      <c r="K33" s="509"/>
      <c r="L33" s="509"/>
      <c r="M33" s="509"/>
      <c r="N33" s="509"/>
      <c r="O33" s="509"/>
      <c r="P33" s="509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97"/>
      <c r="AF33" s="526"/>
      <c r="AG33" s="517"/>
      <c r="AH33" s="498"/>
      <c r="AI33" s="518"/>
      <c r="AJ33" s="498"/>
    </row>
    <row r="34" spans="2:36" s="77" customFormat="1" ht="9" customHeight="1">
      <c r="B34" s="25"/>
      <c r="C34" s="25"/>
      <c r="D34" s="1537" t="s">
        <v>324</v>
      </c>
      <c r="E34" s="1537"/>
      <c r="F34" s="1539"/>
      <c r="G34" s="1015">
        <v>14.354102589542613</v>
      </c>
      <c r="H34" s="525">
        <v>12.404429570375207</v>
      </c>
      <c r="I34" s="525">
        <v>3.1187306219223054</v>
      </c>
      <c r="J34" s="525">
        <v>3.6538892624971981</v>
      </c>
      <c r="K34" s="525">
        <v>6.9169960474308301</v>
      </c>
      <c r="L34" s="525">
        <v>2.9835390946502058</v>
      </c>
      <c r="M34" s="525">
        <v>2.6661024121878967</v>
      </c>
      <c r="N34" s="525">
        <v>3.0029296875</v>
      </c>
      <c r="O34" s="525">
        <v>3.812636165577342</v>
      </c>
      <c r="P34" s="525">
        <v>6.1578490893321769</v>
      </c>
      <c r="Q34" s="525">
        <v>30.054821025475654</v>
      </c>
      <c r="R34" s="525">
        <v>28.514694201747421</v>
      </c>
      <c r="S34" s="525">
        <v>12.694063926940638</v>
      </c>
      <c r="T34" s="525">
        <v>9.4212651413189761</v>
      </c>
      <c r="U34" s="525">
        <v>11.228813559322035</v>
      </c>
      <c r="V34" s="525">
        <v>14.937759336099585</v>
      </c>
      <c r="W34" s="525">
        <v>19.015151515151516</v>
      </c>
      <c r="X34" s="525">
        <v>48.660714285714285</v>
      </c>
      <c r="Y34" s="525">
        <v>49.584487534626035</v>
      </c>
      <c r="Z34" s="525">
        <v>45.895953757225435</v>
      </c>
      <c r="AA34" s="525">
        <v>60.96361848574238</v>
      </c>
      <c r="AB34" s="525">
        <v>55.80708661417323</v>
      </c>
      <c r="AC34" s="525">
        <v>32.401157184185145</v>
      </c>
      <c r="AD34" s="525">
        <v>30.382595648912229</v>
      </c>
      <c r="AE34" s="1016">
        <v>46.599777034559644</v>
      </c>
      <c r="AF34" s="526"/>
      <c r="AG34" s="501" t="s">
        <v>401</v>
      </c>
      <c r="AH34" s="498"/>
      <c r="AI34" s="1534" t="s">
        <v>0</v>
      </c>
      <c r="AJ34" s="498"/>
    </row>
    <row r="35" spans="2:36" s="77" customFormat="1" ht="9" customHeight="1">
      <c r="B35" s="1536" t="s">
        <v>0</v>
      </c>
      <c r="C35" s="25"/>
      <c r="D35" s="502"/>
      <c r="E35" s="503" t="s">
        <v>325</v>
      </c>
      <c r="F35" s="950" t="s">
        <v>326</v>
      </c>
      <c r="G35" s="1015">
        <v>14.351622184740551</v>
      </c>
      <c r="H35" s="525">
        <v>12.401708704051369</v>
      </c>
      <c r="I35" s="525">
        <v>3.1187306219223054</v>
      </c>
      <c r="J35" s="525">
        <v>3.6464170963162221</v>
      </c>
      <c r="K35" s="525">
        <v>6.9169960474308301</v>
      </c>
      <c r="L35" s="525">
        <v>2.9835390946502058</v>
      </c>
      <c r="M35" s="525">
        <v>2.6661024121878967</v>
      </c>
      <c r="N35" s="525">
        <v>3.0029296875</v>
      </c>
      <c r="O35" s="525">
        <v>3.812636165577342</v>
      </c>
      <c r="P35" s="525">
        <v>6.0711188204683433</v>
      </c>
      <c r="Q35" s="525">
        <v>30.054821025475654</v>
      </c>
      <c r="R35" s="525">
        <v>28.514694201747421</v>
      </c>
      <c r="S35" s="525">
        <v>12.694063926940638</v>
      </c>
      <c r="T35" s="525">
        <v>9.4212651413189761</v>
      </c>
      <c r="U35" s="525">
        <v>11.228813559322035</v>
      </c>
      <c r="V35" s="525">
        <v>14.937759336099585</v>
      </c>
      <c r="W35" s="525">
        <v>19.015151515151516</v>
      </c>
      <c r="X35" s="525">
        <v>48.660714285714285</v>
      </c>
      <c r="Y35" s="525">
        <v>49.584487534626035</v>
      </c>
      <c r="Z35" s="525">
        <v>45.895953757225435</v>
      </c>
      <c r="AA35" s="525">
        <v>60.96361848574238</v>
      </c>
      <c r="AB35" s="525">
        <v>55.80708661417323</v>
      </c>
      <c r="AC35" s="525">
        <v>32.401157184185145</v>
      </c>
      <c r="AD35" s="525">
        <v>30.382595648912229</v>
      </c>
      <c r="AE35" s="1016">
        <v>46.599777034559644</v>
      </c>
      <c r="AF35" s="526"/>
      <c r="AG35" s="1024" t="s">
        <v>325</v>
      </c>
      <c r="AH35" s="498"/>
      <c r="AI35" s="1535"/>
      <c r="AJ35" s="498"/>
    </row>
    <row r="36" spans="2:36" s="77" customFormat="1" ht="9" customHeight="1">
      <c r="B36" s="1536"/>
      <c r="C36" s="25"/>
      <c r="D36" s="502"/>
      <c r="E36" s="503"/>
      <c r="F36" s="950" t="s">
        <v>328</v>
      </c>
      <c r="G36" s="1015">
        <v>14.200317491814666</v>
      </c>
      <c r="H36" s="525">
        <v>12.257502788887981</v>
      </c>
      <c r="I36" s="525">
        <v>3.0366587634506654</v>
      </c>
      <c r="J36" s="525">
        <v>3.4147799447059701</v>
      </c>
      <c r="K36" s="525">
        <v>6.6534914361001309</v>
      </c>
      <c r="L36" s="525">
        <v>2.9835390946502058</v>
      </c>
      <c r="M36" s="525">
        <v>2.3063901819720694</v>
      </c>
      <c r="N36" s="525">
        <v>2.8564453125</v>
      </c>
      <c r="O36" s="525">
        <v>3.594771241830065</v>
      </c>
      <c r="P36" s="525">
        <v>5.8976582827406769</v>
      </c>
      <c r="Q36" s="525">
        <v>29.950016123831023</v>
      </c>
      <c r="R36" s="525">
        <v>28.514694201747421</v>
      </c>
      <c r="S36" s="525">
        <v>12.602739726027398</v>
      </c>
      <c r="T36" s="525">
        <v>9.4212651413189761</v>
      </c>
      <c r="U36" s="525">
        <v>11.228813559322035</v>
      </c>
      <c r="V36" s="525">
        <v>14.730290456431536</v>
      </c>
      <c r="W36" s="525">
        <v>18.787878787878785</v>
      </c>
      <c r="X36" s="525">
        <v>48.660714285714285</v>
      </c>
      <c r="Y36" s="525">
        <v>49.584487534626035</v>
      </c>
      <c r="Z36" s="525">
        <v>45.895953757225435</v>
      </c>
      <c r="AA36" s="525">
        <v>60.96361848574238</v>
      </c>
      <c r="AB36" s="525">
        <v>55.80708661417323</v>
      </c>
      <c r="AC36" s="525">
        <v>32.01542912246866</v>
      </c>
      <c r="AD36" s="525">
        <v>30.15753938484621</v>
      </c>
      <c r="AE36" s="1016">
        <v>46.376811594202898</v>
      </c>
      <c r="AF36" s="526"/>
      <c r="AG36" s="1024" t="s">
        <v>443</v>
      </c>
      <c r="AH36" s="498"/>
      <c r="AI36" s="1535"/>
      <c r="AJ36" s="498"/>
    </row>
    <row r="37" spans="2:36" s="77" customFormat="1" ht="9" customHeight="1">
      <c r="B37" s="1536"/>
      <c r="C37" s="25"/>
      <c r="D37" s="502"/>
      <c r="E37" s="503" t="s">
        <v>329</v>
      </c>
      <c r="F37" s="950" t="s">
        <v>331</v>
      </c>
      <c r="G37" s="1015">
        <v>2.480404802063697E-3</v>
      </c>
      <c r="H37" s="525">
        <v>2.7208663238375099E-3</v>
      </c>
      <c r="I37" s="525">
        <v>0</v>
      </c>
      <c r="J37" s="525">
        <v>7.4721661809758651E-3</v>
      </c>
      <c r="K37" s="525">
        <v>0</v>
      </c>
      <c r="L37" s="525">
        <v>0</v>
      </c>
      <c r="M37" s="525">
        <v>0</v>
      </c>
      <c r="N37" s="525">
        <v>0</v>
      </c>
      <c r="O37" s="525">
        <v>0</v>
      </c>
      <c r="P37" s="525">
        <v>8.6730268863833476E-2</v>
      </c>
      <c r="Q37" s="525">
        <v>0</v>
      </c>
      <c r="R37" s="525">
        <v>0</v>
      </c>
      <c r="S37" s="525">
        <v>0</v>
      </c>
      <c r="T37" s="525">
        <v>0</v>
      </c>
      <c r="U37" s="525">
        <v>0</v>
      </c>
      <c r="V37" s="525">
        <v>0</v>
      </c>
      <c r="W37" s="525">
        <v>0</v>
      </c>
      <c r="X37" s="525">
        <v>0</v>
      </c>
      <c r="Y37" s="525">
        <v>0</v>
      </c>
      <c r="Z37" s="525">
        <v>0</v>
      </c>
      <c r="AA37" s="525">
        <v>0</v>
      </c>
      <c r="AB37" s="525">
        <v>0</v>
      </c>
      <c r="AC37" s="525">
        <v>0</v>
      </c>
      <c r="AD37" s="525">
        <v>0</v>
      </c>
      <c r="AE37" s="1016">
        <v>0</v>
      </c>
      <c r="AF37" s="526"/>
      <c r="AG37" s="1024" t="s">
        <v>329</v>
      </c>
      <c r="AH37" s="498"/>
      <c r="AI37" s="1535"/>
      <c r="AJ37" s="498"/>
    </row>
    <row r="38" spans="2:36" s="77" customFormat="1" ht="9" customHeight="1">
      <c r="B38" s="1536"/>
      <c r="C38" s="25"/>
      <c r="D38" s="506"/>
      <c r="E38" s="506"/>
      <c r="F38" s="506"/>
      <c r="G38" s="1004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0"/>
      <c r="S38" s="500"/>
      <c r="T38" s="500"/>
      <c r="U38" s="500"/>
      <c r="V38" s="500"/>
      <c r="W38" s="500"/>
      <c r="X38" s="500"/>
      <c r="Y38" s="500"/>
      <c r="Z38" s="500"/>
      <c r="AA38" s="500"/>
      <c r="AB38" s="500"/>
      <c r="AC38" s="500"/>
      <c r="AD38" s="500"/>
      <c r="AE38" s="1005"/>
      <c r="AF38" s="526"/>
      <c r="AG38" s="25"/>
      <c r="AH38" s="498"/>
      <c r="AI38" s="1535"/>
      <c r="AJ38" s="498"/>
    </row>
    <row r="39" spans="2:36" s="77" customFormat="1" ht="9" customHeight="1">
      <c r="B39" s="1536"/>
      <c r="C39" s="25"/>
      <c r="D39" s="1537" t="s">
        <v>333</v>
      </c>
      <c r="E39" s="1537"/>
      <c r="F39" s="1539"/>
      <c r="G39" s="1015">
        <v>22.14009326322056</v>
      </c>
      <c r="H39" s="525">
        <v>21.968274698664057</v>
      </c>
      <c r="I39" s="525">
        <v>19.095385737734816</v>
      </c>
      <c r="J39" s="525">
        <v>22.872300679967122</v>
      </c>
      <c r="K39" s="525">
        <v>26.745718050065875</v>
      </c>
      <c r="L39" s="525">
        <v>24.176954732510289</v>
      </c>
      <c r="M39" s="525">
        <v>21.180702496826068</v>
      </c>
      <c r="N39" s="525">
        <v>21.240234375</v>
      </c>
      <c r="O39" s="525">
        <v>21.895424836601308</v>
      </c>
      <c r="P39" s="525">
        <v>30.182133564614048</v>
      </c>
      <c r="Q39" s="525">
        <v>23.532731376975168</v>
      </c>
      <c r="R39" s="525">
        <v>24.94042891183479</v>
      </c>
      <c r="S39" s="525">
        <v>27.488584474885847</v>
      </c>
      <c r="T39" s="525">
        <v>28.532974427994617</v>
      </c>
      <c r="U39" s="525">
        <v>33.474576271186443</v>
      </c>
      <c r="V39" s="525">
        <v>21.244813278008298</v>
      </c>
      <c r="W39" s="525">
        <v>30.075757575757578</v>
      </c>
      <c r="X39" s="525">
        <v>22.544642857142858</v>
      </c>
      <c r="Y39" s="525">
        <v>21.606648199445981</v>
      </c>
      <c r="Z39" s="525">
        <v>19.421965317919074</v>
      </c>
      <c r="AA39" s="525">
        <v>16.125860373647985</v>
      </c>
      <c r="AB39" s="525">
        <v>17.814960629921259</v>
      </c>
      <c r="AC39" s="525">
        <v>24.590163934426229</v>
      </c>
      <c r="AD39" s="525">
        <v>24.868717179294826</v>
      </c>
      <c r="AE39" s="1016">
        <v>21.070234113712374</v>
      </c>
      <c r="AF39" s="526"/>
      <c r="AG39" s="501" t="s">
        <v>402</v>
      </c>
      <c r="AH39" s="498"/>
      <c r="AI39" s="1535"/>
      <c r="AJ39" s="498"/>
    </row>
    <row r="40" spans="2:36" s="77" customFormat="1" ht="9" customHeight="1">
      <c r="B40" s="1536"/>
      <c r="C40" s="25"/>
      <c r="D40" s="506"/>
      <c r="E40" s="503" t="s">
        <v>332</v>
      </c>
      <c r="F40" s="507" t="s">
        <v>334</v>
      </c>
      <c r="G40" s="1015">
        <v>2.9764857624764361E-2</v>
      </c>
      <c r="H40" s="525">
        <v>2.7208663238375098E-2</v>
      </c>
      <c r="I40" s="525">
        <v>2.7357286157213202E-2</v>
      </c>
      <c r="J40" s="525">
        <v>7.4721661809758651E-3</v>
      </c>
      <c r="K40" s="525">
        <v>6.5876152832674575E-2</v>
      </c>
      <c r="L40" s="525">
        <v>0</v>
      </c>
      <c r="M40" s="525">
        <v>0</v>
      </c>
      <c r="N40" s="525">
        <v>0</v>
      </c>
      <c r="O40" s="525">
        <v>0</v>
      </c>
      <c r="P40" s="525">
        <v>0</v>
      </c>
      <c r="Q40" s="525">
        <v>4.837149306675266E-2</v>
      </c>
      <c r="R40" s="525">
        <v>0.15885623510722796</v>
      </c>
      <c r="S40" s="525">
        <v>0</v>
      </c>
      <c r="T40" s="525">
        <v>0</v>
      </c>
      <c r="U40" s="525">
        <v>0.21186440677966101</v>
      </c>
      <c r="V40" s="525">
        <v>0</v>
      </c>
      <c r="W40" s="525">
        <v>0</v>
      </c>
      <c r="X40" s="525">
        <v>0.2232142857142857</v>
      </c>
      <c r="Y40" s="525">
        <v>0</v>
      </c>
      <c r="Z40" s="525">
        <v>0</v>
      </c>
      <c r="AA40" s="525">
        <v>9.8328416912487712E-2</v>
      </c>
      <c r="AB40" s="525">
        <v>0</v>
      </c>
      <c r="AC40" s="525">
        <v>9.643201542912247E-2</v>
      </c>
      <c r="AD40" s="525">
        <v>7.5018754688672168E-2</v>
      </c>
      <c r="AE40" s="1016">
        <v>0</v>
      </c>
      <c r="AF40" s="526"/>
      <c r="AG40" s="1024" t="s">
        <v>332</v>
      </c>
      <c r="AH40" s="498"/>
      <c r="AI40" s="1535"/>
      <c r="AJ40" s="498"/>
    </row>
    <row r="41" spans="2:36" s="77" customFormat="1" ht="9" customHeight="1">
      <c r="B41" s="1536"/>
      <c r="C41" s="25"/>
      <c r="D41" s="506"/>
      <c r="E41" s="503" t="s">
        <v>335</v>
      </c>
      <c r="F41" s="950" t="s">
        <v>337</v>
      </c>
      <c r="G41" s="1015">
        <v>10.757515626550253</v>
      </c>
      <c r="H41" s="525">
        <v>10.5107066089843</v>
      </c>
      <c r="I41" s="525">
        <v>7.970089367134781</v>
      </c>
      <c r="J41" s="525">
        <v>10.266756332660838</v>
      </c>
      <c r="K41" s="525">
        <v>13.636363636363635</v>
      </c>
      <c r="L41" s="525">
        <v>9.4650205761316872</v>
      </c>
      <c r="M41" s="525">
        <v>8.1252644942869239</v>
      </c>
      <c r="N41" s="525">
        <v>10.25390625</v>
      </c>
      <c r="O41" s="525">
        <v>12.200435729847495</v>
      </c>
      <c r="P41" s="525">
        <v>13.790112749349523</v>
      </c>
      <c r="Q41" s="525">
        <v>13.019993550467589</v>
      </c>
      <c r="R41" s="525">
        <v>15.567911040508339</v>
      </c>
      <c r="S41" s="525">
        <v>12.237442922374429</v>
      </c>
      <c r="T41" s="525">
        <v>14.131897711978466</v>
      </c>
      <c r="U41" s="525">
        <v>20.127118644067796</v>
      </c>
      <c r="V41" s="525">
        <v>12.323651452282158</v>
      </c>
      <c r="W41" s="525">
        <v>16.515151515151516</v>
      </c>
      <c r="X41" s="525">
        <v>14.285714285714285</v>
      </c>
      <c r="Y41" s="525">
        <v>12.742382271468145</v>
      </c>
      <c r="Z41" s="525">
        <v>10.982658959537572</v>
      </c>
      <c r="AA41" s="525">
        <v>9.0462143559488695</v>
      </c>
      <c r="AB41" s="525">
        <v>9.1535433070866148</v>
      </c>
      <c r="AC41" s="525">
        <v>12.921890067502412</v>
      </c>
      <c r="AD41" s="525">
        <v>13.278319579894973</v>
      </c>
      <c r="AE41" s="1016">
        <v>13.377926421404682</v>
      </c>
      <c r="AF41" s="526"/>
      <c r="AG41" s="1024" t="s">
        <v>335</v>
      </c>
      <c r="AH41" s="498"/>
      <c r="AI41" s="1535"/>
      <c r="AJ41" s="498"/>
    </row>
    <row r="42" spans="2:36" s="77" customFormat="1" ht="9" customHeight="1">
      <c r="B42" s="1536"/>
      <c r="C42" s="25"/>
      <c r="D42" s="506"/>
      <c r="E42" s="503" t="s">
        <v>338</v>
      </c>
      <c r="F42" s="950" t="s">
        <v>339</v>
      </c>
      <c r="G42" s="1015">
        <v>11.352812779045539</v>
      </c>
      <c r="H42" s="525">
        <v>11.430359426441379</v>
      </c>
      <c r="I42" s="525">
        <v>11.097939084442823</v>
      </c>
      <c r="J42" s="525">
        <v>12.598072181125309</v>
      </c>
      <c r="K42" s="525">
        <v>13.043478260869565</v>
      </c>
      <c r="L42" s="525">
        <v>14.7119341563786</v>
      </c>
      <c r="M42" s="525">
        <v>13.055438002539146</v>
      </c>
      <c r="N42" s="525">
        <v>10.986328125</v>
      </c>
      <c r="O42" s="525">
        <v>9.6949891067538125</v>
      </c>
      <c r="P42" s="525">
        <v>16.392020815264527</v>
      </c>
      <c r="Q42" s="525">
        <v>10.464366333440825</v>
      </c>
      <c r="R42" s="525">
        <v>9.2136616362192214</v>
      </c>
      <c r="S42" s="525">
        <v>15.251141552511417</v>
      </c>
      <c r="T42" s="525">
        <v>14.401076716016151</v>
      </c>
      <c r="U42" s="525">
        <v>13.135593220338984</v>
      </c>
      <c r="V42" s="525">
        <v>8.9211618257261414</v>
      </c>
      <c r="W42" s="525">
        <v>13.560606060606062</v>
      </c>
      <c r="X42" s="525">
        <v>8.0357142857142865</v>
      </c>
      <c r="Y42" s="525">
        <v>8.86426592797784</v>
      </c>
      <c r="Z42" s="525">
        <v>8.4393063583815024</v>
      </c>
      <c r="AA42" s="525">
        <v>6.9813176007866264</v>
      </c>
      <c r="AB42" s="525">
        <v>8.6614173228346463</v>
      </c>
      <c r="AC42" s="525">
        <v>11.571841851494696</v>
      </c>
      <c r="AD42" s="525">
        <v>11.515378844711178</v>
      </c>
      <c r="AE42" s="1016">
        <v>7.6923076923076925</v>
      </c>
      <c r="AF42" s="526"/>
      <c r="AG42" s="1024" t="s">
        <v>338</v>
      </c>
      <c r="AH42" s="498"/>
      <c r="AI42" s="1535"/>
      <c r="AJ42" s="498"/>
    </row>
    <row r="43" spans="2:36" s="77" customFormat="1" ht="9" customHeight="1">
      <c r="B43" s="1536"/>
      <c r="C43" s="25"/>
      <c r="D43" s="506"/>
      <c r="E43" s="506"/>
      <c r="F43" s="506"/>
      <c r="G43" s="1004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1005"/>
      <c r="AF43" s="526"/>
      <c r="AG43" s="25"/>
      <c r="AH43" s="498"/>
      <c r="AI43" s="1535"/>
      <c r="AJ43" s="498"/>
    </row>
    <row r="44" spans="2:36" s="77" customFormat="1" ht="9" customHeight="1">
      <c r="B44" s="1536"/>
      <c r="C44" s="25"/>
      <c r="D44" s="1537" t="s">
        <v>341</v>
      </c>
      <c r="E44" s="1537"/>
      <c r="F44" s="1539"/>
      <c r="G44" s="1015">
        <v>63.50580414723683</v>
      </c>
      <c r="H44" s="525">
        <v>65.627295730960739</v>
      </c>
      <c r="I44" s="525">
        <v>77.785883640342874</v>
      </c>
      <c r="J44" s="525">
        <v>73.473810057535687</v>
      </c>
      <c r="K44" s="525">
        <v>66.337285902503297</v>
      </c>
      <c r="L44" s="525">
        <v>72.839506172839506</v>
      </c>
      <c r="M44" s="525">
        <v>76.153195090986031</v>
      </c>
      <c r="N44" s="525">
        <v>75.7568359375</v>
      </c>
      <c r="O44" s="525">
        <v>74.291938997821347</v>
      </c>
      <c r="P44" s="525">
        <v>63.660017346053777</v>
      </c>
      <c r="Q44" s="525">
        <v>46.412447597549175</v>
      </c>
      <c r="R44" s="525">
        <v>46.544876886417789</v>
      </c>
      <c r="S44" s="525">
        <v>59.817351598173516</v>
      </c>
      <c r="T44" s="525">
        <v>62.0457604306864</v>
      </c>
      <c r="U44" s="525">
        <v>55.296610169491522</v>
      </c>
      <c r="V44" s="525">
        <v>63.81742738589211</v>
      </c>
      <c r="W44" s="525">
        <v>50.909090909090907</v>
      </c>
      <c r="X44" s="525">
        <v>28.794642857142854</v>
      </c>
      <c r="Y44" s="525">
        <v>28.80886426592798</v>
      </c>
      <c r="Z44" s="525">
        <v>34.682080924855491</v>
      </c>
      <c r="AA44" s="525">
        <v>22.910521140609635</v>
      </c>
      <c r="AB44" s="525">
        <v>26.377952755905511</v>
      </c>
      <c r="AC44" s="525">
        <v>43.008678881388626</v>
      </c>
      <c r="AD44" s="525">
        <v>44.748687171792952</v>
      </c>
      <c r="AE44" s="1016">
        <v>32.329988851727983</v>
      </c>
      <c r="AF44" s="526"/>
      <c r="AG44" s="501" t="s">
        <v>404</v>
      </c>
      <c r="AH44" s="498"/>
      <c r="AI44" s="1535"/>
      <c r="AJ44" s="498"/>
    </row>
    <row r="45" spans="2:36" s="77" customFormat="1" ht="9" customHeight="1">
      <c r="B45" s="1536"/>
      <c r="C45" s="25"/>
      <c r="D45" s="506"/>
      <c r="E45" s="503" t="s">
        <v>340</v>
      </c>
      <c r="F45" s="508" t="s">
        <v>342</v>
      </c>
      <c r="G45" s="1015">
        <v>0.711876178192281</v>
      </c>
      <c r="H45" s="525">
        <v>0.67477484831170242</v>
      </c>
      <c r="I45" s="525">
        <v>0.85719496625934699</v>
      </c>
      <c r="J45" s="525">
        <v>0.78457744900246573</v>
      </c>
      <c r="K45" s="525">
        <v>0.65876152832674573</v>
      </c>
      <c r="L45" s="525">
        <v>0.92592592592592582</v>
      </c>
      <c r="M45" s="525">
        <v>1.079136690647482</v>
      </c>
      <c r="N45" s="525">
        <v>0.5859375</v>
      </c>
      <c r="O45" s="525">
        <v>0.32679738562091504</v>
      </c>
      <c r="P45" s="525">
        <v>0.69384215091066781</v>
      </c>
      <c r="Q45" s="525">
        <v>0.39503386004514673</v>
      </c>
      <c r="R45" s="525">
        <v>0.31771247021445592</v>
      </c>
      <c r="S45" s="525">
        <v>0.73059360730593603</v>
      </c>
      <c r="T45" s="525">
        <v>0.80753701211305517</v>
      </c>
      <c r="U45" s="525">
        <v>0.84745762711864403</v>
      </c>
      <c r="V45" s="525">
        <v>0.53941908713692943</v>
      </c>
      <c r="W45" s="525">
        <v>0.45454545454545453</v>
      </c>
      <c r="X45" s="525">
        <v>0</v>
      </c>
      <c r="Y45" s="525">
        <v>0.2770083102493075</v>
      </c>
      <c r="Z45" s="525">
        <v>0.34682080924855491</v>
      </c>
      <c r="AA45" s="525">
        <v>0</v>
      </c>
      <c r="AB45" s="525">
        <v>0</v>
      </c>
      <c r="AC45" s="525">
        <v>0.28929604628736744</v>
      </c>
      <c r="AD45" s="525">
        <v>1.2378094523630907</v>
      </c>
      <c r="AE45" s="1016">
        <v>0.66889632107023411</v>
      </c>
      <c r="AF45" s="526"/>
      <c r="AG45" s="1024" t="s">
        <v>340</v>
      </c>
      <c r="AH45" s="498"/>
      <c r="AI45" s="1535"/>
      <c r="AJ45" s="498"/>
    </row>
    <row r="46" spans="2:36" s="77" customFormat="1" ht="9" customHeight="1">
      <c r="B46" s="1536"/>
      <c r="C46" s="25"/>
      <c r="D46" s="506"/>
      <c r="E46" s="503" t="s">
        <v>343</v>
      </c>
      <c r="F46" s="950" t="s">
        <v>406</v>
      </c>
      <c r="G46" s="1015">
        <v>1.0268875880543704</v>
      </c>
      <c r="H46" s="525">
        <v>1.0665795989443039</v>
      </c>
      <c r="I46" s="525">
        <v>1.6505562648185299</v>
      </c>
      <c r="J46" s="525">
        <v>1.0909362624224763</v>
      </c>
      <c r="K46" s="525">
        <v>1.2516469038208169</v>
      </c>
      <c r="L46" s="525">
        <v>1.6460905349794239</v>
      </c>
      <c r="M46" s="525">
        <v>1.2060939483707152</v>
      </c>
      <c r="N46" s="525">
        <v>1.0009765625</v>
      </c>
      <c r="O46" s="525">
        <v>0.76252723311546844</v>
      </c>
      <c r="P46" s="525">
        <v>0.52038161318300091</v>
      </c>
      <c r="Q46" s="525">
        <v>0.52402450822315383</v>
      </c>
      <c r="R46" s="525">
        <v>0.71485305798252585</v>
      </c>
      <c r="S46" s="525">
        <v>0.91324200913242004</v>
      </c>
      <c r="T46" s="525">
        <v>1.0767160161507403</v>
      </c>
      <c r="U46" s="525">
        <v>0.63559322033898313</v>
      </c>
      <c r="V46" s="525">
        <v>0.49792531120331945</v>
      </c>
      <c r="W46" s="525">
        <v>0.45454545454545453</v>
      </c>
      <c r="X46" s="525">
        <v>0.4464285714285714</v>
      </c>
      <c r="Y46" s="525">
        <v>0.554016620498615</v>
      </c>
      <c r="Z46" s="525">
        <v>0.34682080924855491</v>
      </c>
      <c r="AA46" s="525">
        <v>0</v>
      </c>
      <c r="AB46" s="525">
        <v>0.39370078740157477</v>
      </c>
      <c r="AC46" s="525">
        <v>0.38572806171648988</v>
      </c>
      <c r="AD46" s="525">
        <v>0.67516879219804948</v>
      </c>
      <c r="AE46" s="1016">
        <v>0.44593088071348941</v>
      </c>
      <c r="AF46" s="526"/>
      <c r="AG46" s="1024" t="s">
        <v>343</v>
      </c>
      <c r="AH46" s="498"/>
      <c r="AI46" s="1535"/>
      <c r="AJ46" s="498"/>
    </row>
    <row r="47" spans="2:36" s="77" customFormat="1" ht="9" customHeight="1">
      <c r="B47" s="1536"/>
      <c r="C47" s="25"/>
      <c r="D47" s="506"/>
      <c r="E47" s="503" t="s">
        <v>345</v>
      </c>
      <c r="F47" s="950" t="s">
        <v>346</v>
      </c>
      <c r="G47" s="1015">
        <v>5.9455303105466806</v>
      </c>
      <c r="H47" s="525">
        <v>5.9995102440617094</v>
      </c>
      <c r="I47" s="525">
        <v>5.5717672806857559</v>
      </c>
      <c r="J47" s="525">
        <v>6.5381454083538824</v>
      </c>
      <c r="K47" s="525">
        <v>6.8511198945981553</v>
      </c>
      <c r="L47" s="525">
        <v>4.7325102880658436</v>
      </c>
      <c r="M47" s="525">
        <v>6.4325010579771487</v>
      </c>
      <c r="N47" s="525">
        <v>6.1279296875</v>
      </c>
      <c r="O47" s="525">
        <v>7.9520697167755987</v>
      </c>
      <c r="P47" s="525">
        <v>8.4128360797918464</v>
      </c>
      <c r="Q47" s="525">
        <v>5.7965172524991937</v>
      </c>
      <c r="R47" s="525">
        <v>5.1628276409849088</v>
      </c>
      <c r="S47" s="525">
        <v>7.1232876712328768</v>
      </c>
      <c r="T47" s="525">
        <v>6.1911170928667563</v>
      </c>
      <c r="U47" s="525">
        <v>9.7457627118644066</v>
      </c>
      <c r="V47" s="525">
        <v>5.9751037344398341</v>
      </c>
      <c r="W47" s="525">
        <v>7.3484848484848486</v>
      </c>
      <c r="X47" s="525">
        <v>2.0089285714285716</v>
      </c>
      <c r="Y47" s="525">
        <v>4.8476454293628812</v>
      </c>
      <c r="Z47" s="525">
        <v>4.6242774566473983</v>
      </c>
      <c r="AA47" s="525">
        <v>3.6381514257620449</v>
      </c>
      <c r="AB47" s="525">
        <v>5.4133858267716537</v>
      </c>
      <c r="AC47" s="525">
        <v>6.460945033751206</v>
      </c>
      <c r="AD47" s="525">
        <v>5.7764441110277573</v>
      </c>
      <c r="AE47" s="1016">
        <v>4.2363433667781498</v>
      </c>
      <c r="AF47" s="526"/>
      <c r="AG47" s="1024" t="s">
        <v>345</v>
      </c>
      <c r="AH47" s="498"/>
      <c r="AI47" s="1535"/>
      <c r="AJ47" s="498"/>
    </row>
    <row r="48" spans="2:36" s="511" customFormat="1" ht="9" customHeight="1">
      <c r="B48" s="1536"/>
      <c r="C48" s="25"/>
      <c r="D48" s="506"/>
      <c r="E48" s="503" t="s">
        <v>347</v>
      </c>
      <c r="F48" s="950" t="s">
        <v>349</v>
      </c>
      <c r="G48" s="1015">
        <v>14.584780236134536</v>
      </c>
      <c r="H48" s="525">
        <v>14.956602182134793</v>
      </c>
      <c r="I48" s="525">
        <v>16.441728980485134</v>
      </c>
      <c r="J48" s="525">
        <v>17.13367705297766</v>
      </c>
      <c r="K48" s="525">
        <v>14.163372859025033</v>
      </c>
      <c r="L48" s="525">
        <v>14.403292181069959</v>
      </c>
      <c r="M48" s="525">
        <v>19.55141768937791</v>
      </c>
      <c r="N48" s="525">
        <v>16.2841796875</v>
      </c>
      <c r="O48" s="525">
        <v>17.538126361655774</v>
      </c>
      <c r="P48" s="525">
        <v>16.131830008673028</v>
      </c>
      <c r="Q48" s="525">
        <v>11.294743631086748</v>
      </c>
      <c r="R48" s="525">
        <v>11.278792692613186</v>
      </c>
      <c r="S48" s="525">
        <v>13.881278538812786</v>
      </c>
      <c r="T48" s="525">
        <v>15.343203230148047</v>
      </c>
      <c r="U48" s="525">
        <v>14.618644067796611</v>
      </c>
      <c r="V48" s="525">
        <v>10.622406639004149</v>
      </c>
      <c r="W48" s="525">
        <v>13.863636363636363</v>
      </c>
      <c r="X48" s="525">
        <v>10.267857142857142</v>
      </c>
      <c r="Y48" s="525">
        <v>8.7257617728531862</v>
      </c>
      <c r="Z48" s="525">
        <v>9.2485549132947966</v>
      </c>
      <c r="AA48" s="525">
        <v>7.7679449360865291</v>
      </c>
      <c r="AB48" s="525">
        <v>7.4803149606299222</v>
      </c>
      <c r="AC48" s="525">
        <v>13.596914175506269</v>
      </c>
      <c r="AD48" s="525">
        <v>11.70292573143286</v>
      </c>
      <c r="AE48" s="1016">
        <v>7.9152731326644368</v>
      </c>
      <c r="AF48" s="527"/>
      <c r="AG48" s="1024" t="s">
        <v>347</v>
      </c>
      <c r="AH48" s="510"/>
      <c r="AI48" s="1535"/>
      <c r="AJ48" s="510"/>
    </row>
    <row r="49" spans="2:36" s="77" customFormat="1" ht="9" customHeight="1">
      <c r="B49" s="1536"/>
      <c r="C49" s="25"/>
      <c r="D49" s="506"/>
      <c r="E49" s="503" t="s">
        <v>350</v>
      </c>
      <c r="F49" s="950" t="s">
        <v>444</v>
      </c>
      <c r="G49" s="1015">
        <v>1.4932036908423456</v>
      </c>
      <c r="H49" s="525">
        <v>1.5944276657687808</v>
      </c>
      <c r="I49" s="525">
        <v>2.4347984679919752</v>
      </c>
      <c r="J49" s="525">
        <v>1.6513487259956661</v>
      </c>
      <c r="K49" s="525">
        <v>0.59288537549407105</v>
      </c>
      <c r="L49" s="525">
        <v>2.1604938271604937</v>
      </c>
      <c r="M49" s="525">
        <v>1.7139229792636479</v>
      </c>
      <c r="N49" s="525">
        <v>1.904296875</v>
      </c>
      <c r="O49" s="525">
        <v>1.7429193899782136</v>
      </c>
      <c r="P49" s="525">
        <v>1.3876843018213356</v>
      </c>
      <c r="Q49" s="525">
        <v>0.79006772009029347</v>
      </c>
      <c r="R49" s="525">
        <v>1.3502779984114377</v>
      </c>
      <c r="S49" s="525">
        <v>0.82191780821917804</v>
      </c>
      <c r="T49" s="525">
        <v>1.0767160161507403</v>
      </c>
      <c r="U49" s="525">
        <v>0.63559322033898313</v>
      </c>
      <c r="V49" s="525">
        <v>0.78838174273858919</v>
      </c>
      <c r="W49" s="525">
        <v>1.3636363636363635</v>
      </c>
      <c r="X49" s="525">
        <v>0.2232142857142857</v>
      </c>
      <c r="Y49" s="525">
        <v>0.2770083102493075</v>
      </c>
      <c r="Z49" s="525">
        <v>0.34682080924855491</v>
      </c>
      <c r="AA49" s="525">
        <v>0.39331366764995085</v>
      </c>
      <c r="AB49" s="525">
        <v>0.49212598425196852</v>
      </c>
      <c r="AC49" s="525">
        <v>0.86788813886210214</v>
      </c>
      <c r="AD49" s="525">
        <v>0.48762190547636913</v>
      </c>
      <c r="AE49" s="1016">
        <v>0.33444816053511706</v>
      </c>
      <c r="AF49" s="526"/>
      <c r="AG49" s="1024" t="s">
        <v>350</v>
      </c>
      <c r="AH49" s="498"/>
      <c r="AI49" s="1535"/>
      <c r="AJ49" s="498"/>
    </row>
    <row r="50" spans="2:36" s="77" customFormat="1" ht="9" customHeight="1">
      <c r="B50" s="1536"/>
      <c r="C50" s="25"/>
      <c r="D50" s="506"/>
      <c r="E50" s="503" t="s">
        <v>353</v>
      </c>
      <c r="F50" s="507" t="s">
        <v>445</v>
      </c>
      <c r="G50" s="1015">
        <v>1.2724476634586765</v>
      </c>
      <c r="H50" s="525">
        <v>1.3386662313280548</v>
      </c>
      <c r="I50" s="525">
        <v>1.7052708371329564</v>
      </c>
      <c r="J50" s="525">
        <v>1.6812373907195695</v>
      </c>
      <c r="K50" s="525">
        <v>1.1198945981554678</v>
      </c>
      <c r="L50" s="525">
        <v>1.8518518518518516</v>
      </c>
      <c r="M50" s="525">
        <v>2.0947947524333475</v>
      </c>
      <c r="N50" s="525">
        <v>1.513671875</v>
      </c>
      <c r="O50" s="525">
        <v>1.6339869281045754</v>
      </c>
      <c r="P50" s="525">
        <v>1.2142237640936688</v>
      </c>
      <c r="Q50" s="525">
        <v>0.64495324089003547</v>
      </c>
      <c r="R50" s="525">
        <v>0.55599682287529784</v>
      </c>
      <c r="S50" s="525">
        <v>1.004566210045662</v>
      </c>
      <c r="T50" s="525">
        <v>1.0767160161507403</v>
      </c>
      <c r="U50" s="525">
        <v>1.2711864406779663</v>
      </c>
      <c r="V50" s="525">
        <v>0.9543568464730291</v>
      </c>
      <c r="W50" s="525">
        <v>0.83333333333333337</v>
      </c>
      <c r="X50" s="525">
        <v>0.4464285714285714</v>
      </c>
      <c r="Y50" s="525">
        <v>0.13850415512465375</v>
      </c>
      <c r="Z50" s="525">
        <v>0.46242774566473993</v>
      </c>
      <c r="AA50" s="525">
        <v>0.29498525073746312</v>
      </c>
      <c r="AB50" s="525">
        <v>0.19685039370078738</v>
      </c>
      <c r="AC50" s="525">
        <v>0.19286403085824494</v>
      </c>
      <c r="AD50" s="525">
        <v>0.63765941485371347</v>
      </c>
      <c r="AE50" s="1016">
        <v>0.44593088071348941</v>
      </c>
      <c r="AF50" s="526"/>
      <c r="AG50" s="1024" t="s">
        <v>353</v>
      </c>
      <c r="AH50" s="498"/>
      <c r="AI50" s="1535"/>
      <c r="AJ50" s="498"/>
    </row>
    <row r="51" spans="2:36" s="77" customFormat="1" ht="9" customHeight="1">
      <c r="B51" s="1536"/>
      <c r="C51" s="25"/>
      <c r="D51" s="506"/>
      <c r="E51" s="503" t="s">
        <v>356</v>
      </c>
      <c r="F51" s="508" t="s">
        <v>358</v>
      </c>
      <c r="G51" s="1015">
        <v>2.299335251513047</v>
      </c>
      <c r="H51" s="525">
        <v>2.3889206323293335</v>
      </c>
      <c r="I51" s="525">
        <v>3.0001823819077145</v>
      </c>
      <c r="J51" s="525">
        <v>2.8992004782186354</v>
      </c>
      <c r="K51" s="525">
        <v>2.8326745718050064</v>
      </c>
      <c r="L51" s="525">
        <v>3.0864197530864197</v>
      </c>
      <c r="M51" s="525">
        <v>3.8087177316969951</v>
      </c>
      <c r="N51" s="525">
        <v>2.24609375</v>
      </c>
      <c r="O51" s="525">
        <v>1.6339869281045754</v>
      </c>
      <c r="P51" s="525">
        <v>2.4284475281873377</v>
      </c>
      <c r="Q51" s="525">
        <v>1.2979683972911964</v>
      </c>
      <c r="R51" s="525">
        <v>1.5091342335186657</v>
      </c>
      <c r="S51" s="525">
        <v>2.1004566210045663</v>
      </c>
      <c r="T51" s="525">
        <v>2.5572005383580079</v>
      </c>
      <c r="U51" s="525">
        <v>1.4830508474576272</v>
      </c>
      <c r="V51" s="525">
        <v>1.5352697095435683</v>
      </c>
      <c r="W51" s="525">
        <v>1.2121212121212122</v>
      </c>
      <c r="X51" s="525">
        <v>0.89285714285714279</v>
      </c>
      <c r="Y51" s="525">
        <v>0.2770083102493075</v>
      </c>
      <c r="Z51" s="525">
        <v>1.3872832369942196</v>
      </c>
      <c r="AA51" s="525">
        <v>0.58997050147492625</v>
      </c>
      <c r="AB51" s="525">
        <v>0.39370078740157477</v>
      </c>
      <c r="AC51" s="525">
        <v>1.1571841851494697</v>
      </c>
      <c r="AD51" s="525">
        <v>1.387846961740435</v>
      </c>
      <c r="AE51" s="1016">
        <v>1.3377926421404682</v>
      </c>
      <c r="AF51" s="526"/>
      <c r="AG51" s="1024" t="s">
        <v>356</v>
      </c>
      <c r="AH51" s="498"/>
      <c r="AI51" s="1535"/>
      <c r="AJ51" s="498"/>
    </row>
    <row r="52" spans="2:36" s="77" customFormat="1" ht="9" customHeight="1">
      <c r="B52" s="1536"/>
      <c r="C52" s="25"/>
      <c r="D52" s="506"/>
      <c r="E52" s="503" t="s">
        <v>359</v>
      </c>
      <c r="F52" s="507" t="s">
        <v>446</v>
      </c>
      <c r="G52" s="1015">
        <v>3.9612064688957243</v>
      </c>
      <c r="H52" s="525">
        <v>4.111229015318477</v>
      </c>
      <c r="I52" s="525">
        <v>6.0733175269013309</v>
      </c>
      <c r="J52" s="525">
        <v>4.4608832100425913</v>
      </c>
      <c r="K52" s="525">
        <v>6.4558629776021084</v>
      </c>
      <c r="L52" s="525">
        <v>4.1152263374485596</v>
      </c>
      <c r="M52" s="525">
        <v>4.3588658484976728</v>
      </c>
      <c r="N52" s="525">
        <v>3.6376953125</v>
      </c>
      <c r="O52" s="525">
        <v>5.7734204793028319</v>
      </c>
      <c r="P52" s="525">
        <v>4.4232437120555073</v>
      </c>
      <c r="Q52" s="525">
        <v>1.9993550467591099</v>
      </c>
      <c r="R52" s="525">
        <v>2.2239872915011913</v>
      </c>
      <c r="S52" s="525">
        <v>2.9223744292237441</v>
      </c>
      <c r="T52" s="525">
        <v>2.4226110363391657</v>
      </c>
      <c r="U52" s="525">
        <v>1.9067796610169492</v>
      </c>
      <c r="V52" s="525">
        <v>2.4066390041493779</v>
      </c>
      <c r="W52" s="525">
        <v>2.6515151515151514</v>
      </c>
      <c r="X52" s="525">
        <v>1.7857142857142856</v>
      </c>
      <c r="Y52" s="525">
        <v>1.3850415512465373</v>
      </c>
      <c r="Z52" s="525">
        <v>1.2716763005780347</v>
      </c>
      <c r="AA52" s="525">
        <v>0.68829891838741397</v>
      </c>
      <c r="AB52" s="525">
        <v>0.98425196850393704</v>
      </c>
      <c r="AC52" s="525">
        <v>2.1215043394406945</v>
      </c>
      <c r="AD52" s="525">
        <v>2.7381845461365342</v>
      </c>
      <c r="AE52" s="1016">
        <v>1.4492753623188406</v>
      </c>
      <c r="AF52" s="526"/>
      <c r="AG52" s="1024" t="s">
        <v>359</v>
      </c>
      <c r="AH52" s="498"/>
      <c r="AI52" s="1535"/>
      <c r="AJ52" s="498"/>
    </row>
    <row r="53" spans="2:36" s="77" customFormat="1" ht="9" customHeight="1">
      <c r="B53" s="1536"/>
      <c r="C53" s="25"/>
      <c r="D53" s="506"/>
      <c r="E53" s="503" t="s">
        <v>363</v>
      </c>
      <c r="F53" s="508" t="s">
        <v>365</v>
      </c>
      <c r="G53" s="1015">
        <v>2.9243972616330987</v>
      </c>
      <c r="H53" s="525">
        <v>3.0337659510788235</v>
      </c>
      <c r="I53" s="525">
        <v>3.6658763450665695</v>
      </c>
      <c r="J53" s="525">
        <v>3.384891279982067</v>
      </c>
      <c r="K53" s="525">
        <v>3.820816864295125</v>
      </c>
      <c r="L53" s="525">
        <v>3.9094650205761319</v>
      </c>
      <c r="M53" s="525">
        <v>3.8298772746508676</v>
      </c>
      <c r="N53" s="525">
        <v>2.83203125</v>
      </c>
      <c r="O53" s="525">
        <v>3.159041394335512</v>
      </c>
      <c r="P53" s="525">
        <v>2.6886383347788376</v>
      </c>
      <c r="Q53" s="525">
        <v>2.0960980328926153</v>
      </c>
      <c r="R53" s="525">
        <v>1.5885623510722795</v>
      </c>
      <c r="S53" s="525">
        <v>3.1050228310502281</v>
      </c>
      <c r="T53" s="525">
        <v>2.6917900403768504</v>
      </c>
      <c r="U53" s="525">
        <v>1.6949152542372881</v>
      </c>
      <c r="V53" s="525">
        <v>2.2821576763485476</v>
      </c>
      <c r="W53" s="525">
        <v>2.2727272727272729</v>
      </c>
      <c r="X53" s="525">
        <v>2.0089285714285716</v>
      </c>
      <c r="Y53" s="525">
        <v>1.662049861495845</v>
      </c>
      <c r="Z53" s="525">
        <v>1.8497109826589597</v>
      </c>
      <c r="AA53" s="525">
        <v>1.3765978367748279</v>
      </c>
      <c r="AB53" s="525">
        <v>1.5748031496062991</v>
      </c>
      <c r="AC53" s="525">
        <v>2.507232401157184</v>
      </c>
      <c r="AD53" s="525">
        <v>1.8754688672168043</v>
      </c>
      <c r="AE53" s="1016">
        <v>1.5607580824972129</v>
      </c>
      <c r="AF53" s="526"/>
      <c r="AG53" s="1024" t="s">
        <v>363</v>
      </c>
      <c r="AH53" s="498"/>
      <c r="AI53" s="1535"/>
      <c r="AJ53" s="498"/>
    </row>
    <row r="54" spans="2:36" s="77" customFormat="1" ht="9" customHeight="1">
      <c r="B54" s="1536"/>
      <c r="C54" s="25"/>
      <c r="D54" s="506"/>
      <c r="E54" s="503" t="s">
        <v>366</v>
      </c>
      <c r="F54" s="950" t="s">
        <v>368</v>
      </c>
      <c r="G54" s="1015">
        <v>5.8810397856930248</v>
      </c>
      <c r="H54" s="525">
        <v>6.2743177427692975</v>
      </c>
      <c r="I54" s="525">
        <v>8.4716396133503551</v>
      </c>
      <c r="J54" s="525">
        <v>7.7710528282149003</v>
      </c>
      <c r="K54" s="525">
        <v>5.6653491436100127</v>
      </c>
      <c r="L54" s="525">
        <v>7.098765432098765</v>
      </c>
      <c r="M54" s="525">
        <v>7.4904782056707573</v>
      </c>
      <c r="N54" s="525">
        <v>9.765625</v>
      </c>
      <c r="O54" s="525">
        <v>9.8039215686274517</v>
      </c>
      <c r="P54" s="525">
        <v>3.5559410234171724</v>
      </c>
      <c r="Q54" s="525">
        <v>2.7168655272492743</v>
      </c>
      <c r="R54" s="525">
        <v>3.415409054805401</v>
      </c>
      <c r="S54" s="525">
        <v>5.7534246575342465</v>
      </c>
      <c r="T54" s="525">
        <v>4.1722745625841187</v>
      </c>
      <c r="U54" s="525">
        <v>3.6016949152542375</v>
      </c>
      <c r="V54" s="525">
        <v>4.1493775933609953</v>
      </c>
      <c r="W54" s="525">
        <v>2.3484848484848482</v>
      </c>
      <c r="X54" s="525">
        <v>0.4464285714285714</v>
      </c>
      <c r="Y54" s="525">
        <v>1.10803324099723</v>
      </c>
      <c r="Z54" s="525">
        <v>1.5028901734104045</v>
      </c>
      <c r="AA54" s="525">
        <v>0.29498525073746312</v>
      </c>
      <c r="AB54" s="525">
        <v>0.39370078740157477</v>
      </c>
      <c r="AC54" s="525">
        <v>2.1215043394406945</v>
      </c>
      <c r="AD54" s="525">
        <v>2.1380345086271566</v>
      </c>
      <c r="AE54" s="1016">
        <v>0.89186176142697882</v>
      </c>
      <c r="AF54" s="526"/>
      <c r="AG54" s="1024" t="s">
        <v>366</v>
      </c>
      <c r="AH54" s="498"/>
      <c r="AI54" s="1535"/>
      <c r="AJ54" s="498"/>
    </row>
    <row r="55" spans="2:36" s="77" customFormat="1" ht="9" customHeight="1">
      <c r="B55" s="1536"/>
      <c r="C55" s="25"/>
      <c r="D55" s="506"/>
      <c r="E55" s="503" t="s">
        <v>369</v>
      </c>
      <c r="F55" s="950" t="s">
        <v>371</v>
      </c>
      <c r="G55" s="1015">
        <v>9.0956444091675763</v>
      </c>
      <c r="H55" s="525">
        <v>9.5311947324027972</v>
      </c>
      <c r="I55" s="525">
        <v>12.529637060003648</v>
      </c>
      <c r="J55" s="525">
        <v>11.103638944930136</v>
      </c>
      <c r="K55" s="525">
        <v>10.869565217391305</v>
      </c>
      <c r="L55" s="525">
        <v>12.345679012345679</v>
      </c>
      <c r="M55" s="525">
        <v>11.129919593736776</v>
      </c>
      <c r="N55" s="525">
        <v>11.8408203125</v>
      </c>
      <c r="O55" s="525">
        <v>10.348583877995644</v>
      </c>
      <c r="P55" s="525">
        <v>8.2393755420641792</v>
      </c>
      <c r="Q55" s="525">
        <v>5.1838116736536595</v>
      </c>
      <c r="R55" s="525">
        <v>6.0365369340746629</v>
      </c>
      <c r="S55" s="525">
        <v>6.9406392694063932</v>
      </c>
      <c r="T55" s="525">
        <v>9.690444145356663</v>
      </c>
      <c r="U55" s="525">
        <v>7.6271186440677967</v>
      </c>
      <c r="V55" s="525">
        <v>5.2282157676348548</v>
      </c>
      <c r="W55" s="525">
        <v>6.2121212121212119</v>
      </c>
      <c r="X55" s="525">
        <v>3.5714285714285712</v>
      </c>
      <c r="Y55" s="525">
        <v>2.9085872576177287</v>
      </c>
      <c r="Z55" s="525">
        <v>3.6994219653179194</v>
      </c>
      <c r="AA55" s="525">
        <v>3.1465093411996068</v>
      </c>
      <c r="AB55" s="525">
        <v>2.3622047244094486</v>
      </c>
      <c r="AC55" s="525">
        <v>4.8216007714561231</v>
      </c>
      <c r="AD55" s="525">
        <v>4.988747186796699</v>
      </c>
      <c r="AE55" s="1016">
        <v>3.4559643255295431</v>
      </c>
      <c r="AF55" s="526"/>
      <c r="AG55" s="1024" t="s">
        <v>369</v>
      </c>
      <c r="AH55" s="498"/>
      <c r="AI55" s="1535"/>
      <c r="AJ55" s="498"/>
    </row>
    <row r="56" spans="2:36" s="77" customFormat="1" ht="9" customHeight="1">
      <c r="B56" s="1536"/>
      <c r="C56" s="25"/>
      <c r="D56" s="506"/>
      <c r="E56" s="503" t="s">
        <v>372</v>
      </c>
      <c r="F56" s="950" t="s">
        <v>448</v>
      </c>
      <c r="G56" s="1015">
        <v>1.2625260442504216</v>
      </c>
      <c r="H56" s="525">
        <v>1.205343781460017</v>
      </c>
      <c r="I56" s="525">
        <v>1.1034105416742659</v>
      </c>
      <c r="J56" s="525">
        <v>1.3599342449376075</v>
      </c>
      <c r="K56" s="525">
        <v>1.1198945981554678</v>
      </c>
      <c r="L56" s="525">
        <v>2.1604938271604937</v>
      </c>
      <c r="M56" s="525">
        <v>1.1002962336013542</v>
      </c>
      <c r="N56" s="525">
        <v>1.318359375</v>
      </c>
      <c r="O56" s="525">
        <v>1.7429193899782136</v>
      </c>
      <c r="P56" s="525">
        <v>1.9080659150043366</v>
      </c>
      <c r="Q56" s="525">
        <v>1.1286681715575622</v>
      </c>
      <c r="R56" s="525">
        <v>1.1914217633042097</v>
      </c>
      <c r="S56" s="525">
        <v>1.6438356164383561</v>
      </c>
      <c r="T56" s="525">
        <v>2.0188425302826376</v>
      </c>
      <c r="U56" s="525">
        <v>1.2711864406779663</v>
      </c>
      <c r="V56" s="525">
        <v>1.1203319502074689</v>
      </c>
      <c r="W56" s="525">
        <v>0.98484848484848475</v>
      </c>
      <c r="X56" s="525">
        <v>1.3392857142857142</v>
      </c>
      <c r="Y56" s="525">
        <v>0.8310249307479225</v>
      </c>
      <c r="Z56" s="525">
        <v>1.0404624277456647</v>
      </c>
      <c r="AA56" s="525">
        <v>0.7866273352999017</v>
      </c>
      <c r="AB56" s="525">
        <v>0.6889763779527559</v>
      </c>
      <c r="AC56" s="525">
        <v>0.96432015429122475</v>
      </c>
      <c r="AD56" s="525">
        <v>1.6504126031507877</v>
      </c>
      <c r="AE56" s="1016">
        <v>2.4526198439241917</v>
      </c>
      <c r="AF56" s="526"/>
      <c r="AG56" s="1024" t="s">
        <v>372</v>
      </c>
      <c r="AH56" s="498"/>
      <c r="AI56" s="1535"/>
      <c r="AJ56" s="498"/>
    </row>
    <row r="57" spans="2:36" s="77" customFormat="1" ht="9" customHeight="1">
      <c r="B57" s="1536"/>
      <c r="C57" s="25"/>
      <c r="D57" s="506"/>
      <c r="E57" s="503" t="s">
        <v>374</v>
      </c>
      <c r="F57" s="512" t="s">
        <v>373</v>
      </c>
      <c r="G57" s="1015">
        <v>6.2208552435757518</v>
      </c>
      <c r="H57" s="525">
        <v>6.3232933365983737</v>
      </c>
      <c r="I57" s="525">
        <v>7.140251687032646</v>
      </c>
      <c r="J57" s="525">
        <v>6.2616752596577747</v>
      </c>
      <c r="K57" s="525">
        <v>7.3781291172595518</v>
      </c>
      <c r="L57" s="525">
        <v>5.9670781893004117</v>
      </c>
      <c r="M57" s="525">
        <v>5.6495979686838762</v>
      </c>
      <c r="N57" s="525">
        <v>6.1767578125</v>
      </c>
      <c r="O57" s="525">
        <v>7.2984749455337683</v>
      </c>
      <c r="P57" s="525">
        <v>7.0251517779705122</v>
      </c>
      <c r="Q57" s="525">
        <v>5.6675266043211865</v>
      </c>
      <c r="R57" s="525">
        <v>6.115965051628276</v>
      </c>
      <c r="S57" s="528">
        <v>7.8538812785388128</v>
      </c>
      <c r="T57" s="528">
        <v>7.2678331090174968</v>
      </c>
      <c r="U57" s="528">
        <v>6.7796610169491522</v>
      </c>
      <c r="V57" s="528">
        <v>5.7261410788381744</v>
      </c>
      <c r="W57" s="528">
        <v>7.2727272727272725</v>
      </c>
      <c r="X57" s="528">
        <v>2.9017857142857144</v>
      </c>
      <c r="Y57" s="528">
        <v>3.8781163434903045</v>
      </c>
      <c r="Z57" s="528">
        <v>5.7803468208092488</v>
      </c>
      <c r="AA57" s="528">
        <v>2.7531956735496559</v>
      </c>
      <c r="AB57" s="528">
        <v>4.9212598425196852</v>
      </c>
      <c r="AC57" s="528">
        <v>4.918032786885246</v>
      </c>
      <c r="AD57" s="528">
        <v>5.5513878469617399</v>
      </c>
      <c r="AE57" s="1017">
        <v>4.0133779264214047</v>
      </c>
      <c r="AF57" s="526"/>
      <c r="AG57" s="1024" t="s">
        <v>374</v>
      </c>
      <c r="AH57" s="498"/>
      <c r="AI57" s="1535"/>
      <c r="AJ57" s="498"/>
    </row>
    <row r="58" spans="2:36" s="77" customFormat="1" ht="9" customHeight="1">
      <c r="B58" s="1536"/>
      <c r="C58" s="25"/>
      <c r="D58" s="506"/>
      <c r="E58" s="503" t="s">
        <v>375</v>
      </c>
      <c r="F58" s="513" t="s">
        <v>376</v>
      </c>
      <c r="G58" s="1015">
        <v>6.8260740152792927</v>
      </c>
      <c r="H58" s="525">
        <v>7.1286697684542748</v>
      </c>
      <c r="I58" s="525">
        <v>7.140251687032646</v>
      </c>
      <c r="J58" s="525">
        <v>7.3526115220802506</v>
      </c>
      <c r="K58" s="525">
        <v>3.5573122529644272</v>
      </c>
      <c r="L58" s="525">
        <v>8.4362139917695487</v>
      </c>
      <c r="M58" s="525">
        <v>6.7075751163774857</v>
      </c>
      <c r="N58" s="525">
        <v>10.5224609375</v>
      </c>
      <c r="O58" s="525">
        <v>4.5751633986928102</v>
      </c>
      <c r="P58" s="525">
        <v>5.0303555941023417</v>
      </c>
      <c r="Q58" s="525">
        <v>6.8768139309900027</v>
      </c>
      <c r="R58" s="525">
        <v>5.0833995234312948</v>
      </c>
      <c r="S58" s="525">
        <v>5.0228310502283104</v>
      </c>
      <c r="T58" s="525">
        <v>5.652759084791386</v>
      </c>
      <c r="U58" s="525">
        <v>3.1779661016949152</v>
      </c>
      <c r="V58" s="525">
        <v>21.991701244813278</v>
      </c>
      <c r="W58" s="525">
        <v>3.6363636363636362</v>
      </c>
      <c r="X58" s="525">
        <v>2.4553571428571428</v>
      </c>
      <c r="Y58" s="525">
        <v>1.9390581717451523</v>
      </c>
      <c r="Z58" s="525">
        <v>2.7745664739884393</v>
      </c>
      <c r="AA58" s="525">
        <v>1.1799410029498525</v>
      </c>
      <c r="AB58" s="525">
        <v>1.0826771653543308</v>
      </c>
      <c r="AC58" s="525">
        <v>2.6036644165863065</v>
      </c>
      <c r="AD58" s="525">
        <v>3.9009752438109531</v>
      </c>
      <c r="AE58" s="1016">
        <v>3.1215161649944259</v>
      </c>
      <c r="AF58" s="526"/>
      <c r="AG58" s="1024" t="s">
        <v>375</v>
      </c>
      <c r="AH58" s="498"/>
      <c r="AI58" s="1535"/>
      <c r="AJ58" s="498"/>
    </row>
    <row r="59" spans="2:36" s="77" customFormat="1" ht="11.25" customHeight="1">
      <c r="B59" s="514"/>
      <c r="C59" s="514"/>
      <c r="D59" s="519"/>
      <c r="E59" s="519"/>
      <c r="F59" s="519"/>
      <c r="G59" s="1007"/>
      <c r="H59" s="509"/>
      <c r="I59" s="509"/>
      <c r="J59" s="509"/>
      <c r="K59" s="509"/>
      <c r="L59" s="509"/>
      <c r="M59" s="509"/>
      <c r="N59" s="509"/>
      <c r="O59" s="509"/>
      <c r="P59" s="509"/>
      <c r="Q59" s="516"/>
      <c r="R59" s="516"/>
      <c r="S59" s="516"/>
      <c r="T59" s="516"/>
      <c r="U59" s="516"/>
      <c r="V59" s="516"/>
      <c r="W59" s="516"/>
      <c r="X59" s="516"/>
      <c r="Y59" s="516"/>
      <c r="Z59" s="516"/>
      <c r="AA59" s="516"/>
      <c r="AB59" s="516"/>
      <c r="AC59" s="516"/>
      <c r="AD59" s="516"/>
      <c r="AE59" s="597"/>
      <c r="AF59" s="526"/>
      <c r="AG59" s="517"/>
      <c r="AH59" s="498"/>
      <c r="AI59" s="518"/>
      <c r="AJ59" s="498"/>
    </row>
    <row r="60" spans="2:36" s="77" customFormat="1" ht="9" customHeight="1">
      <c r="B60" s="25"/>
      <c r="C60" s="25"/>
      <c r="D60" s="1537" t="s">
        <v>324</v>
      </c>
      <c r="E60" s="1537"/>
      <c r="F60" s="1539"/>
      <c r="G60" s="1015">
        <v>13.31706557291937</v>
      </c>
      <c r="H60" s="525">
        <v>11.337449145068138</v>
      </c>
      <c r="I60" s="525">
        <v>2.1885216127860518</v>
      </c>
      <c r="J60" s="525">
        <v>2.8959347041280803</v>
      </c>
      <c r="K60" s="525">
        <v>6.2457103637611535</v>
      </c>
      <c r="L60" s="525">
        <v>2.2727272727272729</v>
      </c>
      <c r="M60" s="525">
        <v>2.0039638846069145</v>
      </c>
      <c r="N60" s="525">
        <v>2.7879103699843668</v>
      </c>
      <c r="O60" s="525">
        <v>2.6726057906458798</v>
      </c>
      <c r="P60" s="525">
        <v>3.2287822878228782</v>
      </c>
      <c r="Q60" s="525">
        <v>29.618253620008776</v>
      </c>
      <c r="R60" s="525">
        <v>29.626485568760614</v>
      </c>
      <c r="S60" s="525">
        <v>11.655239960822723</v>
      </c>
      <c r="T60" s="525">
        <v>8.3333333333333321</v>
      </c>
      <c r="U60" s="525">
        <v>11.422413793103448</v>
      </c>
      <c r="V60" s="525">
        <v>17.712177121771216</v>
      </c>
      <c r="W60" s="525">
        <v>16.265060240963855</v>
      </c>
      <c r="X60" s="525">
        <v>46.136363636363633</v>
      </c>
      <c r="Y60" s="525">
        <v>51.371951219512191</v>
      </c>
      <c r="Z60" s="525">
        <v>40.667490729295423</v>
      </c>
      <c r="AA60" s="525">
        <v>59.316770186335397</v>
      </c>
      <c r="AB60" s="525">
        <v>52.464403066812707</v>
      </c>
      <c r="AC60" s="525">
        <v>32.00398803589232</v>
      </c>
      <c r="AD60" s="525">
        <v>29.381443298969074</v>
      </c>
      <c r="AE60" s="1016">
        <v>47.473560517038777</v>
      </c>
      <c r="AF60" s="526"/>
      <c r="AG60" s="501" t="s">
        <v>401</v>
      </c>
      <c r="AH60" s="498"/>
      <c r="AI60" s="1534" t="s">
        <v>1</v>
      </c>
      <c r="AJ60" s="498"/>
    </row>
    <row r="61" spans="2:36" s="77" customFormat="1" ht="9" customHeight="1">
      <c r="B61" s="1534" t="s">
        <v>1</v>
      </c>
      <c r="C61" s="26"/>
      <c r="D61" s="502"/>
      <c r="E61" s="503" t="s">
        <v>325</v>
      </c>
      <c r="F61" s="950" t="s">
        <v>326</v>
      </c>
      <c r="G61" s="1015">
        <v>13.314469653704379</v>
      </c>
      <c r="H61" s="525">
        <v>11.334604113915049</v>
      </c>
      <c r="I61" s="525">
        <v>2.1885216127860518</v>
      </c>
      <c r="J61" s="525">
        <v>2.8959347041280803</v>
      </c>
      <c r="K61" s="525">
        <v>6.2457103637611535</v>
      </c>
      <c r="L61" s="525">
        <v>2.2727272727272729</v>
      </c>
      <c r="M61" s="525">
        <v>2.0039638846069145</v>
      </c>
      <c r="N61" s="525">
        <v>2.7879103699843668</v>
      </c>
      <c r="O61" s="525">
        <v>2.6726057906458798</v>
      </c>
      <c r="P61" s="525">
        <v>3.2287822878228782</v>
      </c>
      <c r="Q61" s="525">
        <v>29.609477841158405</v>
      </c>
      <c r="R61" s="525">
        <v>29.626485568760614</v>
      </c>
      <c r="S61" s="525">
        <v>11.655239960822723</v>
      </c>
      <c r="T61" s="525">
        <v>8.3333333333333321</v>
      </c>
      <c r="U61" s="525">
        <v>11.422413793103448</v>
      </c>
      <c r="V61" s="525">
        <v>17.712177121771216</v>
      </c>
      <c r="W61" s="525">
        <v>16.189759036144576</v>
      </c>
      <c r="X61" s="525">
        <v>46.136363636363633</v>
      </c>
      <c r="Y61" s="525">
        <v>51.371951219512191</v>
      </c>
      <c r="Z61" s="525">
        <v>40.667490729295423</v>
      </c>
      <c r="AA61" s="525">
        <v>59.316770186335397</v>
      </c>
      <c r="AB61" s="525">
        <v>52.464403066812707</v>
      </c>
      <c r="AC61" s="525">
        <v>32.00398803589232</v>
      </c>
      <c r="AD61" s="525">
        <v>29.381443298969074</v>
      </c>
      <c r="AE61" s="1016">
        <v>47.473560517038777</v>
      </c>
      <c r="AF61" s="526"/>
      <c r="AG61" s="1024" t="s">
        <v>325</v>
      </c>
      <c r="AH61" s="498"/>
      <c r="AI61" s="1535"/>
      <c r="AJ61" s="498"/>
    </row>
    <row r="62" spans="2:36" s="77" customFormat="1" ht="9" customHeight="1">
      <c r="B62" s="1534"/>
      <c r="C62" s="26"/>
      <c r="D62" s="502"/>
      <c r="E62" s="503"/>
      <c r="F62" s="950" t="s">
        <v>328</v>
      </c>
      <c r="G62" s="1015">
        <v>13.288510461554438</v>
      </c>
      <c r="H62" s="525">
        <v>11.308998833537228</v>
      </c>
      <c r="I62" s="525">
        <v>2.1703596077006901</v>
      </c>
      <c r="J62" s="525">
        <v>2.8566943964840683</v>
      </c>
      <c r="K62" s="525">
        <v>6.2457103637611535</v>
      </c>
      <c r="L62" s="525">
        <v>2.2727272727272729</v>
      </c>
      <c r="M62" s="525">
        <v>1.9158775600088087</v>
      </c>
      <c r="N62" s="525">
        <v>2.7618551328817094</v>
      </c>
      <c r="O62" s="525">
        <v>2.6726057906458798</v>
      </c>
      <c r="P62" s="525">
        <v>3.2287822878228782</v>
      </c>
      <c r="Q62" s="525">
        <v>29.59192628345766</v>
      </c>
      <c r="R62" s="525">
        <v>29.626485568760614</v>
      </c>
      <c r="S62" s="525">
        <v>11.655239960822723</v>
      </c>
      <c r="T62" s="525">
        <v>8.3333333333333321</v>
      </c>
      <c r="U62" s="525">
        <v>11.422413793103448</v>
      </c>
      <c r="V62" s="525">
        <v>17.6594623089088</v>
      </c>
      <c r="W62" s="525">
        <v>16.114457831325304</v>
      </c>
      <c r="X62" s="525">
        <v>46.136363636363633</v>
      </c>
      <c r="Y62" s="525">
        <v>51.371951219512191</v>
      </c>
      <c r="Z62" s="525">
        <v>40.667490729295423</v>
      </c>
      <c r="AA62" s="525">
        <v>59.316770186335397</v>
      </c>
      <c r="AB62" s="525">
        <v>52.464403066812707</v>
      </c>
      <c r="AC62" s="525">
        <v>32.00398803589232</v>
      </c>
      <c r="AD62" s="525">
        <v>29.381443298969074</v>
      </c>
      <c r="AE62" s="1016">
        <v>47.356051703877789</v>
      </c>
      <c r="AF62" s="526"/>
      <c r="AG62" s="1024" t="s">
        <v>443</v>
      </c>
      <c r="AH62" s="498"/>
      <c r="AI62" s="1535"/>
      <c r="AJ62" s="498"/>
    </row>
    <row r="63" spans="2:36" s="77" customFormat="1" ht="9" customHeight="1">
      <c r="B63" s="1534"/>
      <c r="C63" s="26"/>
      <c r="D63" s="502"/>
      <c r="E63" s="503" t="s">
        <v>329</v>
      </c>
      <c r="F63" s="950" t="s">
        <v>331</v>
      </c>
      <c r="G63" s="1015">
        <v>2.5959192149940294E-3</v>
      </c>
      <c r="H63" s="525">
        <v>2.8450311530911262E-3</v>
      </c>
      <c r="I63" s="525">
        <v>0</v>
      </c>
      <c r="J63" s="525">
        <v>0</v>
      </c>
      <c r="K63" s="525">
        <v>0</v>
      </c>
      <c r="L63" s="525">
        <v>0</v>
      </c>
      <c r="M63" s="525">
        <v>0</v>
      </c>
      <c r="N63" s="525">
        <v>0</v>
      </c>
      <c r="O63" s="525">
        <v>0</v>
      </c>
      <c r="P63" s="525">
        <v>0</v>
      </c>
      <c r="Q63" s="525">
        <v>8.7757788503729714E-3</v>
      </c>
      <c r="R63" s="525">
        <v>0</v>
      </c>
      <c r="S63" s="525">
        <v>0</v>
      </c>
      <c r="T63" s="525">
        <v>0</v>
      </c>
      <c r="U63" s="525">
        <v>0</v>
      </c>
      <c r="V63" s="525">
        <v>0</v>
      </c>
      <c r="W63" s="525">
        <v>7.5301204819277115E-2</v>
      </c>
      <c r="X63" s="525">
        <v>0</v>
      </c>
      <c r="Y63" s="525">
        <v>0</v>
      </c>
      <c r="Z63" s="525">
        <v>0</v>
      </c>
      <c r="AA63" s="525">
        <v>0</v>
      </c>
      <c r="AB63" s="525">
        <v>0</v>
      </c>
      <c r="AC63" s="525">
        <v>0</v>
      </c>
      <c r="AD63" s="525">
        <v>0</v>
      </c>
      <c r="AE63" s="1016">
        <v>0</v>
      </c>
      <c r="AF63" s="526"/>
      <c r="AG63" s="1024" t="s">
        <v>329</v>
      </c>
      <c r="AH63" s="498"/>
      <c r="AI63" s="1535"/>
      <c r="AJ63" s="498"/>
    </row>
    <row r="64" spans="2:36" s="77" customFormat="1" ht="9" customHeight="1">
      <c r="B64" s="1534"/>
      <c r="C64" s="26"/>
      <c r="D64" s="506"/>
      <c r="E64" s="506"/>
      <c r="F64" s="506"/>
      <c r="G64" s="101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1016"/>
      <c r="AF64" s="526"/>
      <c r="AG64" s="25"/>
      <c r="AH64" s="498"/>
      <c r="AI64" s="1535"/>
      <c r="AJ64" s="498"/>
    </row>
    <row r="65" spans="2:36" s="77" customFormat="1" ht="9" customHeight="1">
      <c r="B65" s="1534"/>
      <c r="C65" s="26"/>
      <c r="D65" s="1537" t="s">
        <v>333</v>
      </c>
      <c r="E65" s="1537"/>
      <c r="F65" s="1539"/>
      <c r="G65" s="1015">
        <v>10.562795285810706</v>
      </c>
      <c r="H65" s="525">
        <v>10.492474892600075</v>
      </c>
      <c r="I65" s="525">
        <v>9.4896476571013437</v>
      </c>
      <c r="J65" s="525">
        <v>10.202479987443102</v>
      </c>
      <c r="K65" s="525">
        <v>10.706932052161978</v>
      </c>
      <c r="L65" s="525">
        <v>9.9567099567099575</v>
      </c>
      <c r="M65" s="525">
        <v>10.195992072230787</v>
      </c>
      <c r="N65" s="525">
        <v>9.1714434601354871</v>
      </c>
      <c r="O65" s="525">
        <v>7.7951002227171493</v>
      </c>
      <c r="P65" s="525">
        <v>15.405904059040591</v>
      </c>
      <c r="Q65" s="525">
        <v>11.7858709960509</v>
      </c>
      <c r="R65" s="525">
        <v>10.611205432937181</v>
      </c>
      <c r="S65" s="525">
        <v>13.026444662095985</v>
      </c>
      <c r="T65" s="525">
        <v>15.277777777777779</v>
      </c>
      <c r="U65" s="525">
        <v>18.53448275862069</v>
      </c>
      <c r="V65" s="525">
        <v>10.595677385345283</v>
      </c>
      <c r="W65" s="525">
        <v>16.792168674698797</v>
      </c>
      <c r="X65" s="525">
        <v>9.7727272727272734</v>
      </c>
      <c r="Y65" s="525">
        <v>9.1463414634146343</v>
      </c>
      <c r="Z65" s="525">
        <v>11.866501854140916</v>
      </c>
      <c r="AA65" s="525">
        <v>6.8322981366459627</v>
      </c>
      <c r="AB65" s="525">
        <v>8.8718510405257405</v>
      </c>
      <c r="AC65" s="525">
        <v>11.864406779661017</v>
      </c>
      <c r="AD65" s="525">
        <v>12.688342585249801</v>
      </c>
      <c r="AE65" s="1016">
        <v>7.1680376028202115</v>
      </c>
      <c r="AF65" s="526"/>
      <c r="AG65" s="501" t="s">
        <v>402</v>
      </c>
      <c r="AH65" s="498"/>
      <c r="AI65" s="1535"/>
      <c r="AJ65" s="498"/>
    </row>
    <row r="66" spans="2:36" s="77" customFormat="1" ht="9" customHeight="1">
      <c r="B66" s="1534"/>
      <c r="C66" s="26"/>
      <c r="D66" s="506"/>
      <c r="E66" s="503" t="s">
        <v>332</v>
      </c>
      <c r="F66" s="507" t="s">
        <v>334</v>
      </c>
      <c r="G66" s="1015">
        <v>5.1918384299880589E-3</v>
      </c>
      <c r="H66" s="525">
        <v>5.6900623061822524E-3</v>
      </c>
      <c r="I66" s="525">
        <v>9.0810025426807123E-3</v>
      </c>
      <c r="J66" s="525">
        <v>7.8480615288023855E-3</v>
      </c>
      <c r="K66" s="525">
        <v>0</v>
      </c>
      <c r="L66" s="525">
        <v>0</v>
      </c>
      <c r="M66" s="525">
        <v>0</v>
      </c>
      <c r="N66" s="525">
        <v>2.6055237102657631E-2</v>
      </c>
      <c r="O66" s="525">
        <v>0</v>
      </c>
      <c r="P66" s="525">
        <v>0</v>
      </c>
      <c r="Q66" s="525">
        <v>0</v>
      </c>
      <c r="R66" s="525">
        <v>0</v>
      </c>
      <c r="S66" s="525">
        <v>0</v>
      </c>
      <c r="T66" s="525">
        <v>0</v>
      </c>
      <c r="U66" s="525">
        <v>0</v>
      </c>
      <c r="V66" s="525">
        <v>0</v>
      </c>
      <c r="W66" s="525">
        <v>0</v>
      </c>
      <c r="X66" s="525">
        <v>0</v>
      </c>
      <c r="Y66" s="525">
        <v>0</v>
      </c>
      <c r="Z66" s="525">
        <v>0</v>
      </c>
      <c r="AA66" s="525">
        <v>0</v>
      </c>
      <c r="AB66" s="525">
        <v>0</v>
      </c>
      <c r="AC66" s="525">
        <v>0</v>
      </c>
      <c r="AD66" s="525">
        <v>0</v>
      </c>
      <c r="AE66" s="1016">
        <v>0</v>
      </c>
      <c r="AF66" s="526"/>
      <c r="AG66" s="1024" t="s">
        <v>332</v>
      </c>
      <c r="AH66" s="498"/>
      <c r="AI66" s="1535"/>
      <c r="AJ66" s="498"/>
    </row>
    <row r="67" spans="2:36" s="77" customFormat="1" ht="9" customHeight="1">
      <c r="B67" s="1534"/>
      <c r="C67" s="26"/>
      <c r="D67" s="506"/>
      <c r="E67" s="503" t="s">
        <v>335</v>
      </c>
      <c r="F67" s="950" t="s">
        <v>337</v>
      </c>
      <c r="G67" s="1015">
        <v>1.8976169461606356</v>
      </c>
      <c r="H67" s="525">
        <v>1.8919457168055991</v>
      </c>
      <c r="I67" s="525">
        <v>1.6890664729386125</v>
      </c>
      <c r="J67" s="525">
        <v>1.9306231360853867</v>
      </c>
      <c r="K67" s="525">
        <v>2.1276595744680851</v>
      </c>
      <c r="L67" s="525">
        <v>1.948051948051948</v>
      </c>
      <c r="M67" s="525">
        <v>1.7837480731116493</v>
      </c>
      <c r="N67" s="525">
        <v>2.0323084940072955</v>
      </c>
      <c r="O67" s="525">
        <v>1.5590200445434299</v>
      </c>
      <c r="P67" s="525">
        <v>2.214022140221402</v>
      </c>
      <c r="Q67" s="525">
        <v>2.044756472136902</v>
      </c>
      <c r="R67" s="525">
        <v>2.2920203735144313</v>
      </c>
      <c r="S67" s="525">
        <v>2.056807051909892</v>
      </c>
      <c r="T67" s="525">
        <v>2.6388888888888888</v>
      </c>
      <c r="U67" s="525">
        <v>4.5258620689655169</v>
      </c>
      <c r="V67" s="525">
        <v>2.2667369530838166</v>
      </c>
      <c r="W67" s="525">
        <v>2.6355421686746991</v>
      </c>
      <c r="X67" s="525">
        <v>2.7272727272727271</v>
      </c>
      <c r="Y67" s="525">
        <v>1.2195121951219512</v>
      </c>
      <c r="Z67" s="525">
        <v>1.9777503090234856</v>
      </c>
      <c r="AA67" s="525">
        <v>0.72463768115942029</v>
      </c>
      <c r="AB67" s="525">
        <v>1.3143483023001095</v>
      </c>
      <c r="AC67" s="525">
        <v>1.1964107676969093</v>
      </c>
      <c r="AD67" s="525">
        <v>2.2997620935765268</v>
      </c>
      <c r="AE67" s="1016">
        <v>0.9400705052878966</v>
      </c>
      <c r="AF67" s="526"/>
      <c r="AG67" s="1024" t="s">
        <v>335</v>
      </c>
      <c r="AH67" s="498"/>
      <c r="AI67" s="1535"/>
      <c r="AJ67" s="498"/>
    </row>
    <row r="68" spans="2:36" s="77" customFormat="1" ht="9" customHeight="1">
      <c r="B68" s="1534"/>
      <c r="C68" s="26"/>
      <c r="D68" s="506"/>
      <c r="E68" s="503" t="s">
        <v>338</v>
      </c>
      <c r="F68" s="950" t="s">
        <v>339</v>
      </c>
      <c r="G68" s="1015">
        <v>8.6599865012200823</v>
      </c>
      <c r="H68" s="525">
        <v>8.5948391134882929</v>
      </c>
      <c r="I68" s="525">
        <v>7.7915001816200506</v>
      </c>
      <c r="J68" s="525">
        <v>8.2640087898289121</v>
      </c>
      <c r="K68" s="525">
        <v>8.5792724776938911</v>
      </c>
      <c r="L68" s="525">
        <v>8.0086580086580081</v>
      </c>
      <c r="M68" s="525">
        <v>8.4122439991191378</v>
      </c>
      <c r="N68" s="525">
        <v>7.1130797290255341</v>
      </c>
      <c r="O68" s="525">
        <v>6.2360801781737196</v>
      </c>
      <c r="P68" s="525">
        <v>13.191881918819186</v>
      </c>
      <c r="Q68" s="525">
        <v>9.741114523913998</v>
      </c>
      <c r="R68" s="525">
        <v>8.3191850594227503</v>
      </c>
      <c r="S68" s="525">
        <v>10.969637610186092</v>
      </c>
      <c r="T68" s="525">
        <v>12.638888888888889</v>
      </c>
      <c r="U68" s="525">
        <v>14.008620689655171</v>
      </c>
      <c r="V68" s="525">
        <v>8.3289404322614651</v>
      </c>
      <c r="W68" s="525">
        <v>14.156626506024098</v>
      </c>
      <c r="X68" s="525">
        <v>7.045454545454545</v>
      </c>
      <c r="Y68" s="525">
        <v>7.9268292682926829</v>
      </c>
      <c r="Z68" s="525">
        <v>9.8887515451174295</v>
      </c>
      <c r="AA68" s="525">
        <v>6.1076604554865428</v>
      </c>
      <c r="AB68" s="525">
        <v>7.5575027382256295</v>
      </c>
      <c r="AC68" s="525">
        <v>10.667996011964108</v>
      </c>
      <c r="AD68" s="525">
        <v>10.388580491673276</v>
      </c>
      <c r="AE68" s="1016">
        <v>6.2279670975323151</v>
      </c>
      <c r="AF68" s="526"/>
      <c r="AG68" s="1024" t="s">
        <v>338</v>
      </c>
      <c r="AH68" s="498"/>
      <c r="AI68" s="1535"/>
      <c r="AJ68" s="498"/>
    </row>
    <row r="69" spans="2:36" s="70" customFormat="1" ht="9" customHeight="1">
      <c r="B69" s="1534"/>
      <c r="C69" s="26"/>
      <c r="D69" s="506"/>
      <c r="E69" s="506"/>
      <c r="F69" s="506"/>
      <c r="G69" s="1004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500"/>
      <c r="AE69" s="1005"/>
      <c r="AF69" s="520"/>
      <c r="AG69" s="25"/>
      <c r="AH69" s="520"/>
      <c r="AI69" s="1535"/>
      <c r="AJ69" s="520"/>
    </row>
    <row r="70" spans="2:36" s="70" customFormat="1" ht="9" customHeight="1">
      <c r="B70" s="1534"/>
      <c r="C70" s="26"/>
      <c r="D70" s="1537" t="s">
        <v>341</v>
      </c>
      <c r="E70" s="1537"/>
      <c r="F70" s="1539"/>
      <c r="G70" s="1015">
        <v>76.120139141269931</v>
      </c>
      <c r="H70" s="525">
        <v>78.170075962331794</v>
      </c>
      <c r="I70" s="525">
        <v>88.321830730112609</v>
      </c>
      <c r="J70" s="525">
        <v>86.901585308428821</v>
      </c>
      <c r="K70" s="525">
        <v>83.047357584076877</v>
      </c>
      <c r="L70" s="525">
        <v>87.770562770562762</v>
      </c>
      <c r="M70" s="525">
        <v>87.800044043162302</v>
      </c>
      <c r="N70" s="525">
        <v>88.040646169880148</v>
      </c>
      <c r="O70" s="525">
        <v>89.532293986636972</v>
      </c>
      <c r="P70" s="525">
        <v>81.365313653136525</v>
      </c>
      <c r="Q70" s="525">
        <v>58.595875383940324</v>
      </c>
      <c r="R70" s="525">
        <v>59.762308998302203</v>
      </c>
      <c r="S70" s="525">
        <v>75.318315377081291</v>
      </c>
      <c r="T70" s="525">
        <v>76.388888888888886</v>
      </c>
      <c r="U70" s="525">
        <v>70.043103448275872</v>
      </c>
      <c r="V70" s="525">
        <v>71.692145492883498</v>
      </c>
      <c r="W70" s="525">
        <v>66.942771084337352</v>
      </c>
      <c r="X70" s="525">
        <v>44.090909090909093</v>
      </c>
      <c r="Y70" s="525">
        <v>39.481707317073173</v>
      </c>
      <c r="Z70" s="525">
        <v>47.466007416563663</v>
      </c>
      <c r="AA70" s="525">
        <v>33.850931677018629</v>
      </c>
      <c r="AB70" s="525">
        <v>38.663745892661552</v>
      </c>
      <c r="AC70" s="525">
        <v>56.131605184446663</v>
      </c>
      <c r="AD70" s="525">
        <v>57.930214115781133</v>
      </c>
      <c r="AE70" s="1016">
        <v>45.35840188014101</v>
      </c>
      <c r="AG70" s="501" t="s">
        <v>404</v>
      </c>
      <c r="AI70" s="1535"/>
    </row>
    <row r="71" spans="2:36" s="70" customFormat="1" ht="9" customHeight="1">
      <c r="B71" s="1534"/>
      <c r="C71" s="26"/>
      <c r="D71" s="506"/>
      <c r="E71" s="503" t="s">
        <v>340</v>
      </c>
      <c r="F71" s="508" t="s">
        <v>342</v>
      </c>
      <c r="G71" s="1015">
        <v>0.15315923368464773</v>
      </c>
      <c r="H71" s="525">
        <v>0.15363168226692081</v>
      </c>
      <c r="I71" s="525">
        <v>0.16345804576825282</v>
      </c>
      <c r="J71" s="525">
        <v>0.1648092921048501</v>
      </c>
      <c r="K71" s="525">
        <v>0.27453671928620454</v>
      </c>
      <c r="L71" s="525">
        <v>0.21645021645021645</v>
      </c>
      <c r="M71" s="525">
        <v>0.17617264919621228</v>
      </c>
      <c r="N71" s="525">
        <v>0.15633142261594579</v>
      </c>
      <c r="O71" s="525">
        <v>0</v>
      </c>
      <c r="P71" s="525">
        <v>9.2250922509225092E-2</v>
      </c>
      <c r="Q71" s="525">
        <v>0.13163668275559456</v>
      </c>
      <c r="R71" s="525">
        <v>0.42444821731748728</v>
      </c>
      <c r="S71" s="525">
        <v>0</v>
      </c>
      <c r="T71" s="525">
        <v>0.41666666666666669</v>
      </c>
      <c r="U71" s="525">
        <v>0</v>
      </c>
      <c r="V71" s="525">
        <v>0.10542962572482868</v>
      </c>
      <c r="W71" s="525">
        <v>0.15060240963855423</v>
      </c>
      <c r="X71" s="525">
        <v>0</v>
      </c>
      <c r="Y71" s="525">
        <v>0.1524390243902439</v>
      </c>
      <c r="Z71" s="525">
        <v>0</v>
      </c>
      <c r="AA71" s="525">
        <v>0.20703933747412009</v>
      </c>
      <c r="AB71" s="525">
        <v>0</v>
      </c>
      <c r="AC71" s="525">
        <v>0</v>
      </c>
      <c r="AD71" s="525">
        <v>0.15860428231562251</v>
      </c>
      <c r="AE71" s="1016">
        <v>0.11750881316098707</v>
      </c>
      <c r="AG71" s="1024" t="s">
        <v>340</v>
      </c>
      <c r="AI71" s="1535"/>
    </row>
    <row r="72" spans="2:36" s="70" customFormat="1" ht="9" customHeight="1">
      <c r="B72" s="1534"/>
      <c r="C72" s="26"/>
      <c r="D72" s="506"/>
      <c r="E72" s="503" t="s">
        <v>343</v>
      </c>
      <c r="F72" s="950" t="s">
        <v>406</v>
      </c>
      <c r="G72" s="1015">
        <v>0.58927366180364471</v>
      </c>
      <c r="H72" s="525">
        <v>0.60599163560840996</v>
      </c>
      <c r="I72" s="525">
        <v>0.83545223392662549</v>
      </c>
      <c r="J72" s="525">
        <v>0.5336681839585623</v>
      </c>
      <c r="K72" s="525">
        <v>0.61770761839396016</v>
      </c>
      <c r="L72" s="525">
        <v>0.32467532467532467</v>
      </c>
      <c r="M72" s="525">
        <v>0.57256110988768993</v>
      </c>
      <c r="N72" s="525">
        <v>0.65138092756644084</v>
      </c>
      <c r="O72" s="525">
        <v>0</v>
      </c>
      <c r="P72" s="525">
        <v>0.46125461254612543</v>
      </c>
      <c r="Q72" s="525">
        <v>0.46511627906976744</v>
      </c>
      <c r="R72" s="525">
        <v>0.3395585738539898</v>
      </c>
      <c r="S72" s="525">
        <v>0.68560235063663078</v>
      </c>
      <c r="T72" s="525">
        <v>0.97222222222222221</v>
      </c>
      <c r="U72" s="525">
        <v>0.64655172413793105</v>
      </c>
      <c r="V72" s="525">
        <v>0.47443331576172909</v>
      </c>
      <c r="W72" s="525">
        <v>0.60240963855421692</v>
      </c>
      <c r="X72" s="525">
        <v>0.22727272727272727</v>
      </c>
      <c r="Y72" s="525">
        <v>0</v>
      </c>
      <c r="Z72" s="525">
        <v>0.37082818294190362</v>
      </c>
      <c r="AA72" s="525">
        <v>0.20703933747412009</v>
      </c>
      <c r="AB72" s="525">
        <v>0.32858707557502737</v>
      </c>
      <c r="AC72" s="525">
        <v>0.59820538384845467</v>
      </c>
      <c r="AD72" s="525">
        <v>0.51546391752577314</v>
      </c>
      <c r="AE72" s="1016">
        <v>0.11750881316098707</v>
      </c>
      <c r="AG72" s="1024" t="s">
        <v>343</v>
      </c>
      <c r="AI72" s="1535"/>
    </row>
    <row r="73" spans="2:36" s="70" customFormat="1" ht="9" customHeight="1">
      <c r="B73" s="1534"/>
      <c r="C73" s="26"/>
      <c r="D73" s="506"/>
      <c r="E73" s="503" t="s">
        <v>345</v>
      </c>
      <c r="F73" s="950" t="s">
        <v>346</v>
      </c>
      <c r="G73" s="1015">
        <v>1.0227921707076477</v>
      </c>
      <c r="H73" s="525">
        <v>1.0185211528066234</v>
      </c>
      <c r="I73" s="525">
        <v>1.007991282237559</v>
      </c>
      <c r="J73" s="525">
        <v>1.2321456600219745</v>
      </c>
      <c r="K73" s="525">
        <v>1.4413177762525737</v>
      </c>
      <c r="L73" s="525">
        <v>0.97402597402597402</v>
      </c>
      <c r="M73" s="525">
        <v>1.2772517066725391</v>
      </c>
      <c r="N73" s="525">
        <v>1.276706618030224</v>
      </c>
      <c r="O73" s="525">
        <v>0.77951002227171495</v>
      </c>
      <c r="P73" s="525">
        <v>1.1992619926199262</v>
      </c>
      <c r="Q73" s="525">
        <v>0.78982009653356733</v>
      </c>
      <c r="R73" s="525">
        <v>0.84889643463497455</v>
      </c>
      <c r="S73" s="525">
        <v>0.78354554358472084</v>
      </c>
      <c r="T73" s="525">
        <v>0.83333333333333337</v>
      </c>
      <c r="U73" s="525">
        <v>1.7241379310344827</v>
      </c>
      <c r="V73" s="525">
        <v>1.0542962572482868</v>
      </c>
      <c r="W73" s="525">
        <v>0.97891566265060248</v>
      </c>
      <c r="X73" s="525">
        <v>0.45454545454545453</v>
      </c>
      <c r="Y73" s="525">
        <v>1.0670731707317074</v>
      </c>
      <c r="Z73" s="525">
        <v>0.37082818294190362</v>
      </c>
      <c r="AA73" s="525">
        <v>0.10351966873706005</v>
      </c>
      <c r="AB73" s="525">
        <v>0.547645125958379</v>
      </c>
      <c r="AC73" s="525">
        <v>0.69790628115653042</v>
      </c>
      <c r="AD73" s="525">
        <v>1.1895321173671689</v>
      </c>
      <c r="AE73" s="1016">
        <v>0.7050528789659225</v>
      </c>
      <c r="AG73" s="1024" t="s">
        <v>345</v>
      </c>
      <c r="AI73" s="1535"/>
    </row>
    <row r="74" spans="2:36" s="70" customFormat="1" ht="9" customHeight="1">
      <c r="B74" s="1534"/>
      <c r="C74" s="26"/>
      <c r="D74" s="506"/>
      <c r="E74" s="503" t="s">
        <v>347</v>
      </c>
      <c r="F74" s="950" t="s">
        <v>349</v>
      </c>
      <c r="G74" s="1015">
        <v>17.332952598515135</v>
      </c>
      <c r="H74" s="525">
        <v>17.704628865686079</v>
      </c>
      <c r="I74" s="525">
        <v>18.824918270977115</v>
      </c>
      <c r="J74" s="525">
        <v>19.769266991053211</v>
      </c>
      <c r="K74" s="525">
        <v>16.609471516815375</v>
      </c>
      <c r="L74" s="525">
        <v>20.454545454545457</v>
      </c>
      <c r="M74" s="525">
        <v>20.237833076414887</v>
      </c>
      <c r="N74" s="525">
        <v>20.427305888483584</v>
      </c>
      <c r="O74" s="525">
        <v>21.046770601336302</v>
      </c>
      <c r="P74" s="525">
        <v>18.081180811808117</v>
      </c>
      <c r="Q74" s="525">
        <v>14.313295304958315</v>
      </c>
      <c r="R74" s="525">
        <v>14.940577249575551</v>
      </c>
      <c r="S74" s="525">
        <v>17.140058765915768</v>
      </c>
      <c r="T74" s="525">
        <v>18.194444444444443</v>
      </c>
      <c r="U74" s="525">
        <v>17.672413793103448</v>
      </c>
      <c r="V74" s="525">
        <v>17.870321560358459</v>
      </c>
      <c r="W74" s="525">
        <v>14.081325301204819</v>
      </c>
      <c r="X74" s="525">
        <v>12.5</v>
      </c>
      <c r="Y74" s="525">
        <v>9.4512195121951219</v>
      </c>
      <c r="Z74" s="525">
        <v>13.597033374536466</v>
      </c>
      <c r="AA74" s="525">
        <v>8.695652173913043</v>
      </c>
      <c r="AB74" s="525">
        <v>9.4194961664841195</v>
      </c>
      <c r="AC74" s="525">
        <v>14.356929212362912</v>
      </c>
      <c r="AD74" s="525">
        <v>13.758921490880255</v>
      </c>
      <c r="AE74" s="1016">
        <v>12.573443008225619</v>
      </c>
      <c r="AG74" s="1024" t="s">
        <v>347</v>
      </c>
      <c r="AI74" s="1535"/>
    </row>
    <row r="75" spans="2:36" s="70" customFormat="1" ht="9" customHeight="1">
      <c r="B75" s="1534"/>
      <c r="C75" s="26"/>
      <c r="D75" s="506"/>
      <c r="E75" s="503" t="s">
        <v>350</v>
      </c>
      <c r="F75" s="950" t="s">
        <v>444</v>
      </c>
      <c r="G75" s="1015">
        <v>2.3804579201495248</v>
      </c>
      <c r="H75" s="525">
        <v>2.458106916270733</v>
      </c>
      <c r="I75" s="525">
        <v>2.2974936432982198</v>
      </c>
      <c r="J75" s="525">
        <v>3.1156804269345475</v>
      </c>
      <c r="K75" s="525">
        <v>2.5394646533973919</v>
      </c>
      <c r="L75" s="525">
        <v>4.220779220779221</v>
      </c>
      <c r="M75" s="525">
        <v>2.9729134551860827</v>
      </c>
      <c r="N75" s="525">
        <v>3.4914017717561232</v>
      </c>
      <c r="O75" s="525">
        <v>2.5612472160356345</v>
      </c>
      <c r="P75" s="525">
        <v>2.6752767527675276</v>
      </c>
      <c r="Q75" s="525">
        <v>1.8780166739798159</v>
      </c>
      <c r="R75" s="525">
        <v>2.037351443123939</v>
      </c>
      <c r="S75" s="525">
        <v>3.0362389813907935</v>
      </c>
      <c r="T75" s="525">
        <v>1.6666666666666667</v>
      </c>
      <c r="U75" s="525">
        <v>2.8017241379310347</v>
      </c>
      <c r="V75" s="525">
        <v>2.6357406431207169</v>
      </c>
      <c r="W75" s="525">
        <v>2.0331325301204819</v>
      </c>
      <c r="X75" s="525">
        <v>1.1363636363636365</v>
      </c>
      <c r="Y75" s="525">
        <v>1.524390243902439</v>
      </c>
      <c r="Z75" s="525">
        <v>1.2360939431396787</v>
      </c>
      <c r="AA75" s="525">
        <v>1.0351966873706004</v>
      </c>
      <c r="AB75" s="525">
        <v>1.095290251916758</v>
      </c>
      <c r="AC75" s="525">
        <v>1.1964107676969093</v>
      </c>
      <c r="AD75" s="525">
        <v>1.6256938937351311</v>
      </c>
      <c r="AE75" s="1016">
        <v>1.410105757931845</v>
      </c>
      <c r="AG75" s="1024" t="s">
        <v>350</v>
      </c>
      <c r="AI75" s="1535"/>
    </row>
    <row r="76" spans="2:36" s="70" customFormat="1" ht="9" customHeight="1">
      <c r="B76" s="1534"/>
      <c r="C76" s="26"/>
      <c r="D76" s="506"/>
      <c r="E76" s="503" t="s">
        <v>353</v>
      </c>
      <c r="F76" s="507" t="s">
        <v>445</v>
      </c>
      <c r="G76" s="1015">
        <v>1.1993146773272416</v>
      </c>
      <c r="H76" s="525">
        <v>1.2774189877379156</v>
      </c>
      <c r="I76" s="525">
        <v>1.7617144932800581</v>
      </c>
      <c r="J76" s="525">
        <v>1.3891068905980222</v>
      </c>
      <c r="K76" s="525">
        <v>1.2354152367879203</v>
      </c>
      <c r="L76" s="525">
        <v>1.7316017316017316</v>
      </c>
      <c r="M76" s="525">
        <v>1.8498128165602292</v>
      </c>
      <c r="N76" s="525">
        <v>0.99009900990099009</v>
      </c>
      <c r="O76" s="525">
        <v>1.1135857461024499</v>
      </c>
      <c r="P76" s="525">
        <v>1.014760147601476</v>
      </c>
      <c r="Q76" s="525">
        <v>0.6845107503290917</v>
      </c>
      <c r="R76" s="525">
        <v>0.3395585738539898</v>
      </c>
      <c r="S76" s="525">
        <v>0.97943192948090119</v>
      </c>
      <c r="T76" s="525">
        <v>1.25</v>
      </c>
      <c r="U76" s="525">
        <v>0.86206896551724133</v>
      </c>
      <c r="V76" s="525">
        <v>0.94886663152345818</v>
      </c>
      <c r="W76" s="525">
        <v>0.97891566265060248</v>
      </c>
      <c r="X76" s="525">
        <v>0.22727272727272727</v>
      </c>
      <c r="Y76" s="525">
        <v>0.45731707317073167</v>
      </c>
      <c r="Z76" s="525">
        <v>0.37082818294190362</v>
      </c>
      <c r="AA76" s="525">
        <v>0.51759834368530022</v>
      </c>
      <c r="AB76" s="525">
        <v>0.32858707557502737</v>
      </c>
      <c r="AC76" s="525">
        <v>0.49850448654037888</v>
      </c>
      <c r="AD76" s="525">
        <v>0.39651070578905628</v>
      </c>
      <c r="AE76" s="1016">
        <v>0.35252643948296125</v>
      </c>
      <c r="AG76" s="1024" t="s">
        <v>353</v>
      </c>
      <c r="AI76" s="1535"/>
    </row>
    <row r="77" spans="2:36" s="70" customFormat="1" ht="9" customHeight="1">
      <c r="B77" s="1534"/>
      <c r="C77" s="26"/>
      <c r="D77" s="506"/>
      <c r="E77" s="503" t="s">
        <v>356</v>
      </c>
      <c r="F77" s="508" t="s">
        <v>358</v>
      </c>
      <c r="G77" s="1015">
        <v>1.3836249415918176</v>
      </c>
      <c r="H77" s="525">
        <v>1.442430794617201</v>
      </c>
      <c r="I77" s="525">
        <v>1.7798764983654194</v>
      </c>
      <c r="J77" s="525">
        <v>1.71087741327892</v>
      </c>
      <c r="K77" s="525">
        <v>1.0981468771448182</v>
      </c>
      <c r="L77" s="525">
        <v>1.4069264069264069</v>
      </c>
      <c r="M77" s="525">
        <v>2.2682228584012334</v>
      </c>
      <c r="N77" s="525">
        <v>1.6675351745700884</v>
      </c>
      <c r="O77" s="525">
        <v>1.3363028953229399</v>
      </c>
      <c r="P77" s="525">
        <v>0.92250922509225086</v>
      </c>
      <c r="Q77" s="525">
        <v>0.81614743308468618</v>
      </c>
      <c r="R77" s="525">
        <v>0.50933786078098475</v>
      </c>
      <c r="S77" s="525">
        <v>1.1753183153770812</v>
      </c>
      <c r="T77" s="525">
        <v>2.5</v>
      </c>
      <c r="U77" s="525">
        <v>1.0775862068965518</v>
      </c>
      <c r="V77" s="525">
        <v>1.0015814443858724</v>
      </c>
      <c r="W77" s="525">
        <v>0.52710843373493976</v>
      </c>
      <c r="X77" s="525">
        <v>0.68181818181818177</v>
      </c>
      <c r="Y77" s="525">
        <v>0.91463414634146334</v>
      </c>
      <c r="Z77" s="525">
        <v>0.74165636588380723</v>
      </c>
      <c r="AA77" s="525">
        <v>0</v>
      </c>
      <c r="AB77" s="525">
        <v>0.547645125958379</v>
      </c>
      <c r="AC77" s="525">
        <v>0.59820538384845467</v>
      </c>
      <c r="AD77" s="525">
        <v>0.79302141157811257</v>
      </c>
      <c r="AE77" s="1016">
        <v>0.7050528789659225</v>
      </c>
      <c r="AG77" s="1024" t="s">
        <v>356</v>
      </c>
      <c r="AI77" s="1535"/>
    </row>
    <row r="78" spans="2:36" s="70" customFormat="1" ht="9" customHeight="1">
      <c r="B78" s="1534"/>
      <c r="C78" s="26"/>
      <c r="D78" s="506"/>
      <c r="E78" s="503" t="s">
        <v>359</v>
      </c>
      <c r="F78" s="507" t="s">
        <v>446</v>
      </c>
      <c r="G78" s="1015">
        <v>6.9700430922589689</v>
      </c>
      <c r="H78" s="525">
        <v>7.1723235369427289</v>
      </c>
      <c r="I78" s="525">
        <v>9.2172175808209236</v>
      </c>
      <c r="J78" s="525">
        <v>7.9971746978496308</v>
      </c>
      <c r="K78" s="525">
        <v>8.3733699382292386</v>
      </c>
      <c r="L78" s="525">
        <v>7.0346320346320352</v>
      </c>
      <c r="M78" s="525">
        <v>8.896718784408721</v>
      </c>
      <c r="N78" s="525">
        <v>7.0609692548202192</v>
      </c>
      <c r="O78" s="525">
        <v>8.6859688195991094</v>
      </c>
      <c r="P78" s="525">
        <v>7.2878228782287824</v>
      </c>
      <c r="Q78" s="525">
        <v>4.273804300131637</v>
      </c>
      <c r="R78" s="525">
        <v>4.6689303904923607</v>
      </c>
      <c r="S78" s="525">
        <v>5.5827619980411356</v>
      </c>
      <c r="T78" s="525">
        <v>5.833333333333333</v>
      </c>
      <c r="U78" s="525">
        <v>4.0948275862068968</v>
      </c>
      <c r="V78" s="525">
        <v>4.6916183447548763</v>
      </c>
      <c r="W78" s="525">
        <v>5.4216867469879517</v>
      </c>
      <c r="X78" s="525">
        <v>2.5</v>
      </c>
      <c r="Y78" s="525">
        <v>2.8963414634146343</v>
      </c>
      <c r="Z78" s="525">
        <v>3.0902348578491967</v>
      </c>
      <c r="AA78" s="525">
        <v>2.4844720496894408</v>
      </c>
      <c r="AB78" s="525">
        <v>3.0668127053669223</v>
      </c>
      <c r="AC78" s="525">
        <v>4.5862412761714859</v>
      </c>
      <c r="AD78" s="525">
        <v>5.3528945281522597</v>
      </c>
      <c r="AE78" s="1016">
        <v>3.4077555816686247</v>
      </c>
      <c r="AG78" s="1024" t="s">
        <v>359</v>
      </c>
      <c r="AI78" s="1535"/>
    </row>
    <row r="79" spans="2:36" s="70" customFormat="1" ht="9" customHeight="1">
      <c r="B79" s="1534"/>
      <c r="C79" s="26"/>
      <c r="D79" s="506"/>
      <c r="E79" s="503" t="s">
        <v>363</v>
      </c>
      <c r="F79" s="508" t="s">
        <v>365</v>
      </c>
      <c r="G79" s="1015">
        <v>4.5220912725195985</v>
      </c>
      <c r="H79" s="525">
        <v>4.5947253122421694</v>
      </c>
      <c r="I79" s="525">
        <v>5.0127134035597525</v>
      </c>
      <c r="J79" s="525">
        <v>4.944278763145503</v>
      </c>
      <c r="K79" s="525">
        <v>5.0789293067947838</v>
      </c>
      <c r="L79" s="525">
        <v>4.7619047619047619</v>
      </c>
      <c r="M79" s="525">
        <v>4.7346399471482048</v>
      </c>
      <c r="N79" s="525">
        <v>5.1589369463262118</v>
      </c>
      <c r="O79" s="525">
        <v>5.0111358574610243</v>
      </c>
      <c r="P79" s="525">
        <v>4.9815498154981546</v>
      </c>
      <c r="Q79" s="525">
        <v>3.7999122422114966</v>
      </c>
      <c r="R79" s="525">
        <v>3.225806451612903</v>
      </c>
      <c r="S79" s="525">
        <v>4.3095004897159646</v>
      </c>
      <c r="T79" s="525">
        <v>4.3055555555555554</v>
      </c>
      <c r="U79" s="525">
        <v>4.3103448275862073</v>
      </c>
      <c r="V79" s="525">
        <v>4.7970479704797047</v>
      </c>
      <c r="W79" s="525">
        <v>5.1204819277108431</v>
      </c>
      <c r="X79" s="525">
        <v>2.9545454545454546</v>
      </c>
      <c r="Y79" s="525">
        <v>1.9817073170731707</v>
      </c>
      <c r="Z79" s="525">
        <v>3.9555006180469712</v>
      </c>
      <c r="AA79" s="525">
        <v>2.2774327122153206</v>
      </c>
      <c r="AB79" s="525">
        <v>3.285870755750274</v>
      </c>
      <c r="AC79" s="525">
        <v>3.0907278165503489</v>
      </c>
      <c r="AD79" s="525">
        <v>4.203013481363997</v>
      </c>
      <c r="AE79" s="1016">
        <v>2.4676850763807283</v>
      </c>
      <c r="AG79" s="1024" t="s">
        <v>363</v>
      </c>
      <c r="AI79" s="1535"/>
    </row>
    <row r="80" spans="2:36" s="70" customFormat="1" ht="9" customHeight="1">
      <c r="B80" s="1534"/>
      <c r="C80" s="26"/>
      <c r="D80" s="506"/>
      <c r="E80" s="503" t="s">
        <v>366</v>
      </c>
      <c r="F80" s="950" t="s">
        <v>368</v>
      </c>
      <c r="G80" s="1015">
        <v>7.1881003063184679</v>
      </c>
      <c r="H80" s="525">
        <v>7.5848530541409431</v>
      </c>
      <c r="I80" s="525">
        <v>9.8710497638939341</v>
      </c>
      <c r="J80" s="525">
        <v>9.0174226965939415</v>
      </c>
      <c r="K80" s="525">
        <v>7.2752230610844197</v>
      </c>
      <c r="L80" s="525">
        <v>8.8744588744588757</v>
      </c>
      <c r="M80" s="525">
        <v>9.1389561770535135</v>
      </c>
      <c r="N80" s="525">
        <v>10.369984366857739</v>
      </c>
      <c r="O80" s="525">
        <v>10.133630289532295</v>
      </c>
      <c r="P80" s="525">
        <v>5.2583025830258308</v>
      </c>
      <c r="Q80" s="525">
        <v>3.7735849056603774</v>
      </c>
      <c r="R80" s="525">
        <v>4.9235993208828521</v>
      </c>
      <c r="S80" s="525">
        <v>7.0519098922624881</v>
      </c>
      <c r="T80" s="525">
        <v>5.833333333333333</v>
      </c>
      <c r="U80" s="525">
        <v>5.818965517241379</v>
      </c>
      <c r="V80" s="525">
        <v>5.1133368476541907</v>
      </c>
      <c r="W80" s="525">
        <v>4.1415662650602414</v>
      </c>
      <c r="X80" s="525">
        <v>3.8636363636363633</v>
      </c>
      <c r="Y80" s="525">
        <v>1.3719512195121952</v>
      </c>
      <c r="Z80" s="525">
        <v>0.86526576019777501</v>
      </c>
      <c r="AA80" s="525">
        <v>1.2422360248447204</v>
      </c>
      <c r="AB80" s="525">
        <v>1.095290251916758</v>
      </c>
      <c r="AC80" s="525">
        <v>2.3928215353938187</v>
      </c>
      <c r="AD80" s="525">
        <v>3.2513877874702621</v>
      </c>
      <c r="AE80" s="1016">
        <v>2.4676850763807283</v>
      </c>
      <c r="AG80" s="1024" t="s">
        <v>366</v>
      </c>
      <c r="AI80" s="1535"/>
    </row>
    <row r="81" spans="1:36" s="70" customFormat="1" ht="9" customHeight="1">
      <c r="B81" s="1534"/>
      <c r="C81" s="26"/>
      <c r="D81" s="506"/>
      <c r="E81" s="503" t="s">
        <v>369</v>
      </c>
      <c r="F81" s="950" t="s">
        <v>371</v>
      </c>
      <c r="G81" s="1015">
        <v>24.998702040392505</v>
      </c>
      <c r="H81" s="525">
        <v>25.599590315513954</v>
      </c>
      <c r="I81" s="525">
        <v>26.943334544133673</v>
      </c>
      <c r="J81" s="525">
        <v>28.551247841783077</v>
      </c>
      <c r="K81" s="525">
        <v>28.757721345229925</v>
      </c>
      <c r="L81" s="525">
        <v>28.463203463203463</v>
      </c>
      <c r="M81" s="525">
        <v>27.284739044263379</v>
      </c>
      <c r="N81" s="525">
        <v>28.530484627410107</v>
      </c>
      <c r="O81" s="525">
        <v>31.403118040089083</v>
      </c>
      <c r="P81" s="525">
        <v>31.365313653136536</v>
      </c>
      <c r="Q81" s="525">
        <v>21.000438788942517</v>
      </c>
      <c r="R81" s="525">
        <v>20.543293718166382</v>
      </c>
      <c r="S81" s="525">
        <v>26.15083251714006</v>
      </c>
      <c r="T81" s="525">
        <v>26.805555555555554</v>
      </c>
      <c r="U81" s="525">
        <v>23.491379310344829</v>
      </c>
      <c r="V81" s="525">
        <v>23.563521349499208</v>
      </c>
      <c r="W81" s="525">
        <v>25.602409638554217</v>
      </c>
      <c r="X81" s="525">
        <v>16.136363636363637</v>
      </c>
      <c r="Y81" s="525">
        <v>14.48170731707317</v>
      </c>
      <c r="Z81" s="525">
        <v>16.440049443757726</v>
      </c>
      <c r="AA81" s="525">
        <v>14.182194616977226</v>
      </c>
      <c r="AB81" s="525">
        <v>15.991237677984666</v>
      </c>
      <c r="AC81" s="525">
        <v>21.236291126620142</v>
      </c>
      <c r="AD81" s="525">
        <v>20.261697065820776</v>
      </c>
      <c r="AE81" s="1016">
        <v>14.218566392479437</v>
      </c>
      <c r="AG81" s="1024" t="s">
        <v>369</v>
      </c>
      <c r="AI81" s="1535"/>
    </row>
    <row r="82" spans="1:36" s="70" customFormat="1" ht="9" customHeight="1">
      <c r="B82" s="1534"/>
      <c r="C82" s="26"/>
      <c r="D82" s="506"/>
      <c r="E82" s="503" t="s">
        <v>372</v>
      </c>
      <c r="F82" s="950" t="s">
        <v>448</v>
      </c>
      <c r="G82" s="1015">
        <v>0.76579616842323861</v>
      </c>
      <c r="H82" s="525">
        <v>0.7283279751913283</v>
      </c>
      <c r="I82" s="525">
        <v>0.75372321104249906</v>
      </c>
      <c r="J82" s="525">
        <v>0.66708522994820285</v>
      </c>
      <c r="K82" s="525">
        <v>0.96087851750171582</v>
      </c>
      <c r="L82" s="525">
        <v>0.21645021645021645</v>
      </c>
      <c r="M82" s="525">
        <v>0.74873375908390216</v>
      </c>
      <c r="N82" s="525">
        <v>0.57321521625846794</v>
      </c>
      <c r="O82" s="525">
        <v>0.33407572383073497</v>
      </c>
      <c r="P82" s="525">
        <v>0.92250922509225086</v>
      </c>
      <c r="Q82" s="525">
        <v>0.77226853883282143</v>
      </c>
      <c r="R82" s="525">
        <v>0.50933786078098475</v>
      </c>
      <c r="S82" s="525">
        <v>0.48971596474045059</v>
      </c>
      <c r="T82" s="525">
        <v>0.27777777777777779</v>
      </c>
      <c r="U82" s="525">
        <v>0.43103448275862066</v>
      </c>
      <c r="V82" s="525">
        <v>0.73800738007380073</v>
      </c>
      <c r="W82" s="525">
        <v>0.45180722891566261</v>
      </c>
      <c r="X82" s="525">
        <v>0.68181818181818177</v>
      </c>
      <c r="Y82" s="525">
        <v>1.0670731707317074</v>
      </c>
      <c r="Z82" s="525">
        <v>1.6069221260815822</v>
      </c>
      <c r="AA82" s="525">
        <v>0.93167701863354035</v>
      </c>
      <c r="AB82" s="525">
        <v>0.65717415115005473</v>
      </c>
      <c r="AC82" s="525">
        <v>1.4955134596211366</v>
      </c>
      <c r="AD82" s="525">
        <v>0.99127676447264068</v>
      </c>
      <c r="AE82" s="1016">
        <v>1.6451233842538191</v>
      </c>
      <c r="AG82" s="1024" t="s">
        <v>372</v>
      </c>
      <c r="AI82" s="1535"/>
    </row>
    <row r="83" spans="1:36" s="70" customFormat="1" ht="9" customHeight="1">
      <c r="B83" s="1534"/>
      <c r="C83" s="26"/>
      <c r="D83" s="506"/>
      <c r="E83" s="503" t="s">
        <v>374</v>
      </c>
      <c r="F83" s="512" t="s">
        <v>373</v>
      </c>
      <c r="G83" s="1015">
        <v>4.953013862208608</v>
      </c>
      <c r="H83" s="525">
        <v>5.0783806082676604</v>
      </c>
      <c r="I83" s="525">
        <v>6.1205957137668001</v>
      </c>
      <c r="J83" s="525">
        <v>4.9913671323183175</v>
      </c>
      <c r="K83" s="525">
        <v>6.2457103637611535</v>
      </c>
      <c r="L83" s="525">
        <v>4.5454545454545459</v>
      </c>
      <c r="M83" s="525">
        <v>4.4483593922043605</v>
      </c>
      <c r="N83" s="525">
        <v>5.2631578947368416</v>
      </c>
      <c r="O83" s="525">
        <v>5.0111358574610243</v>
      </c>
      <c r="P83" s="525">
        <v>4.9815498154981546</v>
      </c>
      <c r="Q83" s="525">
        <v>4.1684949539271612</v>
      </c>
      <c r="R83" s="525">
        <v>4.9235993208828521</v>
      </c>
      <c r="S83" s="528">
        <v>5.1909892262487762</v>
      </c>
      <c r="T83" s="528">
        <v>5.9722222222222223</v>
      </c>
      <c r="U83" s="528">
        <v>4.9568965517241379</v>
      </c>
      <c r="V83" s="528">
        <v>5.4823405376910914</v>
      </c>
      <c r="W83" s="528">
        <v>5.2710843373493983</v>
      </c>
      <c r="X83" s="528">
        <v>1.5909090909090908</v>
      </c>
      <c r="Y83" s="528">
        <v>2.8963414634146343</v>
      </c>
      <c r="Z83" s="528">
        <v>2.7194066749072929</v>
      </c>
      <c r="AA83" s="528">
        <v>1.6563146997929608</v>
      </c>
      <c r="AB83" s="528">
        <v>1.642935377875137</v>
      </c>
      <c r="AC83" s="528">
        <v>4.4865403788634097</v>
      </c>
      <c r="AD83" s="528">
        <v>3.8461538461538463</v>
      </c>
      <c r="AE83" s="1017">
        <v>3.0552291421856639</v>
      </c>
      <c r="AG83" s="1024" t="s">
        <v>374</v>
      </c>
      <c r="AI83" s="1535"/>
    </row>
    <row r="84" spans="1:36" s="70" customFormat="1" ht="9" customHeight="1">
      <c r="B84" s="1534"/>
      <c r="C84" s="26"/>
      <c r="D84" s="506"/>
      <c r="E84" s="503" t="s">
        <v>375</v>
      </c>
      <c r="F84" s="513" t="s">
        <v>376</v>
      </c>
      <c r="G84" s="1015">
        <v>2.66081719536888</v>
      </c>
      <c r="H84" s="525">
        <v>2.7511451250391192</v>
      </c>
      <c r="I84" s="525">
        <v>3.7322920450417727</v>
      </c>
      <c r="J84" s="525">
        <v>2.8174540888400568</v>
      </c>
      <c r="K84" s="525">
        <v>2.5394646533973919</v>
      </c>
      <c r="L84" s="525">
        <v>4.5454545454545459</v>
      </c>
      <c r="M84" s="525">
        <v>3.193129266681348</v>
      </c>
      <c r="N84" s="525">
        <v>2.4231370505471599</v>
      </c>
      <c r="O84" s="525">
        <v>2.1158129175946545</v>
      </c>
      <c r="P84" s="525">
        <v>2.121771217712177</v>
      </c>
      <c r="Q84" s="525">
        <v>1.7288284335234751</v>
      </c>
      <c r="R84" s="525">
        <v>1.5280135823429541</v>
      </c>
      <c r="S84" s="525">
        <v>2.7424094025465231</v>
      </c>
      <c r="T84" s="525">
        <v>1.5277777777777777</v>
      </c>
      <c r="U84" s="525">
        <v>2.1551724137931036</v>
      </c>
      <c r="V84" s="525">
        <v>3.2156035846072748</v>
      </c>
      <c r="W84" s="525">
        <v>1.5813253012048192</v>
      </c>
      <c r="X84" s="525">
        <v>1.1363636363636365</v>
      </c>
      <c r="Y84" s="525">
        <v>1.2195121951219512</v>
      </c>
      <c r="Z84" s="525">
        <v>2.1013597033374536</v>
      </c>
      <c r="AA84" s="525">
        <v>0.3105590062111801</v>
      </c>
      <c r="AB84" s="525">
        <v>0.65717415115005473</v>
      </c>
      <c r="AC84" s="525">
        <v>0.89730807577268201</v>
      </c>
      <c r="AD84" s="525">
        <v>1.5860428231562251</v>
      </c>
      <c r="AE84" s="1016">
        <v>2.1151586368977675</v>
      </c>
      <c r="AG84" s="1024" t="s">
        <v>375</v>
      </c>
      <c r="AI84" s="1538"/>
      <c r="AJ84" s="520"/>
    </row>
    <row r="85" spans="1:36" s="70" customFormat="1" ht="3" customHeight="1">
      <c r="B85" s="521"/>
      <c r="C85" s="521"/>
      <c r="D85" s="521"/>
      <c r="E85" s="521"/>
      <c r="F85" s="521"/>
      <c r="G85" s="1020"/>
      <c r="H85" s="1021"/>
      <c r="I85" s="1021"/>
      <c r="J85" s="1021"/>
      <c r="K85" s="1021"/>
      <c r="L85" s="1021"/>
      <c r="M85" s="1021"/>
      <c r="N85" s="1021"/>
      <c r="O85" s="1021"/>
      <c r="P85" s="1021"/>
      <c r="Q85" s="1022"/>
      <c r="R85" s="1022"/>
      <c r="S85" s="1022"/>
      <c r="T85" s="1022"/>
      <c r="U85" s="1022"/>
      <c r="V85" s="1022"/>
      <c r="W85" s="1022"/>
      <c r="X85" s="1022"/>
      <c r="Y85" s="1022"/>
      <c r="Z85" s="1022"/>
      <c r="AA85" s="1022"/>
      <c r="AB85" s="1022"/>
      <c r="AC85" s="1022"/>
      <c r="AD85" s="1022"/>
      <c r="AE85" s="1023"/>
      <c r="AF85" s="523"/>
      <c r="AG85" s="523"/>
      <c r="AH85" s="523"/>
      <c r="AI85" s="523"/>
      <c r="AJ85" s="523"/>
    </row>
    <row r="86" spans="1:36" s="70" customFormat="1" ht="3" customHeight="1">
      <c r="A86" s="524"/>
      <c r="B86" s="24"/>
      <c r="C86" s="24"/>
      <c r="D86" s="24"/>
      <c r="E86" s="24"/>
      <c r="F86" s="24"/>
    </row>
    <row r="87" spans="1:36" s="70" customFormat="1" ht="12.75" customHeight="1">
      <c r="B87" s="24" t="s">
        <v>1322</v>
      </c>
      <c r="C87" s="24"/>
      <c r="D87" s="24"/>
      <c r="E87" s="24"/>
      <c r="F87" s="24"/>
    </row>
    <row r="88" spans="1:36" s="70" customFormat="1" ht="12">
      <c r="B88" s="24"/>
      <c r="C88" s="24"/>
      <c r="D88" s="24"/>
      <c r="E88" s="24"/>
      <c r="F88" s="24"/>
    </row>
    <row r="89" spans="1:36" s="70" customFormat="1" ht="12">
      <c r="B89" s="24"/>
      <c r="C89" s="24"/>
      <c r="D89" s="24"/>
      <c r="E89" s="24"/>
      <c r="F89" s="24"/>
    </row>
    <row r="90" spans="1:36" s="70" customFormat="1" ht="12">
      <c r="B90" s="24"/>
      <c r="C90" s="24"/>
      <c r="D90" s="24"/>
      <c r="E90" s="24"/>
      <c r="F90" s="24"/>
    </row>
    <row r="91" spans="1:36" s="70" customFormat="1" ht="12">
      <c r="B91" s="24"/>
      <c r="C91" s="24"/>
      <c r="D91" s="24"/>
      <c r="E91" s="24"/>
      <c r="F91" s="24"/>
    </row>
    <row r="92" spans="1:36" s="70" customFormat="1" ht="12">
      <c r="B92" s="24"/>
      <c r="C92" s="24"/>
      <c r="D92" s="24"/>
      <c r="E92" s="24"/>
      <c r="F92" s="24"/>
    </row>
    <row r="93" spans="1:36" s="70" customFormat="1" ht="12">
      <c r="B93" s="24"/>
      <c r="C93" s="24"/>
      <c r="D93" s="24"/>
      <c r="E93" s="24"/>
      <c r="F93" s="24"/>
    </row>
    <row r="94" spans="1:36" s="70" customFormat="1" ht="12">
      <c r="B94" s="24"/>
      <c r="C94" s="24"/>
      <c r="D94" s="24"/>
      <c r="E94" s="24"/>
      <c r="F94" s="24"/>
    </row>
    <row r="95" spans="1:36" s="70" customFormat="1" ht="12">
      <c r="B95" s="24"/>
      <c r="C95" s="24"/>
      <c r="D95" s="24"/>
      <c r="E95" s="24"/>
      <c r="F95" s="24"/>
    </row>
    <row r="96" spans="1:36" s="70" customFormat="1" ht="12">
      <c r="B96" s="24"/>
      <c r="C96" s="24"/>
      <c r="D96" s="24"/>
      <c r="E96" s="24"/>
      <c r="F96" s="24"/>
    </row>
    <row r="97" spans="2:6" s="70" customFormat="1" ht="12">
      <c r="B97" s="24"/>
      <c r="C97" s="24"/>
      <c r="D97" s="24"/>
      <c r="E97" s="24"/>
      <c r="F97" s="24"/>
    </row>
    <row r="98" spans="2:6" s="70" customFormat="1" ht="12">
      <c r="B98" s="24"/>
      <c r="C98" s="24"/>
      <c r="D98" s="24"/>
      <c r="E98" s="24"/>
      <c r="F98" s="24"/>
    </row>
    <row r="99" spans="2:6" s="70" customFormat="1" ht="12">
      <c r="B99" s="24"/>
      <c r="C99" s="24"/>
      <c r="D99" s="24"/>
      <c r="E99" s="24"/>
      <c r="F99" s="24"/>
    </row>
    <row r="100" spans="2:6" s="70" customFormat="1" ht="12">
      <c r="B100" s="24"/>
      <c r="C100" s="24"/>
      <c r="D100" s="24"/>
      <c r="E100" s="24"/>
      <c r="F100" s="24"/>
    </row>
    <row r="101" spans="2:6" s="70" customFormat="1" ht="12">
      <c r="B101" s="24"/>
      <c r="C101" s="24"/>
      <c r="D101" s="24"/>
      <c r="E101" s="24"/>
      <c r="F101" s="24"/>
    </row>
    <row r="102" spans="2:6" s="70" customFormat="1" ht="12">
      <c r="B102" s="24"/>
      <c r="C102" s="24"/>
      <c r="D102" s="24"/>
      <c r="E102" s="24"/>
      <c r="F102" s="24"/>
    </row>
    <row r="103" spans="2:6" s="70" customFormat="1" ht="12">
      <c r="B103" s="24"/>
      <c r="C103" s="24"/>
      <c r="D103" s="24"/>
      <c r="E103" s="24"/>
      <c r="F103" s="24"/>
    </row>
    <row r="104" spans="2:6" s="70" customFormat="1" ht="12">
      <c r="B104" s="24"/>
      <c r="C104" s="24"/>
      <c r="D104" s="24"/>
      <c r="E104" s="24"/>
      <c r="F104" s="24"/>
    </row>
    <row r="105" spans="2:6" s="70" customFormat="1" ht="12">
      <c r="B105" s="24"/>
      <c r="C105" s="24"/>
      <c r="D105" s="24"/>
      <c r="E105" s="24"/>
      <c r="F105" s="24"/>
    </row>
    <row r="106" spans="2:6" s="70" customFormat="1" ht="12">
      <c r="B106" s="24"/>
      <c r="C106" s="24"/>
      <c r="D106" s="24"/>
      <c r="E106" s="24"/>
      <c r="F106" s="24"/>
    </row>
    <row r="107" spans="2:6" s="70" customFormat="1" ht="12">
      <c r="B107" s="24"/>
      <c r="C107" s="24"/>
      <c r="D107" s="24"/>
      <c r="E107" s="24"/>
      <c r="F107" s="24"/>
    </row>
    <row r="108" spans="2:6" s="70" customFormat="1" ht="12">
      <c r="B108" s="24"/>
      <c r="C108" s="24"/>
      <c r="D108" s="24"/>
      <c r="E108" s="24"/>
      <c r="F108" s="24"/>
    </row>
    <row r="109" spans="2:6" s="70" customFormat="1" ht="12">
      <c r="B109" s="24"/>
      <c r="C109" s="24"/>
      <c r="D109" s="24"/>
      <c r="E109" s="24"/>
      <c r="F109" s="24"/>
    </row>
    <row r="110" spans="2:6" s="70" customFormat="1" ht="12">
      <c r="B110" s="24"/>
      <c r="C110" s="24"/>
      <c r="D110" s="24"/>
      <c r="E110" s="24"/>
      <c r="F110" s="24"/>
    </row>
    <row r="111" spans="2:6" s="70" customFormat="1" ht="12">
      <c r="B111" s="24"/>
      <c r="C111" s="24"/>
      <c r="D111" s="24"/>
      <c r="E111" s="24"/>
      <c r="F111" s="24"/>
    </row>
    <row r="112" spans="2:6" s="70" customFormat="1" ht="12">
      <c r="B112" s="24"/>
      <c r="C112" s="24"/>
      <c r="D112" s="24"/>
      <c r="E112" s="24"/>
      <c r="F112" s="24"/>
    </row>
    <row r="113" spans="2:6" s="70" customFormat="1" ht="12">
      <c r="B113" s="24"/>
      <c r="C113" s="24"/>
      <c r="D113" s="24"/>
      <c r="E113" s="24"/>
      <c r="F113" s="24"/>
    </row>
    <row r="114" spans="2:6" s="70" customFormat="1" ht="12">
      <c r="B114" s="24"/>
      <c r="C114" s="24"/>
      <c r="D114" s="24"/>
      <c r="E114" s="24"/>
      <c r="F114" s="24"/>
    </row>
    <row r="115" spans="2:6" s="70" customFormat="1" ht="12">
      <c r="B115" s="24"/>
      <c r="C115" s="24"/>
      <c r="D115" s="24"/>
      <c r="E115" s="24"/>
      <c r="F115" s="24"/>
    </row>
    <row r="116" spans="2:6" s="70" customFormat="1" ht="12">
      <c r="B116" s="24"/>
      <c r="C116" s="24"/>
      <c r="D116" s="24"/>
      <c r="E116" s="24"/>
      <c r="F116" s="24"/>
    </row>
    <row r="117" spans="2:6" s="70" customFormat="1" ht="12">
      <c r="B117" s="24"/>
      <c r="C117" s="24"/>
      <c r="D117" s="24"/>
      <c r="E117" s="24"/>
      <c r="F117" s="24"/>
    </row>
    <row r="118" spans="2:6" s="70" customFormat="1" ht="12">
      <c r="B118" s="24"/>
      <c r="C118" s="24"/>
      <c r="D118" s="24"/>
      <c r="E118" s="24"/>
      <c r="F118" s="24"/>
    </row>
    <row r="119" spans="2:6" s="70" customFormat="1" ht="12">
      <c r="B119" s="24"/>
      <c r="C119" s="24"/>
      <c r="D119" s="24"/>
      <c r="E119" s="24"/>
      <c r="F119" s="24"/>
    </row>
    <row r="120" spans="2:6" s="70" customFormat="1" ht="12">
      <c r="B120" s="24"/>
      <c r="C120" s="24"/>
      <c r="D120" s="24"/>
      <c r="E120" s="24"/>
      <c r="F120" s="24"/>
    </row>
    <row r="121" spans="2:6" s="70" customFormat="1" ht="12">
      <c r="B121" s="24"/>
      <c r="C121" s="24"/>
      <c r="D121" s="24"/>
      <c r="E121" s="24"/>
      <c r="F121" s="24"/>
    </row>
    <row r="122" spans="2:6" s="70" customFormat="1" ht="12">
      <c r="B122" s="24"/>
      <c r="C122" s="24"/>
      <c r="D122" s="24"/>
      <c r="E122" s="24"/>
      <c r="F122" s="24"/>
    </row>
    <row r="123" spans="2:6" s="70" customFormat="1" ht="12">
      <c r="B123" s="24"/>
      <c r="C123" s="24"/>
      <c r="D123" s="24"/>
      <c r="E123" s="24"/>
      <c r="F123" s="24"/>
    </row>
    <row r="124" spans="2:6" s="70" customFormat="1" ht="12">
      <c r="B124" s="24"/>
      <c r="C124" s="24"/>
      <c r="D124" s="24"/>
      <c r="E124" s="24"/>
      <c r="F124" s="24"/>
    </row>
    <row r="125" spans="2:6" s="70" customFormat="1" ht="12">
      <c r="B125" s="24"/>
      <c r="C125" s="24"/>
      <c r="D125" s="24"/>
      <c r="E125" s="24"/>
      <c r="F125" s="24"/>
    </row>
    <row r="126" spans="2:6" s="70" customFormat="1" ht="12">
      <c r="B126" s="24"/>
      <c r="C126" s="24"/>
      <c r="D126" s="24"/>
      <c r="E126" s="24"/>
      <c r="F126" s="24"/>
    </row>
    <row r="127" spans="2:6" s="70" customFormat="1" ht="12">
      <c r="B127" s="24"/>
      <c r="C127" s="24"/>
      <c r="D127" s="24"/>
      <c r="E127" s="24"/>
      <c r="F127" s="24"/>
    </row>
    <row r="128" spans="2:6" s="70" customFormat="1" ht="12">
      <c r="B128" s="24"/>
      <c r="C128" s="24"/>
      <c r="D128" s="24"/>
      <c r="E128" s="24"/>
      <c r="F128" s="24"/>
    </row>
    <row r="129" spans="2:6" s="70" customFormat="1" ht="12">
      <c r="B129" s="24"/>
      <c r="C129" s="24"/>
      <c r="D129" s="24"/>
      <c r="E129" s="24"/>
      <c r="F129" s="24"/>
    </row>
    <row r="130" spans="2:6" s="70" customFormat="1" ht="12">
      <c r="B130" s="24"/>
      <c r="C130" s="24"/>
      <c r="D130" s="24"/>
      <c r="E130" s="24"/>
      <c r="F130" s="24"/>
    </row>
    <row r="131" spans="2:6" s="70" customFormat="1" ht="12">
      <c r="B131" s="24"/>
      <c r="C131" s="24"/>
      <c r="D131" s="24"/>
      <c r="E131" s="24"/>
      <c r="F131" s="24"/>
    </row>
    <row r="132" spans="2:6" s="70" customFormat="1" ht="12">
      <c r="B132" s="24"/>
      <c r="C132" s="24"/>
      <c r="D132" s="24"/>
      <c r="E132" s="24"/>
      <c r="F132" s="24"/>
    </row>
    <row r="133" spans="2:6" s="70" customFormat="1" ht="12">
      <c r="B133" s="24"/>
      <c r="C133" s="24"/>
      <c r="D133" s="24"/>
      <c r="E133" s="24"/>
      <c r="F133" s="24"/>
    </row>
    <row r="134" spans="2:6" s="70" customFormat="1" ht="12">
      <c r="B134" s="24"/>
      <c r="C134" s="24"/>
      <c r="D134" s="24"/>
      <c r="E134" s="24"/>
      <c r="F134" s="24"/>
    </row>
    <row r="135" spans="2:6" s="70" customFormat="1" ht="12">
      <c r="B135" s="24"/>
      <c r="C135" s="24"/>
      <c r="D135" s="24"/>
      <c r="E135" s="24"/>
      <c r="F135" s="24"/>
    </row>
    <row r="136" spans="2:6" s="70" customFormat="1" ht="12">
      <c r="B136" s="24"/>
      <c r="C136" s="24"/>
      <c r="D136" s="24"/>
      <c r="E136" s="24"/>
      <c r="F136" s="24"/>
    </row>
    <row r="137" spans="2:6" s="70" customFormat="1" ht="12">
      <c r="B137" s="24"/>
      <c r="C137" s="24"/>
      <c r="D137" s="24"/>
      <c r="E137" s="24"/>
      <c r="F137" s="24"/>
    </row>
    <row r="138" spans="2:6" s="70" customFormat="1" ht="12">
      <c r="B138" s="24"/>
      <c r="C138" s="24"/>
      <c r="D138" s="24"/>
      <c r="E138" s="24"/>
      <c r="F138" s="24"/>
    </row>
    <row r="139" spans="2:6" s="70" customFormat="1" ht="12">
      <c r="B139" s="24"/>
      <c r="C139" s="24"/>
      <c r="D139" s="24"/>
      <c r="E139" s="24"/>
      <c r="F139" s="24"/>
    </row>
    <row r="140" spans="2:6" s="70" customFormat="1" ht="12">
      <c r="B140" s="24"/>
      <c r="C140" s="24"/>
      <c r="D140" s="24"/>
      <c r="E140" s="24"/>
      <c r="F140" s="24"/>
    </row>
    <row r="141" spans="2:6" s="70" customFormat="1" ht="12">
      <c r="B141" s="24"/>
      <c r="C141" s="24"/>
      <c r="D141" s="24"/>
      <c r="E141" s="24"/>
      <c r="F141" s="24"/>
    </row>
    <row r="142" spans="2:6" s="70" customFormat="1" ht="12">
      <c r="B142" s="24"/>
      <c r="C142" s="24"/>
      <c r="D142" s="24"/>
      <c r="E142" s="24"/>
      <c r="F142" s="24"/>
    </row>
    <row r="143" spans="2:6" s="70" customFormat="1" ht="12">
      <c r="B143" s="24"/>
      <c r="C143" s="24"/>
      <c r="D143" s="24"/>
      <c r="E143" s="24"/>
      <c r="F143" s="24"/>
    </row>
    <row r="144" spans="2:6" s="70" customFormat="1" ht="12">
      <c r="B144" s="24"/>
      <c r="C144" s="24"/>
      <c r="D144" s="24"/>
      <c r="E144" s="24"/>
      <c r="F144" s="24"/>
    </row>
    <row r="145" spans="2:6" s="70" customFormat="1" ht="12">
      <c r="B145" s="24"/>
      <c r="C145" s="24"/>
      <c r="D145" s="24"/>
      <c r="E145" s="24"/>
      <c r="F145" s="24"/>
    </row>
    <row r="146" spans="2:6" s="70" customFormat="1" ht="12">
      <c r="B146" s="24"/>
      <c r="C146" s="24"/>
      <c r="D146" s="24"/>
      <c r="E146" s="24"/>
      <c r="F146" s="24"/>
    </row>
    <row r="147" spans="2:6" s="70" customFormat="1" ht="12">
      <c r="B147" s="24"/>
      <c r="C147" s="24"/>
      <c r="D147" s="24"/>
      <c r="E147" s="24"/>
      <c r="F147" s="24"/>
    </row>
    <row r="148" spans="2:6" s="70" customFormat="1" ht="12">
      <c r="B148" s="24"/>
      <c r="C148" s="24"/>
      <c r="D148" s="24"/>
      <c r="E148" s="24"/>
      <c r="F148" s="24"/>
    </row>
    <row r="149" spans="2:6" s="70" customFormat="1" ht="12">
      <c r="B149" s="24"/>
      <c r="C149" s="24"/>
      <c r="D149" s="24"/>
      <c r="E149" s="24"/>
      <c r="F149" s="24"/>
    </row>
    <row r="150" spans="2:6" s="70" customFormat="1" ht="12">
      <c r="B150" s="24"/>
      <c r="C150" s="24"/>
      <c r="D150" s="24"/>
      <c r="E150" s="24"/>
      <c r="F150" s="24"/>
    </row>
    <row r="151" spans="2:6" s="70" customFormat="1" ht="12">
      <c r="B151" s="24"/>
      <c r="C151" s="24"/>
      <c r="D151" s="24"/>
      <c r="E151" s="24"/>
      <c r="F151" s="24"/>
    </row>
    <row r="152" spans="2:6" s="70" customFormat="1" ht="12">
      <c r="B152" s="24"/>
      <c r="C152" s="24"/>
      <c r="D152" s="24"/>
      <c r="E152" s="24"/>
      <c r="F152" s="24"/>
    </row>
    <row r="153" spans="2:6" s="70" customFormat="1" ht="12">
      <c r="B153" s="24"/>
      <c r="C153" s="24"/>
      <c r="D153" s="24"/>
      <c r="E153" s="24"/>
      <c r="F153" s="24"/>
    </row>
    <row r="154" spans="2:6" s="70" customFormat="1" ht="12">
      <c r="B154" s="24"/>
      <c r="C154" s="24"/>
      <c r="D154" s="24"/>
      <c r="E154" s="24"/>
      <c r="F154" s="24"/>
    </row>
    <row r="155" spans="2:6" s="70" customFormat="1" ht="12">
      <c r="B155" s="24"/>
      <c r="C155" s="24"/>
      <c r="D155" s="24"/>
      <c r="E155" s="24"/>
      <c r="F155" s="24"/>
    </row>
    <row r="156" spans="2:6" s="70" customFormat="1" ht="12">
      <c r="B156" s="24"/>
      <c r="C156" s="24"/>
      <c r="D156" s="24"/>
      <c r="E156" s="24"/>
      <c r="F156" s="24"/>
    </row>
    <row r="157" spans="2:6" s="70" customFormat="1" ht="12">
      <c r="B157" s="24"/>
      <c r="C157" s="24"/>
      <c r="D157" s="24"/>
      <c r="E157" s="24"/>
      <c r="F157" s="24"/>
    </row>
    <row r="158" spans="2:6" s="70" customFormat="1" ht="12">
      <c r="B158" s="24"/>
      <c r="C158" s="24"/>
      <c r="D158" s="24"/>
      <c r="E158" s="24"/>
      <c r="F158" s="24"/>
    </row>
    <row r="159" spans="2:6" s="70" customFormat="1" ht="12">
      <c r="B159" s="24"/>
      <c r="C159" s="24"/>
      <c r="D159" s="24"/>
      <c r="E159" s="24"/>
      <c r="F159" s="24"/>
    </row>
    <row r="160" spans="2:6" s="70" customFormat="1" ht="12">
      <c r="B160" s="24"/>
      <c r="C160" s="24"/>
      <c r="D160" s="24"/>
      <c r="E160" s="24"/>
      <c r="F160" s="24"/>
    </row>
    <row r="161" spans="2:6" s="70" customFormat="1" ht="12">
      <c r="B161" s="24"/>
      <c r="C161" s="24"/>
      <c r="D161" s="24"/>
      <c r="E161" s="24"/>
      <c r="F161" s="24"/>
    </row>
    <row r="162" spans="2:6" s="70" customFormat="1" ht="12">
      <c r="B162" s="24"/>
      <c r="C162" s="24"/>
      <c r="D162" s="24"/>
      <c r="E162" s="24"/>
      <c r="F162" s="24"/>
    </row>
    <row r="163" spans="2:6" s="70" customFormat="1" ht="12">
      <c r="B163" s="24"/>
      <c r="C163" s="24"/>
      <c r="D163" s="24"/>
      <c r="E163" s="24"/>
      <c r="F163" s="24"/>
    </row>
    <row r="164" spans="2:6" s="70" customFormat="1" ht="12">
      <c r="B164" s="24"/>
      <c r="C164" s="24"/>
      <c r="D164" s="24"/>
      <c r="E164" s="24"/>
      <c r="F164" s="24"/>
    </row>
    <row r="165" spans="2:6" s="70" customFormat="1" ht="12">
      <c r="B165" s="24"/>
      <c r="C165" s="24"/>
      <c r="D165" s="24"/>
      <c r="E165" s="24"/>
      <c r="F165" s="24"/>
    </row>
    <row r="166" spans="2:6" s="70" customFormat="1" ht="12">
      <c r="B166" s="24"/>
      <c r="C166" s="24"/>
      <c r="D166" s="24"/>
      <c r="E166" s="24"/>
      <c r="F166" s="24"/>
    </row>
    <row r="167" spans="2:6" s="70" customFormat="1" ht="12">
      <c r="B167" s="24"/>
      <c r="C167" s="24"/>
      <c r="D167" s="24"/>
      <c r="E167" s="24"/>
      <c r="F167" s="24"/>
    </row>
    <row r="168" spans="2:6" s="70" customFormat="1" ht="12">
      <c r="B168" s="24"/>
      <c r="C168" s="24"/>
      <c r="D168" s="24"/>
      <c r="E168" s="24"/>
      <c r="F168" s="24"/>
    </row>
    <row r="169" spans="2:6" s="70" customFormat="1" ht="12">
      <c r="B169" s="24"/>
      <c r="C169" s="24"/>
      <c r="D169" s="24"/>
      <c r="E169" s="24"/>
      <c r="F169" s="24"/>
    </row>
    <row r="170" spans="2:6" s="70" customFormat="1" ht="12">
      <c r="B170" s="24"/>
      <c r="C170" s="24"/>
      <c r="D170" s="24"/>
      <c r="E170" s="24"/>
      <c r="F170" s="24"/>
    </row>
    <row r="171" spans="2:6" s="70" customFormat="1" ht="12">
      <c r="B171" s="24"/>
      <c r="C171" s="24"/>
      <c r="D171" s="24"/>
      <c r="E171" s="24"/>
      <c r="F171" s="24"/>
    </row>
    <row r="172" spans="2:6" s="70" customFormat="1" ht="12">
      <c r="B172" s="24"/>
      <c r="C172" s="24"/>
      <c r="D172" s="24"/>
      <c r="E172" s="24"/>
      <c r="F172" s="24"/>
    </row>
    <row r="173" spans="2:6" s="70" customFormat="1" ht="12">
      <c r="B173" s="24"/>
      <c r="C173" s="24"/>
      <c r="D173" s="24"/>
      <c r="E173" s="24"/>
      <c r="F173" s="24"/>
    </row>
    <row r="174" spans="2:6" s="70" customFormat="1" ht="12">
      <c r="B174" s="24"/>
      <c r="C174" s="24"/>
      <c r="D174" s="24"/>
      <c r="E174" s="24"/>
      <c r="F174" s="24"/>
    </row>
    <row r="175" spans="2:6" s="70" customFormat="1" ht="12">
      <c r="B175" s="24"/>
      <c r="C175" s="24"/>
      <c r="D175" s="24"/>
      <c r="E175" s="24"/>
      <c r="F175" s="24"/>
    </row>
    <row r="176" spans="2:6" s="70" customFormat="1" ht="12">
      <c r="B176" s="24"/>
      <c r="C176" s="24"/>
      <c r="D176" s="24"/>
      <c r="E176" s="24"/>
      <c r="F176" s="24"/>
    </row>
    <row r="177" spans="2:6" s="70" customFormat="1" ht="12">
      <c r="B177" s="24"/>
      <c r="C177" s="24"/>
      <c r="D177" s="24"/>
      <c r="E177" s="24"/>
      <c r="F177" s="24"/>
    </row>
    <row r="178" spans="2:6" s="70" customFormat="1" ht="12">
      <c r="B178" s="24"/>
      <c r="C178" s="24"/>
      <c r="D178" s="24"/>
      <c r="E178" s="24"/>
      <c r="F178" s="24"/>
    </row>
    <row r="179" spans="2:6" s="70" customFormat="1" ht="12">
      <c r="B179" s="24"/>
      <c r="C179" s="24"/>
      <c r="D179" s="24"/>
      <c r="E179" s="24"/>
      <c r="F179" s="24"/>
    </row>
    <row r="180" spans="2:6" s="70" customFormat="1" ht="12">
      <c r="B180" s="24"/>
      <c r="C180" s="24"/>
      <c r="D180" s="24"/>
      <c r="E180" s="24"/>
      <c r="F180" s="24"/>
    </row>
    <row r="181" spans="2:6" s="70" customFormat="1" ht="12">
      <c r="B181" s="24"/>
      <c r="C181" s="24"/>
      <c r="D181" s="24"/>
      <c r="E181" s="24"/>
      <c r="F181" s="24"/>
    </row>
    <row r="182" spans="2:6" s="70" customFormat="1" ht="12">
      <c r="B182" s="24"/>
      <c r="C182" s="24"/>
      <c r="D182" s="24"/>
      <c r="E182" s="24"/>
      <c r="F182" s="24"/>
    </row>
    <row r="183" spans="2:6" s="70" customFormat="1" ht="12">
      <c r="B183" s="24"/>
      <c r="C183" s="24"/>
      <c r="D183" s="24"/>
      <c r="E183" s="24"/>
      <c r="F183" s="24"/>
    </row>
    <row r="184" spans="2:6" s="70" customFormat="1" ht="12">
      <c r="B184" s="24"/>
      <c r="C184" s="24"/>
      <c r="D184" s="24"/>
      <c r="E184" s="24"/>
      <c r="F184" s="24"/>
    </row>
    <row r="185" spans="2:6" s="70" customFormat="1" ht="12">
      <c r="B185" s="24"/>
      <c r="C185" s="24"/>
      <c r="D185" s="24"/>
      <c r="E185" s="24"/>
      <c r="F185" s="24"/>
    </row>
    <row r="186" spans="2:6" s="70" customFormat="1" ht="12">
      <c r="B186" s="24"/>
      <c r="C186" s="24"/>
      <c r="D186" s="24"/>
      <c r="E186" s="24"/>
      <c r="F186" s="24"/>
    </row>
    <row r="187" spans="2:6" s="70" customFormat="1" ht="12">
      <c r="B187" s="24"/>
      <c r="C187" s="24"/>
      <c r="D187" s="24"/>
      <c r="E187" s="24"/>
      <c r="F187" s="24"/>
    </row>
    <row r="188" spans="2:6" s="70" customFormat="1" ht="12">
      <c r="B188" s="24"/>
      <c r="C188" s="24"/>
      <c r="D188" s="24"/>
      <c r="E188" s="24"/>
      <c r="F188" s="24"/>
    </row>
    <row r="189" spans="2:6" s="70" customFormat="1" ht="12">
      <c r="B189" s="24"/>
      <c r="C189" s="24"/>
      <c r="D189" s="24"/>
      <c r="E189" s="24"/>
      <c r="F189" s="24"/>
    </row>
    <row r="190" spans="2:6" s="70" customFormat="1" ht="12">
      <c r="B190" s="24"/>
      <c r="C190" s="24"/>
      <c r="D190" s="24"/>
      <c r="E190" s="24"/>
      <c r="F190" s="24"/>
    </row>
    <row r="191" spans="2:6" s="70" customFormat="1" ht="12">
      <c r="B191" s="24"/>
      <c r="C191" s="24"/>
      <c r="D191" s="24"/>
      <c r="E191" s="24"/>
      <c r="F191" s="24"/>
    </row>
    <row r="192" spans="2:6" s="70" customFormat="1" ht="12">
      <c r="B192" s="24"/>
      <c r="C192" s="24"/>
      <c r="D192" s="24"/>
      <c r="E192" s="24"/>
      <c r="F192" s="24"/>
    </row>
    <row r="193" spans="2:6" s="70" customFormat="1" ht="12">
      <c r="B193" s="24"/>
      <c r="C193" s="24"/>
      <c r="D193" s="24"/>
      <c r="E193" s="24"/>
      <c r="F193" s="24"/>
    </row>
    <row r="194" spans="2:6" s="70" customFormat="1" ht="12">
      <c r="B194" s="24"/>
      <c r="C194" s="24"/>
      <c r="D194" s="24"/>
      <c r="E194" s="24"/>
      <c r="F194" s="24"/>
    </row>
    <row r="195" spans="2:6" s="70" customFormat="1" ht="12">
      <c r="B195" s="24"/>
      <c r="C195" s="24"/>
      <c r="D195" s="24"/>
      <c r="E195" s="24"/>
      <c r="F195" s="24"/>
    </row>
    <row r="196" spans="2:6" s="70" customFormat="1" ht="12">
      <c r="B196" s="24"/>
      <c r="C196" s="24"/>
      <c r="D196" s="24"/>
      <c r="E196" s="24"/>
      <c r="F196" s="24"/>
    </row>
    <row r="197" spans="2:6" s="70" customFormat="1" ht="12">
      <c r="B197" s="24"/>
      <c r="C197" s="24"/>
      <c r="D197" s="24"/>
      <c r="E197" s="24"/>
      <c r="F197" s="24"/>
    </row>
    <row r="198" spans="2:6" s="70" customFormat="1" ht="12">
      <c r="B198" s="24"/>
      <c r="C198" s="24"/>
      <c r="D198" s="24"/>
      <c r="E198" s="24"/>
      <c r="F198" s="24"/>
    </row>
    <row r="199" spans="2:6" s="70" customFormat="1" ht="12">
      <c r="B199" s="24"/>
      <c r="C199" s="24"/>
      <c r="D199" s="24"/>
      <c r="E199" s="24"/>
      <c r="F199" s="24"/>
    </row>
    <row r="200" spans="2:6" s="70" customFormat="1" ht="12">
      <c r="B200" s="24"/>
      <c r="C200" s="24"/>
      <c r="D200" s="24"/>
      <c r="E200" s="24"/>
      <c r="F200" s="24"/>
    </row>
    <row r="201" spans="2:6" s="70" customFormat="1" ht="12">
      <c r="B201" s="24"/>
      <c r="C201" s="24"/>
      <c r="D201" s="24"/>
      <c r="E201" s="24"/>
      <c r="F201" s="24"/>
    </row>
    <row r="202" spans="2:6" s="70" customFormat="1" ht="12">
      <c r="B202" s="24"/>
      <c r="C202" s="24"/>
      <c r="D202" s="24"/>
      <c r="E202" s="24"/>
      <c r="F202" s="24"/>
    </row>
    <row r="203" spans="2:6" s="70" customFormat="1" ht="12">
      <c r="B203" s="24"/>
      <c r="C203" s="24"/>
      <c r="D203" s="24"/>
      <c r="E203" s="24"/>
      <c r="F203" s="24"/>
    </row>
    <row r="204" spans="2:6" s="70" customFormat="1" ht="12">
      <c r="B204" s="24"/>
      <c r="C204" s="24"/>
      <c r="D204" s="24"/>
      <c r="E204" s="24"/>
      <c r="F204" s="24"/>
    </row>
    <row r="205" spans="2:6" s="70" customFormat="1" ht="12">
      <c r="B205" s="24"/>
      <c r="C205" s="24"/>
      <c r="D205" s="24"/>
      <c r="E205" s="24"/>
      <c r="F205" s="24"/>
    </row>
    <row r="206" spans="2:6" s="70" customFormat="1" ht="12">
      <c r="B206" s="24"/>
      <c r="C206" s="24"/>
      <c r="D206" s="24"/>
      <c r="E206" s="24"/>
      <c r="F206" s="24"/>
    </row>
    <row r="207" spans="2:6" s="70" customFormat="1" ht="12">
      <c r="B207" s="24"/>
      <c r="C207" s="24"/>
      <c r="D207" s="24"/>
      <c r="E207" s="24"/>
      <c r="F207" s="24"/>
    </row>
    <row r="208" spans="2:6" s="70" customFormat="1" ht="12">
      <c r="B208" s="24"/>
      <c r="C208" s="24"/>
      <c r="D208" s="24"/>
      <c r="E208" s="24"/>
      <c r="F208" s="24"/>
    </row>
    <row r="209" spans="2:6" s="70" customFormat="1" ht="12">
      <c r="B209" s="24"/>
      <c r="C209" s="24"/>
      <c r="D209" s="24"/>
      <c r="E209" s="24"/>
      <c r="F209" s="24"/>
    </row>
    <row r="210" spans="2:6" s="70" customFormat="1" ht="12">
      <c r="B210" s="24"/>
      <c r="C210" s="24"/>
      <c r="D210" s="24"/>
      <c r="E210" s="24"/>
      <c r="F210" s="24"/>
    </row>
    <row r="211" spans="2:6" s="70" customFormat="1" ht="12">
      <c r="B211" s="24"/>
      <c r="C211" s="24"/>
      <c r="D211" s="24"/>
      <c r="E211" s="24"/>
      <c r="F211" s="24"/>
    </row>
    <row r="212" spans="2:6" s="70" customFormat="1" ht="12">
      <c r="B212" s="24"/>
      <c r="C212" s="24"/>
      <c r="D212" s="24"/>
      <c r="E212" s="24"/>
      <c r="F212" s="24"/>
    </row>
    <row r="213" spans="2:6" s="70" customFormat="1" ht="12">
      <c r="B213" s="24"/>
      <c r="C213" s="24"/>
      <c r="D213" s="24"/>
      <c r="E213" s="24"/>
      <c r="F213" s="24"/>
    </row>
    <row r="214" spans="2:6" s="70" customFormat="1" ht="12">
      <c r="B214" s="24"/>
      <c r="C214" s="24"/>
      <c r="D214" s="24"/>
      <c r="E214" s="24"/>
      <c r="F214" s="24"/>
    </row>
    <row r="215" spans="2:6" s="70" customFormat="1" ht="12">
      <c r="B215" s="24"/>
      <c r="C215" s="24"/>
      <c r="D215" s="24"/>
      <c r="E215" s="24"/>
      <c r="F215" s="24"/>
    </row>
    <row r="216" spans="2:6" s="70" customFormat="1" ht="12">
      <c r="B216" s="24"/>
      <c r="C216" s="24"/>
      <c r="D216" s="24"/>
      <c r="E216" s="24"/>
      <c r="F216" s="24"/>
    </row>
    <row r="217" spans="2:6" s="70" customFormat="1" ht="12">
      <c r="B217" s="24"/>
      <c r="C217" s="24"/>
      <c r="D217" s="24"/>
      <c r="E217" s="24"/>
      <c r="F217" s="24"/>
    </row>
    <row r="218" spans="2:6" s="70" customFormat="1" ht="12">
      <c r="B218" s="24"/>
      <c r="C218" s="24"/>
      <c r="D218" s="24"/>
      <c r="E218" s="24"/>
      <c r="F218" s="24"/>
    </row>
    <row r="219" spans="2:6" s="70" customFormat="1" ht="12">
      <c r="B219" s="24"/>
      <c r="C219" s="24"/>
      <c r="D219" s="24"/>
      <c r="E219" s="24"/>
      <c r="F219" s="24"/>
    </row>
    <row r="220" spans="2:6" s="70" customFormat="1" ht="12">
      <c r="B220" s="24"/>
      <c r="C220" s="24"/>
      <c r="D220" s="24"/>
      <c r="E220" s="24"/>
      <c r="F220" s="24"/>
    </row>
    <row r="221" spans="2:6" s="70" customFormat="1" ht="12">
      <c r="B221" s="24"/>
      <c r="C221" s="24"/>
      <c r="D221" s="24"/>
      <c r="E221" s="24"/>
      <c r="F221" s="24"/>
    </row>
    <row r="222" spans="2:6" s="70" customFormat="1" ht="12">
      <c r="B222" s="24"/>
      <c r="C222" s="24"/>
      <c r="D222" s="24"/>
      <c r="E222" s="24"/>
      <c r="F222" s="24"/>
    </row>
    <row r="223" spans="2:6" s="70" customFormat="1" ht="12">
      <c r="B223" s="24"/>
      <c r="C223" s="24"/>
      <c r="D223" s="24"/>
      <c r="E223" s="24"/>
      <c r="F223" s="24"/>
    </row>
    <row r="224" spans="2:6" s="70" customFormat="1" ht="12">
      <c r="B224" s="24"/>
      <c r="C224" s="24"/>
      <c r="D224" s="24"/>
      <c r="E224" s="24"/>
      <c r="F224" s="24"/>
    </row>
    <row r="225" spans="2:6" s="70" customFormat="1" ht="12">
      <c r="B225" s="24"/>
      <c r="C225" s="24"/>
      <c r="D225" s="24"/>
      <c r="E225" s="24"/>
      <c r="F225" s="24"/>
    </row>
    <row r="226" spans="2:6" s="70" customFormat="1" ht="12">
      <c r="B226" s="24"/>
      <c r="C226" s="24"/>
      <c r="D226" s="24"/>
      <c r="E226" s="24"/>
      <c r="F226" s="24"/>
    </row>
    <row r="227" spans="2:6" s="70" customFormat="1" ht="12">
      <c r="B227" s="24"/>
      <c r="C227" s="24"/>
      <c r="D227" s="24"/>
      <c r="E227" s="24"/>
      <c r="F227" s="24"/>
    </row>
    <row r="228" spans="2:6" s="70" customFormat="1" ht="12">
      <c r="B228" s="24"/>
      <c r="C228" s="24"/>
      <c r="D228" s="24"/>
      <c r="E228" s="24"/>
      <c r="F228" s="24"/>
    </row>
    <row r="229" spans="2:6" s="70" customFormat="1" ht="12">
      <c r="B229" s="24"/>
      <c r="C229" s="24"/>
      <c r="D229" s="24"/>
      <c r="E229" s="24"/>
      <c r="F229" s="24"/>
    </row>
    <row r="230" spans="2:6" s="70" customFormat="1" ht="12">
      <c r="B230" s="24"/>
      <c r="C230" s="24"/>
      <c r="D230" s="24"/>
      <c r="E230" s="24"/>
      <c r="F230" s="24"/>
    </row>
    <row r="231" spans="2:6" s="70" customFormat="1" ht="12">
      <c r="B231" s="24"/>
      <c r="C231" s="24"/>
      <c r="D231" s="24"/>
      <c r="E231" s="24"/>
      <c r="F231" s="24"/>
    </row>
    <row r="232" spans="2:6" s="70" customFormat="1" ht="12">
      <c r="B232" s="24"/>
      <c r="C232" s="24"/>
      <c r="D232" s="24"/>
      <c r="E232" s="24"/>
      <c r="F232" s="24"/>
    </row>
    <row r="233" spans="2:6" s="70" customFormat="1" ht="12">
      <c r="B233" s="24"/>
      <c r="C233" s="24"/>
      <c r="D233" s="24"/>
      <c r="E233" s="24"/>
      <c r="F233" s="24"/>
    </row>
    <row r="234" spans="2:6" s="70" customFormat="1" ht="12">
      <c r="B234" s="24"/>
      <c r="C234" s="24"/>
      <c r="D234" s="24"/>
      <c r="E234" s="24"/>
      <c r="F234" s="24"/>
    </row>
    <row r="235" spans="2:6" s="70" customFormat="1" ht="12">
      <c r="B235" s="24"/>
      <c r="C235" s="24"/>
      <c r="D235" s="24"/>
      <c r="E235" s="24"/>
      <c r="F235" s="24"/>
    </row>
  </sheetData>
  <mergeCells count="29">
    <mergeCell ref="A2:R2"/>
    <mergeCell ref="S2:AJ2"/>
    <mergeCell ref="A4:F6"/>
    <mergeCell ref="G4:G6"/>
    <mergeCell ref="H4:H6"/>
    <mergeCell ref="S4:AC4"/>
    <mergeCell ref="AD4:AD6"/>
    <mergeCell ref="AE4:AE6"/>
    <mergeCell ref="AF4:AJ6"/>
    <mergeCell ref="I5:I6"/>
    <mergeCell ref="J5:J6"/>
    <mergeCell ref="K5:P5"/>
    <mergeCell ref="Q5:Q6"/>
    <mergeCell ref="R5:AC5"/>
    <mergeCell ref="D8:F8"/>
    <mergeCell ref="AI34:AI58"/>
    <mergeCell ref="B35:B58"/>
    <mergeCell ref="D39:F39"/>
    <mergeCell ref="D44:F44"/>
    <mergeCell ref="B9:B32"/>
    <mergeCell ref="D13:F13"/>
    <mergeCell ref="D34:F34"/>
    <mergeCell ref="D18:F18"/>
    <mergeCell ref="AI8:AI32"/>
    <mergeCell ref="D60:F60"/>
    <mergeCell ref="AI60:AI84"/>
    <mergeCell ref="B61:B84"/>
    <mergeCell ref="D65:F65"/>
    <mergeCell ref="D70:F70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firstPageNumber="102" orientation="portrait" useFirstPageNumber="1" r:id="rId1"/>
  <headerFooter scaleWithDoc="0" alignWithMargins="0">
    <oddFooter>&amp;C&amp;P</oddFooter>
  </headerFooter>
  <colBreaks count="1" manualBreakCount="1">
    <brk id="18" min="1" max="8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theme="9"/>
  </sheetPr>
  <dimension ref="A1:DD62"/>
  <sheetViews>
    <sheetView view="pageBreakPreview" zoomScaleNormal="100" zoomScaleSheetLayoutView="100" workbookViewId="0">
      <selection activeCell="F7" sqref="F7"/>
    </sheetView>
  </sheetViews>
  <sheetFormatPr defaultColWidth="8.875" defaultRowHeight="13.5"/>
  <cols>
    <col min="1" max="1" width="2.75" style="23" customWidth="1"/>
    <col min="2" max="2" width="1.75" style="23" customWidth="1"/>
    <col min="3" max="3" width="1" style="23" customWidth="1"/>
    <col min="4" max="4" width="2" style="23" customWidth="1"/>
    <col min="5" max="5" width="15.25" style="23" customWidth="1"/>
    <col min="6" max="23" width="7.375" style="69" customWidth="1"/>
    <col min="24" max="24" width="1.25" style="69" customWidth="1"/>
    <col min="25" max="25" width="11.25" style="69" customWidth="1"/>
    <col min="26" max="26" width="1.75" style="69" customWidth="1"/>
    <col min="27" max="27" width="2.75" style="69" customWidth="1"/>
    <col min="28" max="28" width="2.75" style="23" customWidth="1"/>
    <col min="29" max="29" width="1.75" style="23" customWidth="1"/>
    <col min="30" max="30" width="1" style="23" customWidth="1"/>
    <col min="31" max="31" width="2" style="23" customWidth="1"/>
    <col min="32" max="32" width="15.25" style="23" customWidth="1"/>
    <col min="33" max="50" width="7.375" style="69" customWidth="1"/>
    <col min="51" max="51" width="1.25" style="69" customWidth="1"/>
    <col min="52" max="52" width="11.25" style="69" customWidth="1"/>
    <col min="53" max="53" width="1.75" style="69" customWidth="1"/>
    <col min="54" max="54" width="2.75" style="69" customWidth="1"/>
    <col min="55" max="55" width="2.75" style="23" customWidth="1"/>
    <col min="56" max="56" width="1.75" style="23" customWidth="1"/>
    <col min="57" max="57" width="1" style="23" customWidth="1"/>
    <col min="58" max="58" width="2" style="23" customWidth="1"/>
    <col min="59" max="59" width="15.25" style="23" customWidth="1"/>
    <col min="60" max="77" width="7.375" style="69" customWidth="1"/>
    <col min="78" max="78" width="1.25" style="69" customWidth="1"/>
    <col min="79" max="79" width="11.25" style="69" customWidth="1"/>
    <col min="80" max="80" width="1.75" style="69" customWidth="1"/>
    <col min="81" max="81" width="2.75" style="69" customWidth="1"/>
    <col min="82" max="82" width="2.75" style="23" customWidth="1"/>
    <col min="83" max="83" width="1.75" style="23" customWidth="1"/>
    <col min="84" max="84" width="1" style="23" customWidth="1"/>
    <col min="85" max="85" width="2" style="23" customWidth="1"/>
    <col min="86" max="86" width="15.25" style="23" customWidth="1"/>
    <col min="87" max="104" width="7.375" style="69" customWidth="1"/>
    <col min="105" max="105" width="1.25" style="69" customWidth="1"/>
    <col min="106" max="106" width="11.25" style="69" customWidth="1"/>
    <col min="107" max="107" width="1.75" style="69" customWidth="1"/>
    <col min="108" max="108" width="2.75" style="69" customWidth="1"/>
    <col min="109" max="16384" width="8.875" style="69"/>
  </cols>
  <sheetData>
    <row r="1" spans="1:108" s="382" customFormat="1">
      <c r="A1" s="381"/>
      <c r="B1" s="381"/>
      <c r="C1" s="381"/>
      <c r="D1" s="381"/>
      <c r="E1" s="381"/>
      <c r="N1" s="381"/>
      <c r="O1" s="381"/>
      <c r="P1" s="381"/>
      <c r="Q1" s="381"/>
      <c r="R1" s="381"/>
      <c r="S1" s="381"/>
      <c r="AB1" s="381"/>
      <c r="AC1" s="381"/>
      <c r="AD1" s="381"/>
      <c r="AE1" s="381"/>
      <c r="AF1" s="381"/>
      <c r="AO1" s="381"/>
      <c r="AP1" s="381"/>
      <c r="AQ1" s="381"/>
      <c r="AR1" s="381"/>
      <c r="AS1" s="381"/>
      <c r="AT1" s="381"/>
      <c r="BC1" s="381"/>
      <c r="BD1" s="381"/>
      <c r="BE1" s="381"/>
      <c r="BF1" s="381"/>
      <c r="BG1" s="381"/>
      <c r="BP1" s="381"/>
      <c r="BQ1" s="381"/>
      <c r="BR1" s="381"/>
      <c r="BS1" s="381"/>
      <c r="BT1" s="381"/>
      <c r="BU1" s="381"/>
      <c r="CD1" s="381"/>
      <c r="CE1" s="381"/>
      <c r="CF1" s="381"/>
      <c r="CG1" s="381"/>
      <c r="CH1" s="381"/>
      <c r="CQ1" s="381"/>
      <c r="CR1" s="381"/>
      <c r="CS1" s="381"/>
      <c r="CT1" s="381"/>
      <c r="CU1" s="381"/>
      <c r="CV1" s="381"/>
    </row>
    <row r="2" spans="1:108" s="495" customFormat="1" ht="19.5" customHeight="1">
      <c r="A2" s="1414" t="s">
        <v>449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5" t="s">
        <v>456</v>
      </c>
      <c r="P2" s="1415"/>
      <c r="Q2" s="1415"/>
      <c r="R2" s="1415"/>
      <c r="S2" s="1415"/>
      <c r="T2" s="1415"/>
      <c r="U2" s="1415"/>
      <c r="V2" s="1415"/>
      <c r="W2" s="1415"/>
      <c r="X2" s="1415"/>
      <c r="Y2" s="1415"/>
      <c r="Z2" s="1415"/>
      <c r="AA2" s="1415"/>
      <c r="AB2" s="1414" t="s">
        <v>449</v>
      </c>
      <c r="AC2" s="1414"/>
      <c r="AD2" s="1414"/>
      <c r="AE2" s="1414"/>
      <c r="AF2" s="1414"/>
      <c r="AG2" s="1414"/>
      <c r="AH2" s="1414"/>
      <c r="AI2" s="1414"/>
      <c r="AJ2" s="1414"/>
      <c r="AK2" s="1414"/>
      <c r="AL2" s="1414"/>
      <c r="AM2" s="1414"/>
      <c r="AN2" s="1414"/>
      <c r="AO2" s="1414"/>
      <c r="AP2" s="1415" t="s">
        <v>459</v>
      </c>
      <c r="AQ2" s="1415"/>
      <c r="AR2" s="1415"/>
      <c r="AS2" s="1415"/>
      <c r="AT2" s="1415"/>
      <c r="AU2" s="1415"/>
      <c r="AV2" s="1415"/>
      <c r="AW2" s="1415"/>
      <c r="AX2" s="1415"/>
      <c r="AY2" s="1415"/>
      <c r="AZ2" s="1415"/>
      <c r="BA2" s="1415"/>
      <c r="BB2" s="1415"/>
      <c r="BC2" s="1414" t="s">
        <v>449</v>
      </c>
      <c r="BD2" s="1414"/>
      <c r="BE2" s="1414"/>
      <c r="BF2" s="1414"/>
      <c r="BG2" s="1414"/>
      <c r="BH2" s="1414"/>
      <c r="BI2" s="1414"/>
      <c r="BJ2" s="1414"/>
      <c r="BK2" s="1414"/>
      <c r="BL2" s="1414"/>
      <c r="BM2" s="1414"/>
      <c r="BN2" s="1414"/>
      <c r="BO2" s="1414"/>
      <c r="BP2" s="1414"/>
      <c r="BQ2" s="1415" t="s">
        <v>460</v>
      </c>
      <c r="BR2" s="1415"/>
      <c r="BS2" s="1415"/>
      <c r="BT2" s="1415"/>
      <c r="BU2" s="1415"/>
      <c r="BV2" s="1415"/>
      <c r="BW2" s="1415"/>
      <c r="BX2" s="1415"/>
      <c r="BY2" s="1415"/>
      <c r="BZ2" s="1415"/>
      <c r="CA2" s="1415"/>
      <c r="CB2" s="1415"/>
      <c r="CC2" s="1415"/>
      <c r="CD2" s="1414" t="s">
        <v>449</v>
      </c>
      <c r="CE2" s="1414"/>
      <c r="CF2" s="1414"/>
      <c r="CG2" s="1414"/>
      <c r="CH2" s="1414"/>
      <c r="CI2" s="1414"/>
      <c r="CJ2" s="1414"/>
      <c r="CK2" s="1414"/>
      <c r="CL2" s="1414"/>
      <c r="CM2" s="1414"/>
      <c r="CN2" s="1414"/>
      <c r="CO2" s="1414"/>
      <c r="CP2" s="1414"/>
      <c r="CQ2" s="1414"/>
      <c r="CR2" s="1415" t="s">
        <v>461</v>
      </c>
      <c r="CS2" s="1415"/>
      <c r="CT2" s="1415"/>
      <c r="CU2" s="1415"/>
      <c r="CV2" s="1415"/>
      <c r="CW2" s="1415"/>
      <c r="CX2" s="1415"/>
      <c r="CY2" s="1415"/>
      <c r="CZ2" s="1415"/>
      <c r="DA2" s="1415"/>
      <c r="DB2" s="1415"/>
      <c r="DC2" s="1415"/>
      <c r="DD2" s="1415"/>
    </row>
    <row r="3" spans="1:108" ht="16.5" customHeight="1">
      <c r="AA3" s="496" t="s">
        <v>76</v>
      </c>
      <c r="BB3" s="496" t="s">
        <v>76</v>
      </c>
      <c r="CC3" s="496" t="s">
        <v>76</v>
      </c>
      <c r="DD3" s="496" t="s">
        <v>76</v>
      </c>
    </row>
    <row r="4" spans="1:108" s="149" customFormat="1" ht="11.25" customHeight="1">
      <c r="A4" s="1521" t="s">
        <v>458</v>
      </c>
      <c r="B4" s="1412"/>
      <c r="C4" s="1412"/>
      <c r="D4" s="1412"/>
      <c r="E4" s="1412"/>
      <c r="F4" s="1336" t="s">
        <v>450</v>
      </c>
      <c r="G4" s="1336"/>
      <c r="H4" s="1336"/>
      <c r="I4" s="1336"/>
      <c r="J4" s="1336"/>
      <c r="K4" s="1336"/>
      <c r="L4" s="1541" t="s">
        <v>451</v>
      </c>
      <c r="M4" s="1541"/>
      <c r="N4" s="1542"/>
      <c r="O4" s="1543"/>
      <c r="P4" s="1544"/>
      <c r="Q4" s="1544"/>
      <c r="R4" s="1336" t="s">
        <v>1</v>
      </c>
      <c r="S4" s="1336"/>
      <c r="T4" s="1336"/>
      <c r="U4" s="1336"/>
      <c r="V4" s="1336"/>
      <c r="W4" s="1336"/>
      <c r="X4" s="1552" t="s">
        <v>411</v>
      </c>
      <c r="Y4" s="1545"/>
      <c r="Z4" s="1545"/>
      <c r="AA4" s="1545"/>
      <c r="AB4" s="1521" t="s">
        <v>458</v>
      </c>
      <c r="AC4" s="1412"/>
      <c r="AD4" s="1412"/>
      <c r="AE4" s="1412"/>
      <c r="AF4" s="1412"/>
      <c r="AG4" s="1336" t="s">
        <v>450</v>
      </c>
      <c r="AH4" s="1336"/>
      <c r="AI4" s="1336"/>
      <c r="AJ4" s="1336"/>
      <c r="AK4" s="1336"/>
      <c r="AL4" s="1336"/>
      <c r="AM4" s="1541" t="s">
        <v>451</v>
      </c>
      <c r="AN4" s="1541"/>
      <c r="AO4" s="1542"/>
      <c r="AP4" s="1543"/>
      <c r="AQ4" s="1544"/>
      <c r="AR4" s="1544"/>
      <c r="AS4" s="1336" t="s">
        <v>1</v>
      </c>
      <c r="AT4" s="1336"/>
      <c r="AU4" s="1336"/>
      <c r="AV4" s="1336"/>
      <c r="AW4" s="1336"/>
      <c r="AX4" s="1336"/>
      <c r="AY4" s="1552" t="s">
        <v>411</v>
      </c>
      <c r="AZ4" s="1545"/>
      <c r="BA4" s="1545"/>
      <c r="BB4" s="1545"/>
      <c r="BC4" s="1521" t="s">
        <v>458</v>
      </c>
      <c r="BD4" s="1412"/>
      <c r="BE4" s="1412"/>
      <c r="BF4" s="1412"/>
      <c r="BG4" s="1412"/>
      <c r="BH4" s="1336" t="s">
        <v>450</v>
      </c>
      <c r="BI4" s="1336"/>
      <c r="BJ4" s="1336"/>
      <c r="BK4" s="1336"/>
      <c r="BL4" s="1336"/>
      <c r="BM4" s="1336"/>
      <c r="BN4" s="1541" t="s">
        <v>451</v>
      </c>
      <c r="BO4" s="1541"/>
      <c r="BP4" s="1542"/>
      <c r="BQ4" s="1543"/>
      <c r="BR4" s="1544"/>
      <c r="BS4" s="1544"/>
      <c r="BT4" s="1336" t="s">
        <v>1</v>
      </c>
      <c r="BU4" s="1336"/>
      <c r="BV4" s="1336"/>
      <c r="BW4" s="1336"/>
      <c r="BX4" s="1336"/>
      <c r="BY4" s="1336"/>
      <c r="BZ4" s="1552" t="s">
        <v>411</v>
      </c>
      <c r="CA4" s="1545"/>
      <c r="CB4" s="1545"/>
      <c r="CC4" s="1545"/>
      <c r="CD4" s="1521" t="s">
        <v>458</v>
      </c>
      <c r="CE4" s="1412"/>
      <c r="CF4" s="1412"/>
      <c r="CG4" s="1412"/>
      <c r="CH4" s="1413"/>
      <c r="CI4" s="1336" t="s">
        <v>450</v>
      </c>
      <c r="CJ4" s="1336"/>
      <c r="CK4" s="1336"/>
      <c r="CL4" s="1336"/>
      <c r="CM4" s="1336"/>
      <c r="CN4" s="1336"/>
      <c r="CO4" s="1541" t="s">
        <v>451</v>
      </c>
      <c r="CP4" s="1541"/>
      <c r="CQ4" s="1542"/>
      <c r="CR4" s="1543"/>
      <c r="CS4" s="1544"/>
      <c r="CT4" s="1544"/>
      <c r="CU4" s="1336" t="s">
        <v>1</v>
      </c>
      <c r="CV4" s="1336"/>
      <c r="CW4" s="1336"/>
      <c r="CX4" s="1336"/>
      <c r="CY4" s="1336"/>
      <c r="CZ4" s="1336"/>
      <c r="DA4" s="1545" t="s">
        <v>411</v>
      </c>
      <c r="DB4" s="1545"/>
      <c r="DC4" s="1545"/>
      <c r="DD4" s="1545"/>
    </row>
    <row r="5" spans="1:108" s="149" customFormat="1" ht="36" customHeight="1">
      <c r="A5" s="1521"/>
      <c r="B5" s="1412"/>
      <c r="C5" s="1412"/>
      <c r="D5" s="1412"/>
      <c r="E5" s="1413"/>
      <c r="F5" s="531" t="s">
        <v>82</v>
      </c>
      <c r="G5" s="187" t="s">
        <v>452</v>
      </c>
      <c r="H5" s="187" t="s">
        <v>453</v>
      </c>
      <c r="I5" s="532" t="s">
        <v>454</v>
      </c>
      <c r="J5" s="532" t="s">
        <v>463</v>
      </c>
      <c r="K5" s="531" t="s">
        <v>455</v>
      </c>
      <c r="L5" s="531" t="s">
        <v>82</v>
      </c>
      <c r="M5" s="187" t="s">
        <v>452</v>
      </c>
      <c r="N5" s="187" t="s">
        <v>453</v>
      </c>
      <c r="O5" s="532" t="s">
        <v>454</v>
      </c>
      <c r="P5" s="532" t="s">
        <v>463</v>
      </c>
      <c r="Q5" s="531" t="s">
        <v>455</v>
      </c>
      <c r="R5" s="531" t="s">
        <v>82</v>
      </c>
      <c r="S5" s="187" t="s">
        <v>452</v>
      </c>
      <c r="T5" s="187" t="s">
        <v>453</v>
      </c>
      <c r="U5" s="532" t="s">
        <v>454</v>
      </c>
      <c r="V5" s="532" t="s">
        <v>463</v>
      </c>
      <c r="W5" s="531" t="s">
        <v>455</v>
      </c>
      <c r="X5" s="1546"/>
      <c r="Y5" s="1546"/>
      <c r="Z5" s="1546"/>
      <c r="AA5" s="1546"/>
      <c r="AB5" s="1521"/>
      <c r="AC5" s="1412"/>
      <c r="AD5" s="1412"/>
      <c r="AE5" s="1412"/>
      <c r="AF5" s="1413"/>
      <c r="AG5" s="531" t="s">
        <v>82</v>
      </c>
      <c r="AH5" s="187" t="s">
        <v>452</v>
      </c>
      <c r="AI5" s="187" t="s">
        <v>453</v>
      </c>
      <c r="AJ5" s="532" t="s">
        <v>454</v>
      </c>
      <c r="AK5" s="532" t="s">
        <v>463</v>
      </c>
      <c r="AL5" s="531" t="s">
        <v>455</v>
      </c>
      <c r="AM5" s="531" t="s">
        <v>82</v>
      </c>
      <c r="AN5" s="187" t="s">
        <v>452</v>
      </c>
      <c r="AO5" s="187" t="s">
        <v>453</v>
      </c>
      <c r="AP5" s="532" t="s">
        <v>454</v>
      </c>
      <c r="AQ5" s="532" t="s">
        <v>463</v>
      </c>
      <c r="AR5" s="531" t="s">
        <v>455</v>
      </c>
      <c r="AS5" s="531" t="s">
        <v>82</v>
      </c>
      <c r="AT5" s="187" t="s">
        <v>452</v>
      </c>
      <c r="AU5" s="187" t="s">
        <v>453</v>
      </c>
      <c r="AV5" s="532" t="s">
        <v>454</v>
      </c>
      <c r="AW5" s="532" t="s">
        <v>463</v>
      </c>
      <c r="AX5" s="531" t="s">
        <v>455</v>
      </c>
      <c r="AY5" s="1546"/>
      <c r="AZ5" s="1546"/>
      <c r="BA5" s="1546"/>
      <c r="BB5" s="1546"/>
      <c r="BC5" s="1521"/>
      <c r="BD5" s="1412"/>
      <c r="BE5" s="1412"/>
      <c r="BF5" s="1412"/>
      <c r="BG5" s="1412"/>
      <c r="BH5" s="531" t="s">
        <v>82</v>
      </c>
      <c r="BI5" s="187" t="s">
        <v>452</v>
      </c>
      <c r="BJ5" s="187" t="s">
        <v>453</v>
      </c>
      <c r="BK5" s="532" t="s">
        <v>454</v>
      </c>
      <c r="BL5" s="532" t="s">
        <v>463</v>
      </c>
      <c r="BM5" s="531" t="s">
        <v>455</v>
      </c>
      <c r="BN5" s="531" t="s">
        <v>82</v>
      </c>
      <c r="BO5" s="187" t="s">
        <v>452</v>
      </c>
      <c r="BP5" s="187" t="s">
        <v>453</v>
      </c>
      <c r="BQ5" s="532" t="s">
        <v>454</v>
      </c>
      <c r="BR5" s="532" t="s">
        <v>463</v>
      </c>
      <c r="BS5" s="531" t="s">
        <v>455</v>
      </c>
      <c r="BT5" s="531" t="s">
        <v>82</v>
      </c>
      <c r="BU5" s="187" t="s">
        <v>452</v>
      </c>
      <c r="BV5" s="187" t="s">
        <v>453</v>
      </c>
      <c r="BW5" s="532" t="s">
        <v>454</v>
      </c>
      <c r="BX5" s="532" t="s">
        <v>463</v>
      </c>
      <c r="BY5" s="531" t="s">
        <v>455</v>
      </c>
      <c r="BZ5" s="1553"/>
      <c r="CA5" s="1546"/>
      <c r="CB5" s="1546"/>
      <c r="CC5" s="1546"/>
      <c r="CD5" s="1521"/>
      <c r="CE5" s="1412"/>
      <c r="CF5" s="1412"/>
      <c r="CG5" s="1412"/>
      <c r="CH5" s="1413"/>
      <c r="CI5" s="531" t="s">
        <v>82</v>
      </c>
      <c r="CJ5" s="187" t="s">
        <v>452</v>
      </c>
      <c r="CK5" s="187" t="s">
        <v>453</v>
      </c>
      <c r="CL5" s="532" t="s">
        <v>454</v>
      </c>
      <c r="CM5" s="532" t="s">
        <v>463</v>
      </c>
      <c r="CN5" s="531" t="s">
        <v>455</v>
      </c>
      <c r="CO5" s="531" t="s">
        <v>82</v>
      </c>
      <c r="CP5" s="187" t="s">
        <v>452</v>
      </c>
      <c r="CQ5" s="187" t="s">
        <v>453</v>
      </c>
      <c r="CR5" s="532" t="s">
        <v>454</v>
      </c>
      <c r="CS5" s="532" t="s">
        <v>463</v>
      </c>
      <c r="CT5" s="531" t="s">
        <v>455</v>
      </c>
      <c r="CU5" s="531" t="s">
        <v>82</v>
      </c>
      <c r="CV5" s="187" t="s">
        <v>452</v>
      </c>
      <c r="CW5" s="187" t="s">
        <v>453</v>
      </c>
      <c r="CX5" s="532" t="s">
        <v>454</v>
      </c>
      <c r="CY5" s="532" t="s">
        <v>463</v>
      </c>
      <c r="CZ5" s="531" t="s">
        <v>455</v>
      </c>
      <c r="DA5" s="1546"/>
      <c r="DB5" s="1546"/>
      <c r="DC5" s="1546"/>
      <c r="DD5" s="1546"/>
    </row>
    <row r="6" spans="1:108" s="77" customFormat="1" ht="4.5" customHeight="1">
      <c r="A6" s="25"/>
      <c r="B6" s="25"/>
      <c r="C6" s="497"/>
      <c r="D6" s="497"/>
      <c r="E6" s="497"/>
      <c r="F6" s="534"/>
      <c r="G6" s="498"/>
      <c r="H6" s="498"/>
      <c r="I6" s="498"/>
      <c r="J6" s="498"/>
      <c r="K6" s="498"/>
      <c r="L6" s="498"/>
      <c r="M6" s="498"/>
      <c r="N6" s="498"/>
      <c r="O6" s="529"/>
      <c r="P6" s="529"/>
      <c r="Q6" s="529"/>
      <c r="R6" s="529"/>
      <c r="S6" s="529"/>
      <c r="T6" s="529"/>
      <c r="U6" s="529"/>
      <c r="V6" s="529"/>
      <c r="W6" s="535"/>
      <c r="X6" s="498"/>
      <c r="Y6" s="498"/>
      <c r="Z6" s="498"/>
      <c r="AA6" s="498"/>
      <c r="AB6" s="25"/>
      <c r="AC6" s="25"/>
      <c r="AD6" s="497"/>
      <c r="AE6" s="497"/>
      <c r="AF6" s="497"/>
      <c r="AG6" s="534"/>
      <c r="AH6" s="498"/>
      <c r="AI6" s="498"/>
      <c r="AJ6" s="498"/>
      <c r="AK6" s="498"/>
      <c r="AL6" s="498"/>
      <c r="AM6" s="498"/>
      <c r="AN6" s="498"/>
      <c r="AO6" s="498"/>
      <c r="AP6" s="529"/>
      <c r="AQ6" s="529"/>
      <c r="AR6" s="529"/>
      <c r="AS6" s="529"/>
      <c r="AT6" s="529"/>
      <c r="AU6" s="529"/>
      <c r="AV6" s="529"/>
      <c r="AW6" s="529"/>
      <c r="AX6" s="535"/>
      <c r="AY6" s="498"/>
      <c r="AZ6" s="498"/>
      <c r="BA6" s="498"/>
      <c r="BB6" s="498"/>
      <c r="BC6" s="25"/>
      <c r="BD6" s="25"/>
      <c r="BE6" s="497"/>
      <c r="BF6" s="497"/>
      <c r="BG6" s="497"/>
      <c r="BH6" s="538"/>
      <c r="BI6" s="539"/>
      <c r="BJ6" s="539"/>
      <c r="BK6" s="539"/>
      <c r="BL6" s="539"/>
      <c r="BM6" s="539"/>
      <c r="BN6" s="539"/>
      <c r="BO6" s="539"/>
      <c r="BP6" s="539"/>
      <c r="BQ6" s="540"/>
      <c r="BR6" s="540"/>
      <c r="BS6" s="540"/>
      <c r="BT6" s="540"/>
      <c r="BU6" s="540"/>
      <c r="BV6" s="540"/>
      <c r="BW6" s="540"/>
      <c r="BX6" s="540"/>
      <c r="BY6" s="541"/>
      <c r="BZ6" s="498"/>
      <c r="CA6" s="498"/>
      <c r="CB6" s="498"/>
      <c r="CC6" s="498"/>
      <c r="CD6" s="25"/>
      <c r="CE6" s="25"/>
      <c r="CF6" s="497"/>
      <c r="CG6" s="497"/>
      <c r="CH6" s="497"/>
      <c r="CI6" s="534"/>
      <c r="CJ6" s="498"/>
      <c r="CK6" s="498"/>
      <c r="CL6" s="498"/>
      <c r="CM6" s="498"/>
      <c r="CN6" s="498"/>
      <c r="CO6" s="498"/>
      <c r="CP6" s="498"/>
      <c r="CQ6" s="498"/>
      <c r="CR6" s="529"/>
      <c r="CS6" s="529"/>
      <c r="CT6" s="529"/>
      <c r="CU6" s="529"/>
      <c r="CV6" s="529"/>
      <c r="CW6" s="529"/>
      <c r="CX6" s="529"/>
      <c r="CY6" s="529"/>
      <c r="CZ6" s="535"/>
      <c r="DA6" s="498"/>
      <c r="DB6" s="498"/>
      <c r="DC6" s="498"/>
      <c r="DD6" s="498"/>
    </row>
    <row r="7" spans="1:108" s="484" customFormat="1" ht="15.75" customHeight="1">
      <c r="A7" s="476"/>
      <c r="B7" s="477"/>
      <c r="C7" s="1511" t="s">
        <v>43</v>
      </c>
      <c r="D7" s="1511"/>
      <c r="E7" s="1511"/>
      <c r="F7" s="1296">
        <v>82826</v>
      </c>
      <c r="G7" s="1297">
        <v>59916</v>
      </c>
      <c r="H7" s="1297">
        <v>3543</v>
      </c>
      <c r="I7" s="1297">
        <v>3121</v>
      </c>
      <c r="J7" s="1297">
        <v>6858</v>
      </c>
      <c r="K7" s="1297">
        <v>6660</v>
      </c>
      <c r="L7" s="1297">
        <v>42308</v>
      </c>
      <c r="M7" s="1297">
        <v>29296</v>
      </c>
      <c r="N7" s="1297">
        <v>2532</v>
      </c>
      <c r="O7" s="1297">
        <v>2603</v>
      </c>
      <c r="P7" s="1297">
        <v>4762</v>
      </c>
      <c r="Q7" s="1297">
        <v>1726</v>
      </c>
      <c r="R7" s="1297">
        <v>40518</v>
      </c>
      <c r="S7" s="1297">
        <v>30620</v>
      </c>
      <c r="T7" s="1297">
        <v>1011</v>
      </c>
      <c r="U7" s="1297">
        <v>518</v>
      </c>
      <c r="V7" s="1297">
        <v>2096</v>
      </c>
      <c r="W7" s="1298">
        <v>4934</v>
      </c>
      <c r="X7" s="482"/>
      <c r="Y7" s="1127" t="s">
        <v>400</v>
      </c>
      <c r="Z7" s="483"/>
      <c r="AA7" s="476"/>
      <c r="AB7" s="476"/>
      <c r="AC7" s="477"/>
      <c r="AD7" s="1511" t="s">
        <v>43</v>
      </c>
      <c r="AE7" s="1511"/>
      <c r="AF7" s="1511"/>
      <c r="AG7" s="1296">
        <v>75317</v>
      </c>
      <c r="AH7" s="1297">
        <v>55719</v>
      </c>
      <c r="AI7" s="1297">
        <v>3320</v>
      </c>
      <c r="AJ7" s="1297">
        <v>2624</v>
      </c>
      <c r="AK7" s="1297">
        <v>5890</v>
      </c>
      <c r="AL7" s="1297">
        <v>5358</v>
      </c>
      <c r="AM7" s="1297">
        <v>38464</v>
      </c>
      <c r="AN7" s="1297">
        <v>27277</v>
      </c>
      <c r="AO7" s="1297">
        <v>2370</v>
      </c>
      <c r="AP7" s="1297">
        <v>2165</v>
      </c>
      <c r="AQ7" s="1297">
        <v>4039</v>
      </c>
      <c r="AR7" s="1297">
        <v>1378</v>
      </c>
      <c r="AS7" s="1297">
        <v>36853</v>
      </c>
      <c r="AT7" s="1297">
        <v>28442</v>
      </c>
      <c r="AU7" s="1297">
        <v>950</v>
      </c>
      <c r="AV7" s="1297">
        <v>459</v>
      </c>
      <c r="AW7" s="1297">
        <v>1851</v>
      </c>
      <c r="AX7" s="1298">
        <v>3980</v>
      </c>
      <c r="AY7" s="482"/>
      <c r="AZ7" s="1127" t="s">
        <v>400</v>
      </c>
      <c r="BA7" s="483"/>
      <c r="BB7" s="476"/>
      <c r="BC7" s="476"/>
      <c r="BD7" s="477"/>
      <c r="BE7" s="1511" t="s">
        <v>43</v>
      </c>
      <c r="BF7" s="1511"/>
      <c r="BG7" s="1511"/>
      <c r="BH7" s="1296">
        <v>5621</v>
      </c>
      <c r="BI7" s="1297">
        <v>3307</v>
      </c>
      <c r="BJ7" s="1297">
        <v>189</v>
      </c>
      <c r="BK7" s="1297">
        <v>336</v>
      </c>
      <c r="BL7" s="1297">
        <v>705</v>
      </c>
      <c r="BM7" s="1297">
        <v>844</v>
      </c>
      <c r="BN7" s="1297">
        <v>2873</v>
      </c>
      <c r="BO7" s="1297">
        <v>1603</v>
      </c>
      <c r="BP7" s="1297">
        <v>136</v>
      </c>
      <c r="BQ7" s="1297">
        <v>294</v>
      </c>
      <c r="BR7" s="1297">
        <v>504</v>
      </c>
      <c r="BS7" s="1297">
        <v>225</v>
      </c>
      <c r="BT7" s="1297">
        <v>2748</v>
      </c>
      <c r="BU7" s="1297">
        <v>1704</v>
      </c>
      <c r="BV7" s="1297">
        <v>53</v>
      </c>
      <c r="BW7" s="1297">
        <v>42</v>
      </c>
      <c r="BX7" s="1297">
        <v>201</v>
      </c>
      <c r="BY7" s="1298">
        <v>619</v>
      </c>
      <c r="BZ7" s="482"/>
      <c r="CA7" s="1127" t="s">
        <v>400</v>
      </c>
      <c r="CB7" s="483"/>
      <c r="CC7" s="476"/>
      <c r="CD7" s="476"/>
      <c r="CE7" s="477"/>
      <c r="CF7" s="1511" t="s">
        <v>43</v>
      </c>
      <c r="CG7" s="1511"/>
      <c r="CH7" s="1511"/>
      <c r="CI7" s="1296">
        <v>1888</v>
      </c>
      <c r="CJ7" s="1297">
        <v>890</v>
      </c>
      <c r="CK7" s="1297">
        <v>34</v>
      </c>
      <c r="CL7" s="1297">
        <v>161</v>
      </c>
      <c r="CM7" s="1297">
        <v>263</v>
      </c>
      <c r="CN7" s="1297">
        <v>458</v>
      </c>
      <c r="CO7" s="1297">
        <v>971</v>
      </c>
      <c r="CP7" s="1297">
        <v>416</v>
      </c>
      <c r="CQ7" s="1297">
        <v>26</v>
      </c>
      <c r="CR7" s="1297">
        <v>144</v>
      </c>
      <c r="CS7" s="1297">
        <v>219</v>
      </c>
      <c r="CT7" s="1297">
        <v>123</v>
      </c>
      <c r="CU7" s="1297">
        <v>917</v>
      </c>
      <c r="CV7" s="1297">
        <v>474</v>
      </c>
      <c r="CW7" s="1297">
        <v>8</v>
      </c>
      <c r="CX7" s="1297">
        <v>17</v>
      </c>
      <c r="CY7" s="1297">
        <v>44</v>
      </c>
      <c r="CZ7" s="1298">
        <v>335</v>
      </c>
      <c r="DA7" s="482"/>
      <c r="DB7" s="1127" t="s">
        <v>400</v>
      </c>
      <c r="DC7" s="483"/>
      <c r="DD7" s="476"/>
    </row>
    <row r="8" spans="1:108" s="487" customFormat="1" ht="15.75" customHeight="1">
      <c r="A8" s="488"/>
      <c r="B8" s="489"/>
      <c r="C8" s="1547" t="s">
        <v>324</v>
      </c>
      <c r="D8" s="1547"/>
      <c r="E8" s="1547"/>
      <c r="F8" s="1293">
        <v>10917</v>
      </c>
      <c r="G8" s="1294">
        <v>1837</v>
      </c>
      <c r="H8" s="1294">
        <v>65</v>
      </c>
      <c r="I8" s="1294">
        <v>1534</v>
      </c>
      <c r="J8" s="1294">
        <v>2665</v>
      </c>
      <c r="K8" s="1294">
        <v>4716</v>
      </c>
      <c r="L8" s="1294">
        <v>5787</v>
      </c>
      <c r="M8" s="1294">
        <v>890</v>
      </c>
      <c r="N8" s="1294">
        <v>48</v>
      </c>
      <c r="O8" s="1294">
        <v>1361</v>
      </c>
      <c r="P8" s="1294">
        <v>2192</v>
      </c>
      <c r="Q8" s="1294">
        <v>1242</v>
      </c>
      <c r="R8" s="1294">
        <v>5130</v>
      </c>
      <c r="S8" s="1294">
        <v>947</v>
      </c>
      <c r="T8" s="1294">
        <v>17</v>
      </c>
      <c r="U8" s="1294">
        <v>173</v>
      </c>
      <c r="V8" s="1294">
        <v>473</v>
      </c>
      <c r="W8" s="1295">
        <v>3474</v>
      </c>
      <c r="X8" s="533"/>
      <c r="Y8" s="490" t="s">
        <v>401</v>
      </c>
      <c r="Z8" s="491"/>
      <c r="AA8" s="492"/>
      <c r="AB8" s="488"/>
      <c r="AC8" s="489"/>
      <c r="AD8" s="1547" t="s">
        <v>324</v>
      </c>
      <c r="AE8" s="1547"/>
      <c r="AF8" s="1547"/>
      <c r="AG8" s="1293">
        <v>8544</v>
      </c>
      <c r="AH8" s="1294">
        <v>1535</v>
      </c>
      <c r="AI8" s="1294">
        <v>54</v>
      </c>
      <c r="AJ8" s="1294">
        <v>1166</v>
      </c>
      <c r="AK8" s="1294">
        <v>2096</v>
      </c>
      <c r="AL8" s="1294">
        <v>3612</v>
      </c>
      <c r="AM8" s="1294">
        <v>4559</v>
      </c>
      <c r="AN8" s="1294">
        <v>772</v>
      </c>
      <c r="AO8" s="1294">
        <v>39</v>
      </c>
      <c r="AP8" s="1294">
        <v>1026</v>
      </c>
      <c r="AQ8" s="1294">
        <v>1734</v>
      </c>
      <c r="AR8" s="1294">
        <v>944</v>
      </c>
      <c r="AS8" s="1294">
        <v>3985</v>
      </c>
      <c r="AT8" s="1294">
        <v>763</v>
      </c>
      <c r="AU8" s="1294">
        <v>15</v>
      </c>
      <c r="AV8" s="1294">
        <v>140</v>
      </c>
      <c r="AW8" s="1294">
        <v>362</v>
      </c>
      <c r="AX8" s="1295">
        <v>2668</v>
      </c>
      <c r="AY8" s="533"/>
      <c r="AZ8" s="490" t="s">
        <v>401</v>
      </c>
      <c r="BA8" s="491"/>
      <c r="BB8" s="492"/>
      <c r="BC8" s="488"/>
      <c r="BD8" s="489"/>
      <c r="BE8" s="1547" t="s">
        <v>324</v>
      </c>
      <c r="BF8" s="1547"/>
      <c r="BG8" s="1547"/>
      <c r="BH8" s="1293">
        <v>1551</v>
      </c>
      <c r="BI8" s="1294">
        <v>213</v>
      </c>
      <c r="BJ8" s="1294">
        <v>9</v>
      </c>
      <c r="BK8" s="1294">
        <v>240</v>
      </c>
      <c r="BL8" s="1294">
        <v>385</v>
      </c>
      <c r="BM8" s="1294">
        <v>695</v>
      </c>
      <c r="BN8" s="1294">
        <v>810</v>
      </c>
      <c r="BO8" s="1294">
        <v>89</v>
      </c>
      <c r="BP8" s="1294">
        <v>8</v>
      </c>
      <c r="BQ8" s="1294">
        <v>216</v>
      </c>
      <c r="BR8" s="1294">
        <v>302</v>
      </c>
      <c r="BS8" s="1294">
        <v>191</v>
      </c>
      <c r="BT8" s="1294">
        <v>741</v>
      </c>
      <c r="BU8" s="1294">
        <v>124</v>
      </c>
      <c r="BV8" s="1294">
        <v>1</v>
      </c>
      <c r="BW8" s="1294">
        <v>24</v>
      </c>
      <c r="BX8" s="1294">
        <v>83</v>
      </c>
      <c r="BY8" s="1295">
        <v>504</v>
      </c>
      <c r="BZ8" s="533"/>
      <c r="CA8" s="490" t="s">
        <v>401</v>
      </c>
      <c r="CB8" s="491"/>
      <c r="CC8" s="492"/>
      <c r="CD8" s="488"/>
      <c r="CE8" s="489"/>
      <c r="CF8" s="1547" t="s">
        <v>324</v>
      </c>
      <c r="CG8" s="1547"/>
      <c r="CH8" s="1547"/>
      <c r="CI8" s="1293">
        <v>822</v>
      </c>
      <c r="CJ8" s="1294">
        <v>89</v>
      </c>
      <c r="CK8" s="1294">
        <v>2</v>
      </c>
      <c r="CL8" s="1294">
        <v>128</v>
      </c>
      <c r="CM8" s="1294">
        <v>184</v>
      </c>
      <c r="CN8" s="1294">
        <v>409</v>
      </c>
      <c r="CO8" s="1294">
        <v>418</v>
      </c>
      <c r="CP8" s="1294">
        <v>29</v>
      </c>
      <c r="CQ8" s="1294">
        <v>1</v>
      </c>
      <c r="CR8" s="1294">
        <v>119</v>
      </c>
      <c r="CS8" s="1294">
        <v>156</v>
      </c>
      <c r="CT8" s="1294">
        <v>107</v>
      </c>
      <c r="CU8" s="1294">
        <v>404</v>
      </c>
      <c r="CV8" s="1294">
        <v>60</v>
      </c>
      <c r="CW8" s="1294">
        <v>1</v>
      </c>
      <c r="CX8" s="1294">
        <v>9</v>
      </c>
      <c r="CY8" s="1294">
        <v>28</v>
      </c>
      <c r="CZ8" s="1295">
        <v>302</v>
      </c>
      <c r="DA8" s="533"/>
      <c r="DB8" s="490" t="s">
        <v>401</v>
      </c>
      <c r="DC8" s="491"/>
      <c r="DD8" s="492"/>
    </row>
    <row r="9" spans="1:108" s="450" customFormat="1" ht="9.1999999999999993" customHeight="1">
      <c r="B9" s="448"/>
      <c r="C9" s="457"/>
      <c r="D9" s="458" t="s">
        <v>325</v>
      </c>
      <c r="E9" s="457" t="s">
        <v>326</v>
      </c>
      <c r="F9" s="1290">
        <v>10915</v>
      </c>
      <c r="G9" s="1291">
        <v>1837</v>
      </c>
      <c r="H9" s="1291">
        <v>65</v>
      </c>
      <c r="I9" s="1291">
        <v>1534</v>
      </c>
      <c r="J9" s="1291">
        <v>2663</v>
      </c>
      <c r="K9" s="1291">
        <v>4716</v>
      </c>
      <c r="L9" s="1291">
        <v>5786</v>
      </c>
      <c r="M9" s="1291">
        <v>890</v>
      </c>
      <c r="N9" s="1291">
        <v>48</v>
      </c>
      <c r="O9" s="1291">
        <v>1361</v>
      </c>
      <c r="P9" s="1291">
        <v>2191</v>
      </c>
      <c r="Q9" s="1291">
        <v>1242</v>
      </c>
      <c r="R9" s="1291">
        <v>5129</v>
      </c>
      <c r="S9" s="1291">
        <v>947</v>
      </c>
      <c r="T9" s="1291">
        <v>17</v>
      </c>
      <c r="U9" s="1291">
        <v>173</v>
      </c>
      <c r="V9" s="1291">
        <v>472</v>
      </c>
      <c r="W9" s="1292">
        <v>3474</v>
      </c>
      <c r="X9" s="469"/>
      <c r="Y9" s="459" t="s">
        <v>325</v>
      </c>
      <c r="Z9" s="451"/>
      <c r="AA9" s="451"/>
      <c r="AC9" s="448"/>
      <c r="AD9" s="457"/>
      <c r="AE9" s="458" t="s">
        <v>325</v>
      </c>
      <c r="AF9" s="457" t="s">
        <v>326</v>
      </c>
      <c r="AG9" s="1290">
        <v>8542</v>
      </c>
      <c r="AH9" s="1291">
        <v>1535</v>
      </c>
      <c r="AI9" s="1291">
        <v>54</v>
      </c>
      <c r="AJ9" s="1291">
        <v>1166</v>
      </c>
      <c r="AK9" s="1291">
        <v>2094</v>
      </c>
      <c r="AL9" s="1291">
        <v>3612</v>
      </c>
      <c r="AM9" s="1291">
        <v>4558</v>
      </c>
      <c r="AN9" s="1291">
        <v>772</v>
      </c>
      <c r="AO9" s="1291">
        <v>39</v>
      </c>
      <c r="AP9" s="1291">
        <v>1026</v>
      </c>
      <c r="AQ9" s="1291">
        <v>1733</v>
      </c>
      <c r="AR9" s="1291">
        <v>944</v>
      </c>
      <c r="AS9" s="1291">
        <v>3984</v>
      </c>
      <c r="AT9" s="1291">
        <v>763</v>
      </c>
      <c r="AU9" s="1291">
        <v>15</v>
      </c>
      <c r="AV9" s="1291">
        <v>140</v>
      </c>
      <c r="AW9" s="1291">
        <v>361</v>
      </c>
      <c r="AX9" s="1292">
        <v>2668</v>
      </c>
      <c r="AY9" s="469"/>
      <c r="AZ9" s="459" t="s">
        <v>325</v>
      </c>
      <c r="BA9" s="451"/>
      <c r="BB9" s="451"/>
      <c r="BD9" s="448"/>
      <c r="BE9" s="457"/>
      <c r="BF9" s="458" t="s">
        <v>325</v>
      </c>
      <c r="BG9" s="457" t="s">
        <v>326</v>
      </c>
      <c r="BH9" s="1290">
        <v>1551</v>
      </c>
      <c r="BI9" s="1291">
        <v>213</v>
      </c>
      <c r="BJ9" s="1291">
        <v>9</v>
      </c>
      <c r="BK9" s="1291">
        <v>240</v>
      </c>
      <c r="BL9" s="1291">
        <v>385</v>
      </c>
      <c r="BM9" s="1291">
        <v>695</v>
      </c>
      <c r="BN9" s="1291">
        <v>810</v>
      </c>
      <c r="BO9" s="1291">
        <v>89</v>
      </c>
      <c r="BP9" s="1291">
        <v>8</v>
      </c>
      <c r="BQ9" s="1291">
        <v>216</v>
      </c>
      <c r="BR9" s="1291">
        <v>302</v>
      </c>
      <c r="BS9" s="1291">
        <v>191</v>
      </c>
      <c r="BT9" s="1291">
        <v>741</v>
      </c>
      <c r="BU9" s="1291">
        <v>124</v>
      </c>
      <c r="BV9" s="1291">
        <v>1</v>
      </c>
      <c r="BW9" s="1291">
        <v>24</v>
      </c>
      <c r="BX9" s="1291">
        <v>83</v>
      </c>
      <c r="BY9" s="1292">
        <v>504</v>
      </c>
      <c r="BZ9" s="469"/>
      <c r="CA9" s="459" t="s">
        <v>325</v>
      </c>
      <c r="CB9" s="451"/>
      <c r="CC9" s="451"/>
      <c r="CE9" s="448"/>
      <c r="CF9" s="457"/>
      <c r="CG9" s="458" t="s">
        <v>325</v>
      </c>
      <c r="CH9" s="457" t="s">
        <v>326</v>
      </c>
      <c r="CI9" s="1290">
        <v>822</v>
      </c>
      <c r="CJ9" s="1291">
        <v>89</v>
      </c>
      <c r="CK9" s="1291">
        <v>2</v>
      </c>
      <c r="CL9" s="1291">
        <v>128</v>
      </c>
      <c r="CM9" s="1291">
        <v>184</v>
      </c>
      <c r="CN9" s="1291">
        <v>409</v>
      </c>
      <c r="CO9" s="1291">
        <v>418</v>
      </c>
      <c r="CP9" s="1291">
        <v>29</v>
      </c>
      <c r="CQ9" s="1291">
        <v>1</v>
      </c>
      <c r="CR9" s="1291">
        <v>119</v>
      </c>
      <c r="CS9" s="1291">
        <v>156</v>
      </c>
      <c r="CT9" s="1291">
        <v>107</v>
      </c>
      <c r="CU9" s="1291">
        <v>404</v>
      </c>
      <c r="CV9" s="1291">
        <v>60</v>
      </c>
      <c r="CW9" s="1291">
        <v>1</v>
      </c>
      <c r="CX9" s="1291">
        <v>9</v>
      </c>
      <c r="CY9" s="1291">
        <v>28</v>
      </c>
      <c r="CZ9" s="1292">
        <v>302</v>
      </c>
      <c r="DA9" s="469"/>
      <c r="DB9" s="459" t="s">
        <v>325</v>
      </c>
      <c r="DC9" s="451"/>
      <c r="DD9" s="451"/>
    </row>
    <row r="10" spans="1:108" s="450" customFormat="1" ht="9.1999999999999993" customHeight="1">
      <c r="B10" s="448"/>
      <c r="C10" s="457"/>
      <c r="D10" s="458"/>
      <c r="E10" s="457" t="s">
        <v>328</v>
      </c>
      <c r="F10" s="1290">
        <v>10844</v>
      </c>
      <c r="G10" s="1291">
        <v>1772</v>
      </c>
      <c r="H10" s="1291">
        <v>62</v>
      </c>
      <c r="I10" s="1291">
        <v>1534</v>
      </c>
      <c r="J10" s="1291">
        <v>2660</v>
      </c>
      <c r="K10" s="1291">
        <v>4716</v>
      </c>
      <c r="L10" s="1291">
        <v>5725</v>
      </c>
      <c r="M10" s="1291">
        <v>834</v>
      </c>
      <c r="N10" s="1291">
        <v>46</v>
      </c>
      <c r="O10" s="1291">
        <v>1361</v>
      </c>
      <c r="P10" s="1291">
        <v>2188</v>
      </c>
      <c r="Q10" s="1291">
        <v>1242</v>
      </c>
      <c r="R10" s="1291">
        <v>5119</v>
      </c>
      <c r="S10" s="1291">
        <v>938</v>
      </c>
      <c r="T10" s="1291">
        <v>16</v>
      </c>
      <c r="U10" s="1291">
        <v>173</v>
      </c>
      <c r="V10" s="1291">
        <v>472</v>
      </c>
      <c r="W10" s="1292">
        <v>3474</v>
      </c>
      <c r="X10" s="469"/>
      <c r="Y10" s="459"/>
      <c r="Z10" s="451"/>
      <c r="AA10" s="451"/>
      <c r="AC10" s="448"/>
      <c r="AD10" s="457"/>
      <c r="AE10" s="458"/>
      <c r="AF10" s="457" t="s">
        <v>328</v>
      </c>
      <c r="AG10" s="1290">
        <v>8480</v>
      </c>
      <c r="AH10" s="1291">
        <v>1479</v>
      </c>
      <c r="AI10" s="1291">
        <v>51</v>
      </c>
      <c r="AJ10" s="1291">
        <v>1166</v>
      </c>
      <c r="AK10" s="1291">
        <v>2091</v>
      </c>
      <c r="AL10" s="1291">
        <v>3612</v>
      </c>
      <c r="AM10" s="1291">
        <v>4505</v>
      </c>
      <c r="AN10" s="1291">
        <v>724</v>
      </c>
      <c r="AO10" s="1291">
        <v>37</v>
      </c>
      <c r="AP10" s="1291">
        <v>1026</v>
      </c>
      <c r="AQ10" s="1291">
        <v>1730</v>
      </c>
      <c r="AR10" s="1291">
        <v>944</v>
      </c>
      <c r="AS10" s="1291">
        <v>3975</v>
      </c>
      <c r="AT10" s="1291">
        <v>755</v>
      </c>
      <c r="AU10" s="1291">
        <v>14</v>
      </c>
      <c r="AV10" s="1291">
        <v>140</v>
      </c>
      <c r="AW10" s="1291">
        <v>361</v>
      </c>
      <c r="AX10" s="1292">
        <v>2668</v>
      </c>
      <c r="AY10" s="469"/>
      <c r="AZ10" s="459"/>
      <c r="BA10" s="451"/>
      <c r="BB10" s="451"/>
      <c r="BD10" s="448"/>
      <c r="BE10" s="457"/>
      <c r="BF10" s="458"/>
      <c r="BG10" s="457" t="s">
        <v>328</v>
      </c>
      <c r="BH10" s="1290">
        <v>1545</v>
      </c>
      <c r="BI10" s="1291">
        <v>207</v>
      </c>
      <c r="BJ10" s="1291">
        <v>9</v>
      </c>
      <c r="BK10" s="1291">
        <v>240</v>
      </c>
      <c r="BL10" s="1291">
        <v>385</v>
      </c>
      <c r="BM10" s="1291">
        <v>695</v>
      </c>
      <c r="BN10" s="1291">
        <v>804</v>
      </c>
      <c r="BO10" s="1291">
        <v>83</v>
      </c>
      <c r="BP10" s="1291">
        <v>8</v>
      </c>
      <c r="BQ10" s="1291">
        <v>216</v>
      </c>
      <c r="BR10" s="1291">
        <v>302</v>
      </c>
      <c r="BS10" s="1291">
        <v>191</v>
      </c>
      <c r="BT10" s="1291">
        <v>741</v>
      </c>
      <c r="BU10" s="1291">
        <v>124</v>
      </c>
      <c r="BV10" s="1291">
        <v>1</v>
      </c>
      <c r="BW10" s="1291">
        <v>24</v>
      </c>
      <c r="BX10" s="1291">
        <v>83</v>
      </c>
      <c r="BY10" s="1292">
        <v>504</v>
      </c>
      <c r="BZ10" s="469"/>
      <c r="CA10" s="459"/>
      <c r="CB10" s="451"/>
      <c r="CC10" s="451"/>
      <c r="CE10" s="448"/>
      <c r="CF10" s="457"/>
      <c r="CG10" s="458"/>
      <c r="CH10" s="457" t="s">
        <v>328</v>
      </c>
      <c r="CI10" s="1290">
        <v>819</v>
      </c>
      <c r="CJ10" s="1291">
        <v>86</v>
      </c>
      <c r="CK10" s="1291">
        <v>2</v>
      </c>
      <c r="CL10" s="1291">
        <v>128</v>
      </c>
      <c r="CM10" s="1291">
        <v>184</v>
      </c>
      <c r="CN10" s="1291">
        <v>409</v>
      </c>
      <c r="CO10" s="1291">
        <v>416</v>
      </c>
      <c r="CP10" s="1291">
        <v>27</v>
      </c>
      <c r="CQ10" s="1291">
        <v>1</v>
      </c>
      <c r="CR10" s="1291">
        <v>119</v>
      </c>
      <c r="CS10" s="1291">
        <v>156</v>
      </c>
      <c r="CT10" s="1291">
        <v>107</v>
      </c>
      <c r="CU10" s="1291">
        <v>403</v>
      </c>
      <c r="CV10" s="1291">
        <v>59</v>
      </c>
      <c r="CW10" s="1291">
        <v>1</v>
      </c>
      <c r="CX10" s="1291">
        <v>9</v>
      </c>
      <c r="CY10" s="1291">
        <v>28</v>
      </c>
      <c r="CZ10" s="1292">
        <v>302</v>
      </c>
      <c r="DA10" s="469"/>
      <c r="DB10" s="459"/>
      <c r="DC10" s="451"/>
      <c r="DD10" s="451"/>
    </row>
    <row r="11" spans="1:108" s="450" customFormat="1" ht="9.1999999999999993" customHeight="1">
      <c r="B11" s="448"/>
      <c r="C11" s="457"/>
      <c r="D11" s="458" t="s">
        <v>329</v>
      </c>
      <c r="E11" s="457" t="s">
        <v>331</v>
      </c>
      <c r="F11" s="1290">
        <v>2</v>
      </c>
      <c r="G11" s="1291" t="s">
        <v>133</v>
      </c>
      <c r="H11" s="1291" t="s">
        <v>133</v>
      </c>
      <c r="I11" s="1291" t="s">
        <v>133</v>
      </c>
      <c r="J11" s="1291">
        <v>2</v>
      </c>
      <c r="K11" s="1291" t="s">
        <v>133</v>
      </c>
      <c r="L11" s="1291">
        <v>1</v>
      </c>
      <c r="M11" s="1291" t="s">
        <v>133</v>
      </c>
      <c r="N11" s="1291" t="s">
        <v>133</v>
      </c>
      <c r="O11" s="1291" t="s">
        <v>133</v>
      </c>
      <c r="P11" s="1291">
        <v>1</v>
      </c>
      <c r="Q11" s="1291" t="s">
        <v>133</v>
      </c>
      <c r="R11" s="1291">
        <v>1</v>
      </c>
      <c r="S11" s="1291" t="s">
        <v>133</v>
      </c>
      <c r="T11" s="1291" t="s">
        <v>133</v>
      </c>
      <c r="U11" s="1291" t="s">
        <v>133</v>
      </c>
      <c r="V11" s="1291">
        <v>1</v>
      </c>
      <c r="W11" s="1292" t="s">
        <v>133</v>
      </c>
      <c r="X11" s="469"/>
      <c r="Y11" s="459" t="s">
        <v>329</v>
      </c>
      <c r="Z11" s="451"/>
      <c r="AA11" s="451"/>
      <c r="AC11" s="448"/>
      <c r="AD11" s="457"/>
      <c r="AE11" s="458" t="s">
        <v>329</v>
      </c>
      <c r="AF11" s="457" t="s">
        <v>331</v>
      </c>
      <c r="AG11" s="1290">
        <v>2</v>
      </c>
      <c r="AH11" s="1291" t="s">
        <v>133</v>
      </c>
      <c r="AI11" s="1291" t="s">
        <v>133</v>
      </c>
      <c r="AJ11" s="1291" t="s">
        <v>133</v>
      </c>
      <c r="AK11" s="1291">
        <v>2</v>
      </c>
      <c r="AL11" s="1291" t="s">
        <v>133</v>
      </c>
      <c r="AM11" s="1291">
        <v>1</v>
      </c>
      <c r="AN11" s="1291" t="s">
        <v>133</v>
      </c>
      <c r="AO11" s="1291" t="s">
        <v>133</v>
      </c>
      <c r="AP11" s="1291" t="s">
        <v>133</v>
      </c>
      <c r="AQ11" s="1291">
        <v>1</v>
      </c>
      <c r="AR11" s="1291" t="s">
        <v>133</v>
      </c>
      <c r="AS11" s="1291">
        <v>1</v>
      </c>
      <c r="AT11" s="1291" t="s">
        <v>133</v>
      </c>
      <c r="AU11" s="1291" t="s">
        <v>133</v>
      </c>
      <c r="AV11" s="1291" t="s">
        <v>133</v>
      </c>
      <c r="AW11" s="1291">
        <v>1</v>
      </c>
      <c r="AX11" s="1292" t="s">
        <v>133</v>
      </c>
      <c r="AY11" s="469"/>
      <c r="AZ11" s="459" t="s">
        <v>329</v>
      </c>
      <c r="BA11" s="451"/>
      <c r="BB11" s="451"/>
      <c r="BD11" s="448"/>
      <c r="BE11" s="457"/>
      <c r="BF11" s="458" t="s">
        <v>329</v>
      </c>
      <c r="BG11" s="457" t="s">
        <v>331</v>
      </c>
      <c r="BH11" s="1290" t="s">
        <v>133</v>
      </c>
      <c r="BI11" s="1291" t="s">
        <v>133</v>
      </c>
      <c r="BJ11" s="1291" t="s">
        <v>133</v>
      </c>
      <c r="BK11" s="1291" t="s">
        <v>133</v>
      </c>
      <c r="BL11" s="1291">
        <v>0</v>
      </c>
      <c r="BM11" s="1291" t="s">
        <v>133</v>
      </c>
      <c r="BN11" s="1291" t="s">
        <v>133</v>
      </c>
      <c r="BO11" s="1291" t="s">
        <v>133</v>
      </c>
      <c r="BP11" s="1291" t="s">
        <v>133</v>
      </c>
      <c r="BQ11" s="1291" t="s">
        <v>133</v>
      </c>
      <c r="BR11" s="1291">
        <v>0</v>
      </c>
      <c r="BS11" s="1291" t="s">
        <v>133</v>
      </c>
      <c r="BT11" s="1291" t="s">
        <v>133</v>
      </c>
      <c r="BU11" s="1291" t="s">
        <v>133</v>
      </c>
      <c r="BV11" s="1291" t="s">
        <v>133</v>
      </c>
      <c r="BW11" s="1291" t="s">
        <v>133</v>
      </c>
      <c r="BX11" s="1291">
        <v>0</v>
      </c>
      <c r="BY11" s="1292" t="s">
        <v>133</v>
      </c>
      <c r="BZ11" s="469"/>
      <c r="CA11" s="459" t="s">
        <v>329</v>
      </c>
      <c r="CB11" s="451"/>
      <c r="CC11" s="451"/>
      <c r="CE11" s="448"/>
      <c r="CF11" s="457"/>
      <c r="CG11" s="458" t="s">
        <v>329</v>
      </c>
      <c r="CH11" s="457" t="s">
        <v>331</v>
      </c>
      <c r="CI11" s="1290" t="s">
        <v>133</v>
      </c>
      <c r="CJ11" s="1291" t="s">
        <v>133</v>
      </c>
      <c r="CK11" s="1291" t="s">
        <v>133</v>
      </c>
      <c r="CL11" s="1291" t="s">
        <v>133</v>
      </c>
      <c r="CM11" s="1291">
        <v>0</v>
      </c>
      <c r="CN11" s="1291" t="s">
        <v>133</v>
      </c>
      <c r="CO11" s="1291" t="s">
        <v>133</v>
      </c>
      <c r="CP11" s="1291" t="s">
        <v>133</v>
      </c>
      <c r="CQ11" s="1291" t="s">
        <v>133</v>
      </c>
      <c r="CR11" s="1291" t="s">
        <v>133</v>
      </c>
      <c r="CS11" s="1291">
        <v>0</v>
      </c>
      <c r="CT11" s="1291" t="s">
        <v>133</v>
      </c>
      <c r="CU11" s="1291" t="s">
        <v>133</v>
      </c>
      <c r="CV11" s="1291" t="s">
        <v>133</v>
      </c>
      <c r="CW11" s="1291" t="s">
        <v>133</v>
      </c>
      <c r="CX11" s="1291" t="s">
        <v>133</v>
      </c>
      <c r="CY11" s="1291">
        <v>0</v>
      </c>
      <c r="CZ11" s="1292" t="s">
        <v>133</v>
      </c>
      <c r="DA11" s="469"/>
      <c r="DB11" s="459" t="s">
        <v>329</v>
      </c>
      <c r="DC11" s="451"/>
      <c r="DD11" s="451"/>
    </row>
    <row r="12" spans="1:108" s="487" customFormat="1" ht="15.75" customHeight="1">
      <c r="B12" s="489"/>
      <c r="C12" s="1547" t="s">
        <v>333</v>
      </c>
      <c r="D12" s="1547"/>
      <c r="E12" s="1547"/>
      <c r="F12" s="1293">
        <v>12995</v>
      </c>
      <c r="G12" s="1294">
        <v>10461</v>
      </c>
      <c r="H12" s="1294">
        <v>1004</v>
      </c>
      <c r="I12" s="1294">
        <v>277</v>
      </c>
      <c r="J12" s="1294">
        <v>789</v>
      </c>
      <c r="K12" s="1294">
        <v>220</v>
      </c>
      <c r="L12" s="1294">
        <v>8926</v>
      </c>
      <c r="M12" s="1294">
        <v>7028</v>
      </c>
      <c r="N12" s="1294">
        <v>753</v>
      </c>
      <c r="O12" s="1294">
        <v>266</v>
      </c>
      <c r="P12" s="1294">
        <v>624</v>
      </c>
      <c r="Q12" s="1294">
        <v>81</v>
      </c>
      <c r="R12" s="1294">
        <v>4069</v>
      </c>
      <c r="S12" s="1294">
        <v>3433</v>
      </c>
      <c r="T12" s="1294">
        <v>251</v>
      </c>
      <c r="U12" s="1294">
        <v>11</v>
      </c>
      <c r="V12" s="1294">
        <v>165</v>
      </c>
      <c r="W12" s="1295">
        <v>139</v>
      </c>
      <c r="X12" s="533"/>
      <c r="Y12" s="490" t="s">
        <v>402</v>
      </c>
      <c r="Z12" s="491"/>
      <c r="AA12" s="493"/>
      <c r="AC12" s="489"/>
      <c r="AD12" s="1547" t="s">
        <v>333</v>
      </c>
      <c r="AE12" s="1547"/>
      <c r="AF12" s="1547"/>
      <c r="AG12" s="1293">
        <v>11762</v>
      </c>
      <c r="AH12" s="1294">
        <v>9503</v>
      </c>
      <c r="AI12" s="1294">
        <v>912</v>
      </c>
      <c r="AJ12" s="1294">
        <v>239</v>
      </c>
      <c r="AK12" s="1294">
        <v>696</v>
      </c>
      <c r="AL12" s="1294">
        <v>199</v>
      </c>
      <c r="AM12" s="1294">
        <v>8074</v>
      </c>
      <c r="AN12" s="1294">
        <v>6383</v>
      </c>
      <c r="AO12" s="1294">
        <v>687</v>
      </c>
      <c r="AP12" s="1294">
        <v>229</v>
      </c>
      <c r="AQ12" s="1294">
        <v>548</v>
      </c>
      <c r="AR12" s="1294">
        <v>73</v>
      </c>
      <c r="AS12" s="1294">
        <v>3688</v>
      </c>
      <c r="AT12" s="1294">
        <v>3120</v>
      </c>
      <c r="AU12" s="1294">
        <v>225</v>
      </c>
      <c r="AV12" s="1294">
        <v>10</v>
      </c>
      <c r="AW12" s="1294">
        <v>148</v>
      </c>
      <c r="AX12" s="1295">
        <v>126</v>
      </c>
      <c r="AY12" s="533"/>
      <c r="AZ12" s="490" t="s">
        <v>402</v>
      </c>
      <c r="BA12" s="491"/>
      <c r="BB12" s="493"/>
      <c r="BD12" s="489"/>
      <c r="BE12" s="1547" t="s">
        <v>333</v>
      </c>
      <c r="BF12" s="1547"/>
      <c r="BG12" s="1547"/>
      <c r="BH12" s="1293">
        <v>983</v>
      </c>
      <c r="BI12" s="1294">
        <v>761</v>
      </c>
      <c r="BJ12" s="1294">
        <v>78</v>
      </c>
      <c r="BK12" s="1294">
        <v>27</v>
      </c>
      <c r="BL12" s="1294">
        <v>74</v>
      </c>
      <c r="BM12" s="1294">
        <v>19</v>
      </c>
      <c r="BN12" s="1294">
        <v>663</v>
      </c>
      <c r="BO12" s="1294">
        <v>502</v>
      </c>
      <c r="BP12" s="1294">
        <v>56</v>
      </c>
      <c r="BQ12" s="1294">
        <v>27</v>
      </c>
      <c r="BR12" s="1294">
        <v>57</v>
      </c>
      <c r="BS12" s="1294">
        <v>6</v>
      </c>
      <c r="BT12" s="1294">
        <v>320</v>
      </c>
      <c r="BU12" s="1294">
        <v>259</v>
      </c>
      <c r="BV12" s="1294">
        <v>22</v>
      </c>
      <c r="BW12" s="1294" t="s">
        <v>133</v>
      </c>
      <c r="BX12" s="1294">
        <v>17</v>
      </c>
      <c r="BY12" s="1295">
        <v>13</v>
      </c>
      <c r="BZ12" s="533"/>
      <c r="CA12" s="490" t="s">
        <v>402</v>
      </c>
      <c r="CB12" s="491"/>
      <c r="CC12" s="493"/>
      <c r="CE12" s="489"/>
      <c r="CF12" s="1547" t="s">
        <v>333</v>
      </c>
      <c r="CG12" s="1547"/>
      <c r="CH12" s="1547"/>
      <c r="CI12" s="1293">
        <v>250</v>
      </c>
      <c r="CJ12" s="1294">
        <v>197</v>
      </c>
      <c r="CK12" s="1294">
        <v>14</v>
      </c>
      <c r="CL12" s="1294">
        <v>11</v>
      </c>
      <c r="CM12" s="1294">
        <v>19</v>
      </c>
      <c r="CN12" s="1294">
        <v>2</v>
      </c>
      <c r="CO12" s="1294">
        <v>189</v>
      </c>
      <c r="CP12" s="1294">
        <v>143</v>
      </c>
      <c r="CQ12" s="1294">
        <v>10</v>
      </c>
      <c r="CR12" s="1294">
        <v>10</v>
      </c>
      <c r="CS12" s="1294">
        <v>19</v>
      </c>
      <c r="CT12" s="1294">
        <v>2</v>
      </c>
      <c r="CU12" s="1294">
        <v>61</v>
      </c>
      <c r="CV12" s="1294">
        <v>54</v>
      </c>
      <c r="CW12" s="1294">
        <v>4</v>
      </c>
      <c r="CX12" s="1294">
        <v>1</v>
      </c>
      <c r="CY12" s="1294">
        <v>0</v>
      </c>
      <c r="CZ12" s="1295" t="s">
        <v>133</v>
      </c>
      <c r="DA12" s="533"/>
      <c r="DB12" s="490" t="s">
        <v>402</v>
      </c>
      <c r="DC12" s="491"/>
      <c r="DD12" s="493"/>
    </row>
    <row r="13" spans="1:108" s="450" customFormat="1" ht="9.1999999999999993" customHeight="1">
      <c r="A13" s="1549" t="s">
        <v>412</v>
      </c>
      <c r="B13" s="448"/>
      <c r="C13" s="460"/>
      <c r="D13" s="458" t="s">
        <v>332</v>
      </c>
      <c r="E13" s="461" t="s">
        <v>334</v>
      </c>
      <c r="F13" s="1290">
        <v>14</v>
      </c>
      <c r="G13" s="1291">
        <v>13</v>
      </c>
      <c r="H13" s="1291" t="s">
        <v>133</v>
      </c>
      <c r="I13" s="1291" t="s">
        <v>133</v>
      </c>
      <c r="J13" s="1291">
        <v>0</v>
      </c>
      <c r="K13" s="1291" t="s">
        <v>133</v>
      </c>
      <c r="L13" s="1291">
        <v>12</v>
      </c>
      <c r="M13" s="1291">
        <v>11</v>
      </c>
      <c r="N13" s="1291" t="s">
        <v>133</v>
      </c>
      <c r="O13" s="1291" t="s">
        <v>133</v>
      </c>
      <c r="P13" s="1291">
        <v>0</v>
      </c>
      <c r="Q13" s="1291" t="s">
        <v>133</v>
      </c>
      <c r="R13" s="1291">
        <v>2</v>
      </c>
      <c r="S13" s="1291">
        <v>2</v>
      </c>
      <c r="T13" s="1291" t="s">
        <v>133</v>
      </c>
      <c r="U13" s="1291" t="s">
        <v>133</v>
      </c>
      <c r="V13" s="1291">
        <v>0</v>
      </c>
      <c r="W13" s="1292" t="s">
        <v>133</v>
      </c>
      <c r="X13" s="469"/>
      <c r="Y13" s="459" t="s">
        <v>332</v>
      </c>
      <c r="Z13" s="451"/>
      <c r="AA13" s="1551" t="s">
        <v>412</v>
      </c>
      <c r="AB13" s="1549" t="s">
        <v>412</v>
      </c>
      <c r="AC13" s="448"/>
      <c r="AD13" s="460"/>
      <c r="AE13" s="458" t="s">
        <v>332</v>
      </c>
      <c r="AF13" s="461" t="s">
        <v>334</v>
      </c>
      <c r="AG13" s="1290">
        <v>12</v>
      </c>
      <c r="AH13" s="1291">
        <v>11</v>
      </c>
      <c r="AI13" s="1291" t="s">
        <v>133</v>
      </c>
      <c r="AJ13" s="1291" t="s">
        <v>133</v>
      </c>
      <c r="AK13" s="1291">
        <v>0</v>
      </c>
      <c r="AL13" s="1291" t="s">
        <v>133</v>
      </c>
      <c r="AM13" s="1291">
        <v>10</v>
      </c>
      <c r="AN13" s="1291">
        <v>9</v>
      </c>
      <c r="AO13" s="1291" t="s">
        <v>133</v>
      </c>
      <c r="AP13" s="1291" t="s">
        <v>133</v>
      </c>
      <c r="AQ13" s="1291">
        <v>0</v>
      </c>
      <c r="AR13" s="1291" t="s">
        <v>133</v>
      </c>
      <c r="AS13" s="1291">
        <v>2</v>
      </c>
      <c r="AT13" s="1291">
        <v>2</v>
      </c>
      <c r="AU13" s="1291" t="s">
        <v>133</v>
      </c>
      <c r="AV13" s="1291" t="s">
        <v>133</v>
      </c>
      <c r="AW13" s="1291">
        <v>0</v>
      </c>
      <c r="AX13" s="1292" t="s">
        <v>133</v>
      </c>
      <c r="AY13" s="469"/>
      <c r="AZ13" s="459" t="s">
        <v>332</v>
      </c>
      <c r="BA13" s="451"/>
      <c r="BB13" s="1551" t="s">
        <v>412</v>
      </c>
      <c r="BC13" s="1549" t="s">
        <v>412</v>
      </c>
      <c r="BD13" s="448"/>
      <c r="BE13" s="460"/>
      <c r="BF13" s="458" t="s">
        <v>332</v>
      </c>
      <c r="BG13" s="461" t="s">
        <v>334</v>
      </c>
      <c r="BH13" s="1290">
        <v>2</v>
      </c>
      <c r="BI13" s="1291">
        <v>2</v>
      </c>
      <c r="BJ13" s="1291" t="s">
        <v>133</v>
      </c>
      <c r="BK13" s="1291" t="s">
        <v>133</v>
      </c>
      <c r="BL13" s="1291">
        <v>0</v>
      </c>
      <c r="BM13" s="1291" t="s">
        <v>133</v>
      </c>
      <c r="BN13" s="1291">
        <v>2</v>
      </c>
      <c r="BO13" s="1291">
        <v>2</v>
      </c>
      <c r="BP13" s="1291" t="s">
        <v>133</v>
      </c>
      <c r="BQ13" s="1291" t="s">
        <v>133</v>
      </c>
      <c r="BR13" s="1291">
        <v>0</v>
      </c>
      <c r="BS13" s="1291" t="s">
        <v>133</v>
      </c>
      <c r="BT13" s="1291" t="s">
        <v>133</v>
      </c>
      <c r="BU13" s="1291" t="s">
        <v>133</v>
      </c>
      <c r="BV13" s="1291" t="s">
        <v>133</v>
      </c>
      <c r="BW13" s="1291" t="s">
        <v>133</v>
      </c>
      <c r="BX13" s="1291">
        <v>0</v>
      </c>
      <c r="BY13" s="1292" t="s">
        <v>133</v>
      </c>
      <c r="BZ13" s="469"/>
      <c r="CA13" s="459" t="s">
        <v>332</v>
      </c>
      <c r="CB13" s="451"/>
      <c r="CC13" s="1551" t="s">
        <v>412</v>
      </c>
      <c r="CD13" s="1549" t="s">
        <v>412</v>
      </c>
      <c r="CE13" s="448"/>
      <c r="CF13" s="460"/>
      <c r="CG13" s="458" t="s">
        <v>332</v>
      </c>
      <c r="CH13" s="461" t="s">
        <v>334</v>
      </c>
      <c r="CI13" s="1290" t="s">
        <v>133</v>
      </c>
      <c r="CJ13" s="1291" t="s">
        <v>133</v>
      </c>
      <c r="CK13" s="1291" t="s">
        <v>133</v>
      </c>
      <c r="CL13" s="1291" t="s">
        <v>133</v>
      </c>
      <c r="CM13" s="1291">
        <v>0</v>
      </c>
      <c r="CN13" s="1291" t="s">
        <v>133</v>
      </c>
      <c r="CO13" s="1291" t="s">
        <v>133</v>
      </c>
      <c r="CP13" s="1291" t="s">
        <v>133</v>
      </c>
      <c r="CQ13" s="1291" t="s">
        <v>133</v>
      </c>
      <c r="CR13" s="1291" t="s">
        <v>133</v>
      </c>
      <c r="CS13" s="1291">
        <v>0</v>
      </c>
      <c r="CT13" s="1291" t="s">
        <v>133</v>
      </c>
      <c r="CU13" s="1291" t="s">
        <v>133</v>
      </c>
      <c r="CV13" s="1291" t="s">
        <v>133</v>
      </c>
      <c r="CW13" s="1291" t="s">
        <v>133</v>
      </c>
      <c r="CX13" s="1291" t="s">
        <v>133</v>
      </c>
      <c r="CY13" s="1291">
        <v>0</v>
      </c>
      <c r="CZ13" s="1292" t="s">
        <v>133</v>
      </c>
      <c r="DA13" s="469"/>
      <c r="DB13" s="459" t="s">
        <v>332</v>
      </c>
      <c r="DC13" s="451"/>
      <c r="DD13" s="1551" t="s">
        <v>412</v>
      </c>
    </row>
    <row r="14" spans="1:108" s="450" customFormat="1" ht="9.1999999999999993" customHeight="1">
      <c r="A14" s="1549"/>
      <c r="B14" s="448"/>
      <c r="C14" s="460"/>
      <c r="D14" s="458" t="s">
        <v>335</v>
      </c>
      <c r="E14" s="457" t="s">
        <v>337</v>
      </c>
      <c r="F14" s="1290">
        <v>5068</v>
      </c>
      <c r="G14" s="1291">
        <v>3458</v>
      </c>
      <c r="H14" s="1291">
        <v>704</v>
      </c>
      <c r="I14" s="1291">
        <v>225</v>
      </c>
      <c r="J14" s="1291">
        <v>439</v>
      </c>
      <c r="K14" s="1291">
        <v>144</v>
      </c>
      <c r="L14" s="1291">
        <v>4337</v>
      </c>
      <c r="M14" s="1291">
        <v>2997</v>
      </c>
      <c r="N14" s="1291">
        <v>534</v>
      </c>
      <c r="O14" s="1291">
        <v>220</v>
      </c>
      <c r="P14" s="1291">
        <v>435</v>
      </c>
      <c r="Q14" s="1291">
        <v>60</v>
      </c>
      <c r="R14" s="1291">
        <v>731</v>
      </c>
      <c r="S14" s="1291">
        <v>461</v>
      </c>
      <c r="T14" s="1291">
        <v>170</v>
      </c>
      <c r="U14" s="1291">
        <v>5</v>
      </c>
      <c r="V14" s="1291">
        <v>4</v>
      </c>
      <c r="W14" s="1292">
        <v>84</v>
      </c>
      <c r="X14" s="469"/>
      <c r="Y14" s="459" t="s">
        <v>335</v>
      </c>
      <c r="Z14" s="451"/>
      <c r="AA14" s="1551"/>
      <c r="AB14" s="1549"/>
      <c r="AC14" s="448"/>
      <c r="AD14" s="460"/>
      <c r="AE14" s="458" t="s">
        <v>335</v>
      </c>
      <c r="AF14" s="457" t="s">
        <v>337</v>
      </c>
      <c r="AG14" s="1290">
        <v>4528</v>
      </c>
      <c r="AH14" s="1291">
        <v>3101</v>
      </c>
      <c r="AI14" s="1291">
        <v>635</v>
      </c>
      <c r="AJ14" s="1291">
        <v>193</v>
      </c>
      <c r="AK14" s="1291">
        <v>385</v>
      </c>
      <c r="AL14" s="1291">
        <v>130</v>
      </c>
      <c r="AM14" s="1291">
        <v>3863</v>
      </c>
      <c r="AN14" s="1291">
        <v>2674</v>
      </c>
      <c r="AO14" s="1291">
        <v>488</v>
      </c>
      <c r="AP14" s="1291">
        <v>189</v>
      </c>
      <c r="AQ14" s="1291">
        <v>381</v>
      </c>
      <c r="AR14" s="1291">
        <v>54</v>
      </c>
      <c r="AS14" s="1291">
        <v>665</v>
      </c>
      <c r="AT14" s="1291">
        <v>427</v>
      </c>
      <c r="AU14" s="1291">
        <v>147</v>
      </c>
      <c r="AV14" s="1291">
        <v>4</v>
      </c>
      <c r="AW14" s="1291">
        <v>4</v>
      </c>
      <c r="AX14" s="1292">
        <v>76</v>
      </c>
      <c r="AY14" s="469"/>
      <c r="AZ14" s="459" t="s">
        <v>335</v>
      </c>
      <c r="BA14" s="451"/>
      <c r="BB14" s="1551"/>
      <c r="BC14" s="1549"/>
      <c r="BD14" s="448"/>
      <c r="BE14" s="460"/>
      <c r="BF14" s="458" t="s">
        <v>335</v>
      </c>
      <c r="BG14" s="457" t="s">
        <v>337</v>
      </c>
      <c r="BH14" s="1290">
        <v>412</v>
      </c>
      <c r="BI14" s="1291">
        <v>274</v>
      </c>
      <c r="BJ14" s="1291">
        <v>55</v>
      </c>
      <c r="BK14" s="1291">
        <v>22</v>
      </c>
      <c r="BL14" s="1291">
        <v>38</v>
      </c>
      <c r="BM14" s="1291">
        <v>12</v>
      </c>
      <c r="BN14" s="1291">
        <v>354</v>
      </c>
      <c r="BO14" s="1291">
        <v>243</v>
      </c>
      <c r="BP14" s="1291">
        <v>36</v>
      </c>
      <c r="BQ14" s="1291">
        <v>22</v>
      </c>
      <c r="BR14" s="1291">
        <v>38</v>
      </c>
      <c r="BS14" s="1291">
        <v>4</v>
      </c>
      <c r="BT14" s="1291">
        <v>58</v>
      </c>
      <c r="BU14" s="1291">
        <v>31</v>
      </c>
      <c r="BV14" s="1291">
        <v>19</v>
      </c>
      <c r="BW14" s="1291" t="s">
        <v>133</v>
      </c>
      <c r="BX14" s="1291">
        <v>0</v>
      </c>
      <c r="BY14" s="1292">
        <v>8</v>
      </c>
      <c r="BZ14" s="469"/>
      <c r="CA14" s="459" t="s">
        <v>335</v>
      </c>
      <c r="CB14" s="451"/>
      <c r="CC14" s="1551"/>
      <c r="CD14" s="1549"/>
      <c r="CE14" s="448"/>
      <c r="CF14" s="460"/>
      <c r="CG14" s="458" t="s">
        <v>335</v>
      </c>
      <c r="CH14" s="457" t="s">
        <v>337</v>
      </c>
      <c r="CI14" s="1290">
        <v>128</v>
      </c>
      <c r="CJ14" s="1291">
        <v>83</v>
      </c>
      <c r="CK14" s="1291">
        <v>14</v>
      </c>
      <c r="CL14" s="1291">
        <v>10</v>
      </c>
      <c r="CM14" s="1291">
        <v>16</v>
      </c>
      <c r="CN14" s="1291">
        <v>2</v>
      </c>
      <c r="CO14" s="1291">
        <v>120</v>
      </c>
      <c r="CP14" s="1291">
        <v>80</v>
      </c>
      <c r="CQ14" s="1291">
        <v>10</v>
      </c>
      <c r="CR14" s="1291">
        <v>9</v>
      </c>
      <c r="CS14" s="1291">
        <v>16</v>
      </c>
      <c r="CT14" s="1291">
        <v>2</v>
      </c>
      <c r="CU14" s="1291">
        <v>8</v>
      </c>
      <c r="CV14" s="1291">
        <v>3</v>
      </c>
      <c r="CW14" s="1291">
        <v>4</v>
      </c>
      <c r="CX14" s="1291">
        <v>1</v>
      </c>
      <c r="CY14" s="1291">
        <v>0</v>
      </c>
      <c r="CZ14" s="1292" t="s">
        <v>133</v>
      </c>
      <c r="DA14" s="469"/>
      <c r="DB14" s="459" t="s">
        <v>335</v>
      </c>
      <c r="DC14" s="451"/>
      <c r="DD14" s="1551"/>
    </row>
    <row r="15" spans="1:108" s="450" customFormat="1" ht="9.1999999999999993" customHeight="1">
      <c r="A15" s="1549"/>
      <c r="B15" s="448"/>
      <c r="C15" s="460"/>
      <c r="D15" s="458" t="s">
        <v>338</v>
      </c>
      <c r="E15" s="457" t="s">
        <v>339</v>
      </c>
      <c r="F15" s="1290">
        <v>7913</v>
      </c>
      <c r="G15" s="1291">
        <v>6990</v>
      </c>
      <c r="H15" s="1291">
        <v>300</v>
      </c>
      <c r="I15" s="1291">
        <v>52</v>
      </c>
      <c r="J15" s="1291">
        <v>350</v>
      </c>
      <c r="K15" s="1291">
        <v>76</v>
      </c>
      <c r="L15" s="1291">
        <v>4577</v>
      </c>
      <c r="M15" s="1291">
        <v>4020</v>
      </c>
      <c r="N15" s="1291">
        <v>219</v>
      </c>
      <c r="O15" s="1291">
        <v>46</v>
      </c>
      <c r="P15" s="1291">
        <v>189</v>
      </c>
      <c r="Q15" s="1291">
        <v>21</v>
      </c>
      <c r="R15" s="1291">
        <v>3336</v>
      </c>
      <c r="S15" s="1291">
        <v>2970</v>
      </c>
      <c r="T15" s="1291">
        <v>81</v>
      </c>
      <c r="U15" s="1291">
        <v>6</v>
      </c>
      <c r="V15" s="1291">
        <v>161</v>
      </c>
      <c r="W15" s="1292">
        <v>55</v>
      </c>
      <c r="X15" s="469"/>
      <c r="Y15" s="459" t="s">
        <v>338</v>
      </c>
      <c r="Z15" s="451"/>
      <c r="AA15" s="1551"/>
      <c r="AB15" s="1549"/>
      <c r="AC15" s="448"/>
      <c r="AD15" s="460"/>
      <c r="AE15" s="458" t="s">
        <v>338</v>
      </c>
      <c r="AF15" s="457" t="s">
        <v>339</v>
      </c>
      <c r="AG15" s="1290">
        <v>7222</v>
      </c>
      <c r="AH15" s="1291">
        <v>6391</v>
      </c>
      <c r="AI15" s="1291">
        <v>277</v>
      </c>
      <c r="AJ15" s="1291">
        <v>46</v>
      </c>
      <c r="AK15" s="1291">
        <v>311</v>
      </c>
      <c r="AL15" s="1291">
        <v>69</v>
      </c>
      <c r="AM15" s="1291">
        <v>4201</v>
      </c>
      <c r="AN15" s="1291">
        <v>3700</v>
      </c>
      <c r="AO15" s="1291">
        <v>199</v>
      </c>
      <c r="AP15" s="1291">
        <v>40</v>
      </c>
      <c r="AQ15" s="1291">
        <v>167</v>
      </c>
      <c r="AR15" s="1291">
        <v>19</v>
      </c>
      <c r="AS15" s="1291">
        <v>3021</v>
      </c>
      <c r="AT15" s="1291">
        <v>2691</v>
      </c>
      <c r="AU15" s="1291">
        <v>78</v>
      </c>
      <c r="AV15" s="1291">
        <v>6</v>
      </c>
      <c r="AW15" s="1291">
        <v>144</v>
      </c>
      <c r="AX15" s="1292">
        <v>50</v>
      </c>
      <c r="AY15" s="469"/>
      <c r="AZ15" s="459" t="s">
        <v>338</v>
      </c>
      <c r="BA15" s="451"/>
      <c r="BB15" s="1551"/>
      <c r="BC15" s="1549"/>
      <c r="BD15" s="448"/>
      <c r="BE15" s="460"/>
      <c r="BF15" s="458" t="s">
        <v>338</v>
      </c>
      <c r="BG15" s="457" t="s">
        <v>339</v>
      </c>
      <c r="BH15" s="1290">
        <v>569</v>
      </c>
      <c r="BI15" s="1291">
        <v>485</v>
      </c>
      <c r="BJ15" s="1291">
        <v>23</v>
      </c>
      <c r="BK15" s="1291">
        <v>5</v>
      </c>
      <c r="BL15" s="1291">
        <v>36</v>
      </c>
      <c r="BM15" s="1291">
        <v>7</v>
      </c>
      <c r="BN15" s="1291">
        <v>307</v>
      </c>
      <c r="BO15" s="1291">
        <v>257</v>
      </c>
      <c r="BP15" s="1291">
        <v>20</v>
      </c>
      <c r="BQ15" s="1291">
        <v>5</v>
      </c>
      <c r="BR15" s="1291">
        <v>19</v>
      </c>
      <c r="BS15" s="1291">
        <v>2</v>
      </c>
      <c r="BT15" s="1291">
        <v>262</v>
      </c>
      <c r="BU15" s="1291">
        <v>228</v>
      </c>
      <c r="BV15" s="1291">
        <v>3</v>
      </c>
      <c r="BW15" s="1291" t="s">
        <v>133</v>
      </c>
      <c r="BX15" s="1291">
        <v>17</v>
      </c>
      <c r="BY15" s="1292">
        <v>5</v>
      </c>
      <c r="BZ15" s="469"/>
      <c r="CA15" s="459" t="s">
        <v>338</v>
      </c>
      <c r="CB15" s="451"/>
      <c r="CC15" s="1551"/>
      <c r="CD15" s="1549"/>
      <c r="CE15" s="448"/>
      <c r="CF15" s="460"/>
      <c r="CG15" s="458" t="s">
        <v>338</v>
      </c>
      <c r="CH15" s="457" t="s">
        <v>339</v>
      </c>
      <c r="CI15" s="1290">
        <v>122</v>
      </c>
      <c r="CJ15" s="1291">
        <v>114</v>
      </c>
      <c r="CK15" s="1291" t="s">
        <v>133</v>
      </c>
      <c r="CL15" s="1291">
        <v>1</v>
      </c>
      <c r="CM15" s="1291">
        <v>3</v>
      </c>
      <c r="CN15" s="1291" t="s">
        <v>133</v>
      </c>
      <c r="CO15" s="1291">
        <v>69</v>
      </c>
      <c r="CP15" s="1291">
        <v>63</v>
      </c>
      <c r="CQ15" s="1291" t="s">
        <v>133</v>
      </c>
      <c r="CR15" s="1291">
        <v>1</v>
      </c>
      <c r="CS15" s="1291">
        <v>3</v>
      </c>
      <c r="CT15" s="1291" t="s">
        <v>133</v>
      </c>
      <c r="CU15" s="1291">
        <v>53</v>
      </c>
      <c r="CV15" s="1291">
        <v>51</v>
      </c>
      <c r="CW15" s="1291" t="s">
        <v>133</v>
      </c>
      <c r="CX15" s="1291" t="s">
        <v>133</v>
      </c>
      <c r="CY15" s="1291">
        <v>0</v>
      </c>
      <c r="CZ15" s="1292" t="s">
        <v>133</v>
      </c>
      <c r="DA15" s="469"/>
      <c r="DB15" s="459" t="s">
        <v>338</v>
      </c>
      <c r="DC15" s="451"/>
      <c r="DD15" s="1551"/>
    </row>
    <row r="16" spans="1:108" s="487" customFormat="1" ht="15.75" customHeight="1">
      <c r="A16" s="1549"/>
      <c r="B16" s="489"/>
      <c r="C16" s="1547" t="s">
        <v>341</v>
      </c>
      <c r="D16" s="1547"/>
      <c r="E16" s="1547"/>
      <c r="F16" s="1293">
        <v>54926</v>
      </c>
      <c r="G16" s="1294">
        <v>46721</v>
      </c>
      <c r="H16" s="1294">
        <v>2442</v>
      </c>
      <c r="I16" s="1294">
        <v>1141</v>
      </c>
      <c r="J16" s="1294">
        <v>2698</v>
      </c>
      <c r="K16" s="1294">
        <v>1256</v>
      </c>
      <c r="L16" s="1294">
        <v>25603</v>
      </c>
      <c r="M16" s="1294">
        <v>20966</v>
      </c>
      <c r="N16" s="1294">
        <v>1707</v>
      </c>
      <c r="O16" s="1294">
        <v>855</v>
      </c>
      <c r="P16" s="1294">
        <v>1494</v>
      </c>
      <c r="Q16" s="1294">
        <v>267</v>
      </c>
      <c r="R16" s="1294">
        <v>29323</v>
      </c>
      <c r="S16" s="1294">
        <v>25755</v>
      </c>
      <c r="T16" s="1294">
        <v>735</v>
      </c>
      <c r="U16" s="1294">
        <v>286</v>
      </c>
      <c r="V16" s="1294">
        <v>1204</v>
      </c>
      <c r="W16" s="1295">
        <v>989</v>
      </c>
      <c r="X16" s="533"/>
      <c r="Y16" s="490" t="s">
        <v>404</v>
      </c>
      <c r="Z16" s="491"/>
      <c r="AA16" s="1551"/>
      <c r="AB16" s="1549"/>
      <c r="AC16" s="489"/>
      <c r="AD16" s="1547" t="s">
        <v>341</v>
      </c>
      <c r="AE16" s="1547"/>
      <c r="AF16" s="1547"/>
      <c r="AG16" s="1293">
        <v>51596</v>
      </c>
      <c r="AH16" s="1294">
        <v>43875</v>
      </c>
      <c r="AI16" s="1294">
        <v>2324</v>
      </c>
      <c r="AJ16" s="1294">
        <v>1082</v>
      </c>
      <c r="AK16" s="1294">
        <v>2530</v>
      </c>
      <c r="AL16" s="1294">
        <v>1171</v>
      </c>
      <c r="AM16" s="1294">
        <v>24120</v>
      </c>
      <c r="AN16" s="1294">
        <v>19748</v>
      </c>
      <c r="AO16" s="1294">
        <v>1622</v>
      </c>
      <c r="AP16" s="1294">
        <v>812</v>
      </c>
      <c r="AQ16" s="1294">
        <v>1396</v>
      </c>
      <c r="AR16" s="1294">
        <v>252</v>
      </c>
      <c r="AS16" s="1294">
        <v>27476</v>
      </c>
      <c r="AT16" s="1294">
        <v>24127</v>
      </c>
      <c r="AU16" s="1294">
        <v>702</v>
      </c>
      <c r="AV16" s="1294">
        <v>270</v>
      </c>
      <c r="AW16" s="1294">
        <v>1134</v>
      </c>
      <c r="AX16" s="1295">
        <v>919</v>
      </c>
      <c r="AY16" s="533"/>
      <c r="AZ16" s="490" t="s">
        <v>404</v>
      </c>
      <c r="BA16" s="491"/>
      <c r="BB16" s="1551"/>
      <c r="BC16" s="1549"/>
      <c r="BD16" s="489"/>
      <c r="BE16" s="1547" t="s">
        <v>341</v>
      </c>
      <c r="BF16" s="1547"/>
      <c r="BG16" s="1547"/>
      <c r="BH16" s="1293">
        <v>2654</v>
      </c>
      <c r="BI16" s="1294">
        <v>2264</v>
      </c>
      <c r="BJ16" s="1294">
        <v>101</v>
      </c>
      <c r="BK16" s="1294">
        <v>47</v>
      </c>
      <c r="BL16" s="1294">
        <v>134</v>
      </c>
      <c r="BM16" s="1294">
        <v>69</v>
      </c>
      <c r="BN16" s="1294">
        <v>1193</v>
      </c>
      <c r="BO16" s="1294">
        <v>983</v>
      </c>
      <c r="BP16" s="1294">
        <v>71</v>
      </c>
      <c r="BQ16" s="1294">
        <v>34</v>
      </c>
      <c r="BR16" s="1294">
        <v>75</v>
      </c>
      <c r="BS16" s="1294">
        <v>13</v>
      </c>
      <c r="BT16" s="1294">
        <v>1461</v>
      </c>
      <c r="BU16" s="1294">
        <v>1281</v>
      </c>
      <c r="BV16" s="1294">
        <v>30</v>
      </c>
      <c r="BW16" s="1294">
        <v>13</v>
      </c>
      <c r="BX16" s="1294">
        <v>59</v>
      </c>
      <c r="BY16" s="1295">
        <v>56</v>
      </c>
      <c r="BZ16" s="533"/>
      <c r="CA16" s="490" t="s">
        <v>404</v>
      </c>
      <c r="CB16" s="491"/>
      <c r="CC16" s="1551"/>
      <c r="CD16" s="1549"/>
      <c r="CE16" s="489"/>
      <c r="CF16" s="1547" t="s">
        <v>341</v>
      </c>
      <c r="CG16" s="1547"/>
      <c r="CH16" s="1547"/>
      <c r="CI16" s="1293">
        <v>676</v>
      </c>
      <c r="CJ16" s="1294">
        <v>582</v>
      </c>
      <c r="CK16" s="1294">
        <v>17</v>
      </c>
      <c r="CL16" s="1294">
        <v>12</v>
      </c>
      <c r="CM16" s="1294">
        <v>34</v>
      </c>
      <c r="CN16" s="1294">
        <v>16</v>
      </c>
      <c r="CO16" s="1294">
        <v>290</v>
      </c>
      <c r="CP16" s="1294">
        <v>235</v>
      </c>
      <c r="CQ16" s="1294">
        <v>14</v>
      </c>
      <c r="CR16" s="1294">
        <v>9</v>
      </c>
      <c r="CS16" s="1294">
        <v>23</v>
      </c>
      <c r="CT16" s="1294">
        <v>2</v>
      </c>
      <c r="CU16" s="1294">
        <v>386</v>
      </c>
      <c r="CV16" s="1294">
        <v>347</v>
      </c>
      <c r="CW16" s="1294">
        <v>3</v>
      </c>
      <c r="CX16" s="1294">
        <v>3</v>
      </c>
      <c r="CY16" s="1294">
        <v>11</v>
      </c>
      <c r="CZ16" s="1295">
        <v>14</v>
      </c>
      <c r="DA16" s="533"/>
      <c r="DB16" s="490" t="s">
        <v>404</v>
      </c>
      <c r="DC16" s="491"/>
      <c r="DD16" s="1551"/>
    </row>
    <row r="17" spans="1:108" s="450" customFormat="1" ht="9.1999999999999993" customHeight="1">
      <c r="B17" s="448"/>
      <c r="C17" s="460"/>
      <c r="D17" s="458" t="s">
        <v>340</v>
      </c>
      <c r="E17" s="462" t="s">
        <v>342</v>
      </c>
      <c r="F17" s="1290">
        <v>346</v>
      </c>
      <c r="G17" s="1291">
        <v>336</v>
      </c>
      <c r="H17" s="1291">
        <v>5</v>
      </c>
      <c r="I17" s="1291" t="s">
        <v>133</v>
      </c>
      <c r="J17" s="1291">
        <v>0</v>
      </c>
      <c r="K17" s="1291" t="s">
        <v>133</v>
      </c>
      <c r="L17" s="1291">
        <v>287</v>
      </c>
      <c r="M17" s="1291">
        <v>283</v>
      </c>
      <c r="N17" s="1291">
        <v>3</v>
      </c>
      <c r="O17" s="1291" t="s">
        <v>133</v>
      </c>
      <c r="P17" s="1291">
        <v>0</v>
      </c>
      <c r="Q17" s="1291" t="s">
        <v>133</v>
      </c>
      <c r="R17" s="1291">
        <v>59</v>
      </c>
      <c r="S17" s="1291">
        <v>53</v>
      </c>
      <c r="T17" s="1291">
        <v>2</v>
      </c>
      <c r="U17" s="1291" t="s">
        <v>133</v>
      </c>
      <c r="V17" s="1291">
        <v>0</v>
      </c>
      <c r="W17" s="1292" t="s">
        <v>133</v>
      </c>
      <c r="X17" s="469"/>
      <c r="Y17" s="456" t="s">
        <v>340</v>
      </c>
      <c r="Z17" s="454"/>
      <c r="AA17" s="451"/>
      <c r="AC17" s="448"/>
      <c r="AD17" s="460"/>
      <c r="AE17" s="458" t="s">
        <v>340</v>
      </c>
      <c r="AF17" s="462" t="s">
        <v>342</v>
      </c>
      <c r="AG17" s="1290">
        <v>302</v>
      </c>
      <c r="AH17" s="1291">
        <v>292</v>
      </c>
      <c r="AI17" s="1291">
        <v>5</v>
      </c>
      <c r="AJ17" s="1291" t="s">
        <v>133</v>
      </c>
      <c r="AK17" s="1291">
        <v>0</v>
      </c>
      <c r="AL17" s="1291" t="s">
        <v>133</v>
      </c>
      <c r="AM17" s="1291">
        <v>248</v>
      </c>
      <c r="AN17" s="1291">
        <v>244</v>
      </c>
      <c r="AO17" s="1291">
        <v>3</v>
      </c>
      <c r="AP17" s="1291" t="s">
        <v>133</v>
      </c>
      <c r="AQ17" s="1291">
        <v>0</v>
      </c>
      <c r="AR17" s="1291" t="s">
        <v>133</v>
      </c>
      <c r="AS17" s="1291">
        <v>54</v>
      </c>
      <c r="AT17" s="1291">
        <v>48</v>
      </c>
      <c r="AU17" s="1291">
        <v>2</v>
      </c>
      <c r="AV17" s="1291" t="s">
        <v>133</v>
      </c>
      <c r="AW17" s="1291">
        <v>0</v>
      </c>
      <c r="AX17" s="1292" t="s">
        <v>133</v>
      </c>
      <c r="AY17" s="469"/>
      <c r="AZ17" s="456" t="s">
        <v>340</v>
      </c>
      <c r="BA17" s="454"/>
      <c r="BB17" s="451"/>
      <c r="BD17" s="448"/>
      <c r="BE17" s="460"/>
      <c r="BF17" s="458" t="s">
        <v>340</v>
      </c>
      <c r="BG17" s="462" t="s">
        <v>342</v>
      </c>
      <c r="BH17" s="1290">
        <v>37</v>
      </c>
      <c r="BI17" s="1291">
        <v>37</v>
      </c>
      <c r="BJ17" s="1291" t="s">
        <v>133</v>
      </c>
      <c r="BK17" s="1291" t="s">
        <v>133</v>
      </c>
      <c r="BL17" s="1291">
        <v>0</v>
      </c>
      <c r="BM17" s="1291" t="s">
        <v>133</v>
      </c>
      <c r="BN17" s="1291">
        <v>33</v>
      </c>
      <c r="BO17" s="1291">
        <v>33</v>
      </c>
      <c r="BP17" s="1291" t="s">
        <v>133</v>
      </c>
      <c r="BQ17" s="1291" t="s">
        <v>133</v>
      </c>
      <c r="BR17" s="1291">
        <v>0</v>
      </c>
      <c r="BS17" s="1291" t="s">
        <v>133</v>
      </c>
      <c r="BT17" s="1291">
        <v>4</v>
      </c>
      <c r="BU17" s="1291">
        <v>4</v>
      </c>
      <c r="BV17" s="1291" t="s">
        <v>133</v>
      </c>
      <c r="BW17" s="1291" t="s">
        <v>133</v>
      </c>
      <c r="BX17" s="1291">
        <v>0</v>
      </c>
      <c r="BY17" s="1292" t="s">
        <v>133</v>
      </c>
      <c r="BZ17" s="469"/>
      <c r="CA17" s="456" t="s">
        <v>340</v>
      </c>
      <c r="CB17" s="454"/>
      <c r="CC17" s="451"/>
      <c r="CE17" s="448"/>
      <c r="CF17" s="460"/>
      <c r="CG17" s="458" t="s">
        <v>340</v>
      </c>
      <c r="CH17" s="462" t="s">
        <v>342</v>
      </c>
      <c r="CI17" s="1290">
        <v>7</v>
      </c>
      <c r="CJ17" s="1291">
        <v>7</v>
      </c>
      <c r="CK17" s="1291" t="s">
        <v>133</v>
      </c>
      <c r="CL17" s="1291" t="s">
        <v>133</v>
      </c>
      <c r="CM17" s="1291">
        <v>0</v>
      </c>
      <c r="CN17" s="1291" t="s">
        <v>133</v>
      </c>
      <c r="CO17" s="1291">
        <v>6</v>
      </c>
      <c r="CP17" s="1291">
        <v>6</v>
      </c>
      <c r="CQ17" s="1291" t="s">
        <v>133</v>
      </c>
      <c r="CR17" s="1291" t="s">
        <v>133</v>
      </c>
      <c r="CS17" s="1291">
        <v>0</v>
      </c>
      <c r="CT17" s="1291" t="s">
        <v>133</v>
      </c>
      <c r="CU17" s="1291">
        <v>1</v>
      </c>
      <c r="CV17" s="1291">
        <v>1</v>
      </c>
      <c r="CW17" s="1291" t="s">
        <v>133</v>
      </c>
      <c r="CX17" s="1291" t="s">
        <v>133</v>
      </c>
      <c r="CY17" s="1291">
        <v>0</v>
      </c>
      <c r="CZ17" s="1292" t="s">
        <v>133</v>
      </c>
      <c r="DA17" s="469"/>
      <c r="DB17" s="456" t="s">
        <v>340</v>
      </c>
      <c r="DC17" s="454"/>
      <c r="DD17" s="451"/>
    </row>
    <row r="18" spans="1:108" s="450" customFormat="1" ht="9.1999999999999993" customHeight="1">
      <c r="A18" s="447">
        <v>2</v>
      </c>
      <c r="B18" s="448"/>
      <c r="C18" s="460"/>
      <c r="D18" s="458" t="s">
        <v>343</v>
      </c>
      <c r="E18" s="457" t="s">
        <v>344</v>
      </c>
      <c r="F18" s="1290">
        <v>641</v>
      </c>
      <c r="G18" s="1291">
        <v>523</v>
      </c>
      <c r="H18" s="1291">
        <v>54</v>
      </c>
      <c r="I18" s="1291">
        <v>5</v>
      </c>
      <c r="J18" s="1291">
        <v>48</v>
      </c>
      <c r="K18" s="1291">
        <v>5</v>
      </c>
      <c r="L18" s="1291">
        <v>414</v>
      </c>
      <c r="M18" s="1291">
        <v>325</v>
      </c>
      <c r="N18" s="1291">
        <v>42</v>
      </c>
      <c r="O18" s="1291">
        <v>5</v>
      </c>
      <c r="P18" s="1291">
        <v>36</v>
      </c>
      <c r="Q18" s="1291">
        <v>2</v>
      </c>
      <c r="R18" s="1291">
        <v>227</v>
      </c>
      <c r="S18" s="1291">
        <v>198</v>
      </c>
      <c r="T18" s="1291">
        <v>12</v>
      </c>
      <c r="U18" s="1291" t="s">
        <v>133</v>
      </c>
      <c r="V18" s="1291">
        <v>12</v>
      </c>
      <c r="W18" s="1292">
        <v>3</v>
      </c>
      <c r="X18" s="469"/>
      <c r="Y18" s="456" t="s">
        <v>343</v>
      </c>
      <c r="Z18" s="454"/>
      <c r="AA18" s="453">
        <v>2</v>
      </c>
      <c r="AB18" s="447">
        <v>2</v>
      </c>
      <c r="AC18" s="448"/>
      <c r="AD18" s="460"/>
      <c r="AE18" s="458" t="s">
        <v>343</v>
      </c>
      <c r="AF18" s="457" t="s">
        <v>344</v>
      </c>
      <c r="AG18" s="1290">
        <v>605</v>
      </c>
      <c r="AH18" s="1291">
        <v>494</v>
      </c>
      <c r="AI18" s="1291">
        <v>49</v>
      </c>
      <c r="AJ18" s="1291">
        <v>5</v>
      </c>
      <c r="AK18" s="1291">
        <v>46</v>
      </c>
      <c r="AL18" s="1291">
        <v>5</v>
      </c>
      <c r="AM18" s="1291">
        <v>392</v>
      </c>
      <c r="AN18" s="1291">
        <v>307</v>
      </c>
      <c r="AO18" s="1291">
        <v>39</v>
      </c>
      <c r="AP18" s="1291">
        <v>5</v>
      </c>
      <c r="AQ18" s="1291">
        <v>35</v>
      </c>
      <c r="AR18" s="1291">
        <v>2</v>
      </c>
      <c r="AS18" s="1291">
        <v>213</v>
      </c>
      <c r="AT18" s="1291">
        <v>187</v>
      </c>
      <c r="AU18" s="1291">
        <v>10</v>
      </c>
      <c r="AV18" s="1291" t="s">
        <v>133</v>
      </c>
      <c r="AW18" s="1291">
        <v>11</v>
      </c>
      <c r="AX18" s="1292">
        <v>3</v>
      </c>
      <c r="AY18" s="469"/>
      <c r="AZ18" s="456" t="s">
        <v>343</v>
      </c>
      <c r="BA18" s="454"/>
      <c r="BB18" s="453">
        <v>2</v>
      </c>
      <c r="BC18" s="447">
        <v>2</v>
      </c>
      <c r="BD18" s="448"/>
      <c r="BE18" s="460"/>
      <c r="BF18" s="458" t="s">
        <v>343</v>
      </c>
      <c r="BG18" s="457" t="s">
        <v>344</v>
      </c>
      <c r="BH18" s="1290">
        <v>31</v>
      </c>
      <c r="BI18" s="1291">
        <v>25</v>
      </c>
      <c r="BJ18" s="1291">
        <v>4</v>
      </c>
      <c r="BK18" s="1291" t="s">
        <v>133</v>
      </c>
      <c r="BL18" s="1291">
        <v>2</v>
      </c>
      <c r="BM18" s="1291" t="s">
        <v>133</v>
      </c>
      <c r="BN18" s="1291">
        <v>18</v>
      </c>
      <c r="BO18" s="1291">
        <v>15</v>
      </c>
      <c r="BP18" s="1291">
        <v>2</v>
      </c>
      <c r="BQ18" s="1291" t="s">
        <v>133</v>
      </c>
      <c r="BR18" s="1291">
        <v>1</v>
      </c>
      <c r="BS18" s="1291" t="s">
        <v>133</v>
      </c>
      <c r="BT18" s="1291">
        <v>13</v>
      </c>
      <c r="BU18" s="1291">
        <v>10</v>
      </c>
      <c r="BV18" s="1291">
        <v>2</v>
      </c>
      <c r="BW18" s="1291" t="s">
        <v>133</v>
      </c>
      <c r="BX18" s="1291">
        <v>1</v>
      </c>
      <c r="BY18" s="1292" t="s">
        <v>133</v>
      </c>
      <c r="BZ18" s="469"/>
      <c r="CA18" s="456" t="s">
        <v>343</v>
      </c>
      <c r="CB18" s="454"/>
      <c r="CC18" s="453">
        <v>2</v>
      </c>
      <c r="CD18" s="447">
        <v>2</v>
      </c>
      <c r="CE18" s="448"/>
      <c r="CF18" s="460"/>
      <c r="CG18" s="458" t="s">
        <v>343</v>
      </c>
      <c r="CH18" s="457" t="s">
        <v>344</v>
      </c>
      <c r="CI18" s="1290">
        <v>5</v>
      </c>
      <c r="CJ18" s="1291">
        <v>4</v>
      </c>
      <c r="CK18" s="1291">
        <v>1</v>
      </c>
      <c r="CL18" s="1291" t="s">
        <v>133</v>
      </c>
      <c r="CM18" s="1291">
        <v>0</v>
      </c>
      <c r="CN18" s="1291" t="s">
        <v>133</v>
      </c>
      <c r="CO18" s="1291">
        <v>4</v>
      </c>
      <c r="CP18" s="1291">
        <v>3</v>
      </c>
      <c r="CQ18" s="1291">
        <v>1</v>
      </c>
      <c r="CR18" s="1291" t="s">
        <v>133</v>
      </c>
      <c r="CS18" s="1291">
        <v>0</v>
      </c>
      <c r="CT18" s="1291" t="s">
        <v>133</v>
      </c>
      <c r="CU18" s="1291">
        <v>1</v>
      </c>
      <c r="CV18" s="1291">
        <v>1</v>
      </c>
      <c r="CW18" s="1291" t="s">
        <v>133</v>
      </c>
      <c r="CX18" s="1291" t="s">
        <v>133</v>
      </c>
      <c r="CY18" s="1291">
        <v>0</v>
      </c>
      <c r="CZ18" s="1292" t="s">
        <v>133</v>
      </c>
      <c r="DA18" s="469"/>
      <c r="DB18" s="456" t="s">
        <v>343</v>
      </c>
      <c r="DC18" s="454"/>
      <c r="DD18" s="453">
        <v>2</v>
      </c>
    </row>
    <row r="19" spans="1:108" s="450" customFormat="1" ht="9.1999999999999993" customHeight="1">
      <c r="A19" s="447"/>
      <c r="B19" s="448"/>
      <c r="C19" s="460"/>
      <c r="D19" s="458" t="s">
        <v>345</v>
      </c>
      <c r="E19" s="457" t="s">
        <v>346</v>
      </c>
      <c r="F19" s="1290">
        <v>2791</v>
      </c>
      <c r="G19" s="1291">
        <v>2532</v>
      </c>
      <c r="H19" s="1291">
        <v>127</v>
      </c>
      <c r="I19" s="1291">
        <v>9</v>
      </c>
      <c r="J19" s="1291">
        <v>43</v>
      </c>
      <c r="K19" s="1291">
        <v>14</v>
      </c>
      <c r="L19" s="1291">
        <v>2397</v>
      </c>
      <c r="M19" s="1291">
        <v>2185</v>
      </c>
      <c r="N19" s="1291">
        <v>94</v>
      </c>
      <c r="O19" s="1291">
        <v>9</v>
      </c>
      <c r="P19" s="1291">
        <v>41</v>
      </c>
      <c r="Q19" s="1291">
        <v>6</v>
      </c>
      <c r="R19" s="1291">
        <v>394</v>
      </c>
      <c r="S19" s="1291">
        <v>347</v>
      </c>
      <c r="T19" s="1291">
        <v>33</v>
      </c>
      <c r="U19" s="1291" t="s">
        <v>133</v>
      </c>
      <c r="V19" s="1291">
        <v>2</v>
      </c>
      <c r="W19" s="1292">
        <v>8</v>
      </c>
      <c r="X19" s="469"/>
      <c r="Y19" s="456" t="s">
        <v>345</v>
      </c>
      <c r="Z19" s="454"/>
      <c r="AA19" s="453"/>
      <c r="AB19" s="447"/>
      <c r="AC19" s="448"/>
      <c r="AD19" s="460"/>
      <c r="AE19" s="458" t="s">
        <v>345</v>
      </c>
      <c r="AF19" s="457" t="s">
        <v>346</v>
      </c>
      <c r="AG19" s="1290">
        <v>2563</v>
      </c>
      <c r="AH19" s="1291">
        <v>2324</v>
      </c>
      <c r="AI19" s="1291">
        <v>118</v>
      </c>
      <c r="AJ19" s="1291">
        <v>9</v>
      </c>
      <c r="AK19" s="1291">
        <v>38</v>
      </c>
      <c r="AL19" s="1291">
        <v>14</v>
      </c>
      <c r="AM19" s="1291">
        <v>2205</v>
      </c>
      <c r="AN19" s="1291">
        <v>2009</v>
      </c>
      <c r="AO19" s="1291">
        <v>89</v>
      </c>
      <c r="AP19" s="1291">
        <v>9</v>
      </c>
      <c r="AQ19" s="1291">
        <v>36</v>
      </c>
      <c r="AR19" s="1291">
        <v>6</v>
      </c>
      <c r="AS19" s="1291">
        <v>358</v>
      </c>
      <c r="AT19" s="1291">
        <v>315</v>
      </c>
      <c r="AU19" s="1291">
        <v>29</v>
      </c>
      <c r="AV19" s="1291" t="s">
        <v>133</v>
      </c>
      <c r="AW19" s="1291">
        <v>2</v>
      </c>
      <c r="AX19" s="1292">
        <v>8</v>
      </c>
      <c r="AY19" s="469"/>
      <c r="AZ19" s="456" t="s">
        <v>345</v>
      </c>
      <c r="BA19" s="454"/>
      <c r="BB19" s="453"/>
      <c r="BC19" s="447"/>
      <c r="BD19" s="448"/>
      <c r="BE19" s="460"/>
      <c r="BF19" s="458" t="s">
        <v>345</v>
      </c>
      <c r="BG19" s="457" t="s">
        <v>346</v>
      </c>
      <c r="BH19" s="1290">
        <v>184</v>
      </c>
      <c r="BI19" s="1291">
        <v>170</v>
      </c>
      <c r="BJ19" s="1291">
        <v>8</v>
      </c>
      <c r="BK19" s="1291" t="s">
        <v>133</v>
      </c>
      <c r="BL19" s="1291">
        <v>2</v>
      </c>
      <c r="BM19" s="1291" t="s">
        <v>133</v>
      </c>
      <c r="BN19" s="1291">
        <v>154</v>
      </c>
      <c r="BO19" s="1291">
        <v>144</v>
      </c>
      <c r="BP19" s="1291">
        <v>4</v>
      </c>
      <c r="BQ19" s="1291" t="s">
        <v>133</v>
      </c>
      <c r="BR19" s="1291">
        <v>2</v>
      </c>
      <c r="BS19" s="1291" t="s">
        <v>133</v>
      </c>
      <c r="BT19" s="1291">
        <v>30</v>
      </c>
      <c r="BU19" s="1291">
        <v>26</v>
      </c>
      <c r="BV19" s="1291">
        <v>4</v>
      </c>
      <c r="BW19" s="1291" t="s">
        <v>133</v>
      </c>
      <c r="BX19" s="1291">
        <v>0</v>
      </c>
      <c r="BY19" s="1292" t="s">
        <v>133</v>
      </c>
      <c r="BZ19" s="469"/>
      <c r="CA19" s="456" t="s">
        <v>345</v>
      </c>
      <c r="CB19" s="454"/>
      <c r="CC19" s="453"/>
      <c r="CD19" s="447"/>
      <c r="CE19" s="448"/>
      <c r="CF19" s="460"/>
      <c r="CG19" s="458" t="s">
        <v>345</v>
      </c>
      <c r="CH19" s="457" t="s">
        <v>346</v>
      </c>
      <c r="CI19" s="1290">
        <v>44</v>
      </c>
      <c r="CJ19" s="1291">
        <v>38</v>
      </c>
      <c r="CK19" s="1291">
        <v>1</v>
      </c>
      <c r="CL19" s="1291" t="s">
        <v>133</v>
      </c>
      <c r="CM19" s="1291">
        <v>3</v>
      </c>
      <c r="CN19" s="1291" t="s">
        <v>133</v>
      </c>
      <c r="CO19" s="1291">
        <v>38</v>
      </c>
      <c r="CP19" s="1291">
        <v>32</v>
      </c>
      <c r="CQ19" s="1291">
        <v>1</v>
      </c>
      <c r="CR19" s="1291" t="s">
        <v>133</v>
      </c>
      <c r="CS19" s="1291">
        <v>3</v>
      </c>
      <c r="CT19" s="1291" t="s">
        <v>133</v>
      </c>
      <c r="CU19" s="1291">
        <v>6</v>
      </c>
      <c r="CV19" s="1291">
        <v>6</v>
      </c>
      <c r="CW19" s="1291" t="s">
        <v>133</v>
      </c>
      <c r="CX19" s="1291" t="s">
        <v>133</v>
      </c>
      <c r="CY19" s="1291">
        <v>0</v>
      </c>
      <c r="CZ19" s="1292" t="s">
        <v>133</v>
      </c>
      <c r="DA19" s="469"/>
      <c r="DB19" s="456" t="s">
        <v>345</v>
      </c>
      <c r="DC19" s="454"/>
      <c r="DD19" s="453"/>
    </row>
    <row r="20" spans="1:108" s="450" customFormat="1" ht="9.1999999999999993" customHeight="1">
      <c r="A20" s="447" t="s">
        <v>103</v>
      </c>
      <c r="B20" s="448"/>
      <c r="C20" s="460"/>
      <c r="D20" s="458" t="s">
        <v>347</v>
      </c>
      <c r="E20" s="457" t="s">
        <v>349</v>
      </c>
      <c r="F20" s="1290">
        <v>12557</v>
      </c>
      <c r="G20" s="1291">
        <v>10274</v>
      </c>
      <c r="H20" s="1291">
        <v>903</v>
      </c>
      <c r="I20" s="1291">
        <v>259</v>
      </c>
      <c r="J20" s="1291">
        <v>544</v>
      </c>
      <c r="K20" s="1291">
        <v>413</v>
      </c>
      <c r="L20" s="1291">
        <v>5880</v>
      </c>
      <c r="M20" s="1291">
        <v>4503</v>
      </c>
      <c r="N20" s="1291">
        <v>636</v>
      </c>
      <c r="O20" s="1291">
        <v>212</v>
      </c>
      <c r="P20" s="1291">
        <v>363</v>
      </c>
      <c r="Q20" s="1291">
        <v>92</v>
      </c>
      <c r="R20" s="1291">
        <v>6677</v>
      </c>
      <c r="S20" s="1291">
        <v>5771</v>
      </c>
      <c r="T20" s="1291">
        <v>267</v>
      </c>
      <c r="U20" s="1291">
        <v>47</v>
      </c>
      <c r="V20" s="1291">
        <v>181</v>
      </c>
      <c r="W20" s="1292">
        <v>321</v>
      </c>
      <c r="X20" s="469"/>
      <c r="Y20" s="456" t="s">
        <v>347</v>
      </c>
      <c r="Z20" s="454"/>
      <c r="AA20" s="453" t="s">
        <v>103</v>
      </c>
      <c r="AB20" s="447" t="s">
        <v>103</v>
      </c>
      <c r="AC20" s="448"/>
      <c r="AD20" s="460"/>
      <c r="AE20" s="458" t="s">
        <v>347</v>
      </c>
      <c r="AF20" s="457" t="s">
        <v>349</v>
      </c>
      <c r="AG20" s="1290">
        <v>11720</v>
      </c>
      <c r="AH20" s="1291">
        <v>9586</v>
      </c>
      <c r="AI20" s="1291">
        <v>856</v>
      </c>
      <c r="AJ20" s="1291">
        <v>244</v>
      </c>
      <c r="AK20" s="1291">
        <v>502</v>
      </c>
      <c r="AL20" s="1291">
        <v>379</v>
      </c>
      <c r="AM20" s="1291">
        <v>5497</v>
      </c>
      <c r="AN20" s="1291">
        <v>4198</v>
      </c>
      <c r="AO20" s="1291">
        <v>601</v>
      </c>
      <c r="AP20" s="1291">
        <v>203</v>
      </c>
      <c r="AQ20" s="1291">
        <v>339</v>
      </c>
      <c r="AR20" s="1291">
        <v>87</v>
      </c>
      <c r="AS20" s="1291">
        <v>6223</v>
      </c>
      <c r="AT20" s="1291">
        <v>5388</v>
      </c>
      <c r="AU20" s="1291">
        <v>255</v>
      </c>
      <c r="AV20" s="1291">
        <v>41</v>
      </c>
      <c r="AW20" s="1291">
        <v>163</v>
      </c>
      <c r="AX20" s="1292">
        <v>292</v>
      </c>
      <c r="AY20" s="469"/>
      <c r="AZ20" s="456" t="s">
        <v>347</v>
      </c>
      <c r="BA20" s="454"/>
      <c r="BB20" s="453" t="s">
        <v>103</v>
      </c>
      <c r="BC20" s="447" t="s">
        <v>103</v>
      </c>
      <c r="BD20" s="448"/>
      <c r="BE20" s="460"/>
      <c r="BF20" s="458" t="s">
        <v>347</v>
      </c>
      <c r="BG20" s="457" t="s">
        <v>349</v>
      </c>
      <c r="BH20" s="1290">
        <v>659</v>
      </c>
      <c r="BI20" s="1291">
        <v>540</v>
      </c>
      <c r="BJ20" s="1291">
        <v>45</v>
      </c>
      <c r="BK20" s="1291">
        <v>11</v>
      </c>
      <c r="BL20" s="1291">
        <v>31</v>
      </c>
      <c r="BM20" s="1291">
        <v>24</v>
      </c>
      <c r="BN20" s="1291">
        <v>312</v>
      </c>
      <c r="BO20" s="1291">
        <v>246</v>
      </c>
      <c r="BP20" s="1291">
        <v>34</v>
      </c>
      <c r="BQ20" s="1291">
        <v>8</v>
      </c>
      <c r="BR20" s="1291">
        <v>17</v>
      </c>
      <c r="BS20" s="1291">
        <v>4</v>
      </c>
      <c r="BT20" s="1291">
        <v>347</v>
      </c>
      <c r="BU20" s="1291">
        <v>294</v>
      </c>
      <c r="BV20" s="1291">
        <v>11</v>
      </c>
      <c r="BW20" s="1291">
        <v>3</v>
      </c>
      <c r="BX20" s="1291">
        <v>14</v>
      </c>
      <c r="BY20" s="1292">
        <v>20</v>
      </c>
      <c r="BZ20" s="469"/>
      <c r="CA20" s="456" t="s">
        <v>347</v>
      </c>
      <c r="CB20" s="454"/>
      <c r="CC20" s="453" t="s">
        <v>103</v>
      </c>
      <c r="CD20" s="447" t="s">
        <v>103</v>
      </c>
      <c r="CE20" s="448"/>
      <c r="CF20" s="460"/>
      <c r="CG20" s="458" t="s">
        <v>347</v>
      </c>
      <c r="CH20" s="457" t="s">
        <v>349</v>
      </c>
      <c r="CI20" s="1290">
        <v>178</v>
      </c>
      <c r="CJ20" s="1291">
        <v>148</v>
      </c>
      <c r="CK20" s="1291">
        <v>2</v>
      </c>
      <c r="CL20" s="1291">
        <v>4</v>
      </c>
      <c r="CM20" s="1291">
        <v>11</v>
      </c>
      <c r="CN20" s="1291">
        <v>10</v>
      </c>
      <c r="CO20" s="1291">
        <v>71</v>
      </c>
      <c r="CP20" s="1291">
        <v>59</v>
      </c>
      <c r="CQ20" s="1291">
        <v>1</v>
      </c>
      <c r="CR20" s="1291">
        <v>1</v>
      </c>
      <c r="CS20" s="1291">
        <v>7</v>
      </c>
      <c r="CT20" s="1291">
        <v>1</v>
      </c>
      <c r="CU20" s="1291">
        <v>107</v>
      </c>
      <c r="CV20" s="1291">
        <v>89</v>
      </c>
      <c r="CW20" s="1291">
        <v>1</v>
      </c>
      <c r="CX20" s="1291">
        <v>3</v>
      </c>
      <c r="CY20" s="1291">
        <v>4</v>
      </c>
      <c r="CZ20" s="1292">
        <v>9</v>
      </c>
      <c r="DA20" s="469"/>
      <c r="DB20" s="456" t="s">
        <v>347</v>
      </c>
      <c r="DC20" s="454"/>
      <c r="DD20" s="453" t="s">
        <v>103</v>
      </c>
    </row>
    <row r="21" spans="1:108" s="450" customFormat="1" ht="9.1999999999999993" customHeight="1">
      <c r="A21" s="447"/>
      <c r="B21" s="448"/>
      <c r="C21" s="460"/>
      <c r="D21" s="458" t="s">
        <v>350</v>
      </c>
      <c r="E21" s="457" t="s">
        <v>352</v>
      </c>
      <c r="F21" s="1290">
        <v>1519</v>
      </c>
      <c r="G21" s="1291">
        <v>1348</v>
      </c>
      <c r="H21" s="1291">
        <v>84</v>
      </c>
      <c r="I21" s="1291">
        <v>13</v>
      </c>
      <c r="J21" s="1291">
        <v>43</v>
      </c>
      <c r="K21" s="1291">
        <v>12</v>
      </c>
      <c r="L21" s="1291">
        <v>602</v>
      </c>
      <c r="M21" s="1291">
        <v>502</v>
      </c>
      <c r="N21" s="1291">
        <v>59</v>
      </c>
      <c r="O21" s="1291">
        <v>10</v>
      </c>
      <c r="P21" s="1291">
        <v>19</v>
      </c>
      <c r="Q21" s="1291">
        <v>4</v>
      </c>
      <c r="R21" s="1291">
        <v>917</v>
      </c>
      <c r="S21" s="1291">
        <v>846</v>
      </c>
      <c r="T21" s="1291">
        <v>25</v>
      </c>
      <c r="U21" s="1291">
        <v>3</v>
      </c>
      <c r="V21" s="1291">
        <v>24</v>
      </c>
      <c r="W21" s="1292">
        <v>8</v>
      </c>
      <c r="X21" s="469"/>
      <c r="Y21" s="456" t="s">
        <v>350</v>
      </c>
      <c r="Z21" s="454"/>
      <c r="AA21" s="453"/>
      <c r="AB21" s="447"/>
      <c r="AC21" s="448"/>
      <c r="AD21" s="460"/>
      <c r="AE21" s="458" t="s">
        <v>350</v>
      </c>
      <c r="AF21" s="457" t="s">
        <v>352</v>
      </c>
      <c r="AG21" s="1290">
        <v>1450</v>
      </c>
      <c r="AH21" s="1291">
        <v>1286</v>
      </c>
      <c r="AI21" s="1291">
        <v>79</v>
      </c>
      <c r="AJ21" s="1291">
        <v>12</v>
      </c>
      <c r="AK21" s="1291">
        <v>42</v>
      </c>
      <c r="AL21" s="1291">
        <v>12</v>
      </c>
      <c r="AM21" s="1291">
        <v>586</v>
      </c>
      <c r="AN21" s="1291">
        <v>490</v>
      </c>
      <c r="AO21" s="1291">
        <v>57</v>
      </c>
      <c r="AP21" s="1291">
        <v>9</v>
      </c>
      <c r="AQ21" s="1291">
        <v>18</v>
      </c>
      <c r="AR21" s="1291">
        <v>4</v>
      </c>
      <c r="AS21" s="1291">
        <v>864</v>
      </c>
      <c r="AT21" s="1291">
        <v>796</v>
      </c>
      <c r="AU21" s="1291">
        <v>22</v>
      </c>
      <c r="AV21" s="1291">
        <v>3</v>
      </c>
      <c r="AW21" s="1291">
        <v>24</v>
      </c>
      <c r="AX21" s="1292">
        <v>8</v>
      </c>
      <c r="AY21" s="469"/>
      <c r="AZ21" s="456" t="s">
        <v>350</v>
      </c>
      <c r="BA21" s="454"/>
      <c r="BB21" s="453"/>
      <c r="BC21" s="447"/>
      <c r="BD21" s="448"/>
      <c r="BE21" s="460"/>
      <c r="BF21" s="458" t="s">
        <v>350</v>
      </c>
      <c r="BG21" s="457" t="s">
        <v>352</v>
      </c>
      <c r="BH21" s="1290">
        <v>54</v>
      </c>
      <c r="BI21" s="1291">
        <v>48</v>
      </c>
      <c r="BJ21" s="1291">
        <v>4</v>
      </c>
      <c r="BK21" s="1291">
        <v>1</v>
      </c>
      <c r="BL21" s="1291">
        <v>1</v>
      </c>
      <c r="BM21" s="1291" t="s">
        <v>133</v>
      </c>
      <c r="BN21" s="1291">
        <v>13</v>
      </c>
      <c r="BO21" s="1291">
        <v>10</v>
      </c>
      <c r="BP21" s="1291">
        <v>1</v>
      </c>
      <c r="BQ21" s="1291">
        <v>1</v>
      </c>
      <c r="BR21" s="1291">
        <v>1</v>
      </c>
      <c r="BS21" s="1291" t="s">
        <v>133</v>
      </c>
      <c r="BT21" s="1291">
        <v>41</v>
      </c>
      <c r="BU21" s="1291">
        <v>38</v>
      </c>
      <c r="BV21" s="1291">
        <v>3</v>
      </c>
      <c r="BW21" s="1291" t="s">
        <v>133</v>
      </c>
      <c r="BX21" s="1291">
        <v>0</v>
      </c>
      <c r="BY21" s="1292" t="s">
        <v>133</v>
      </c>
      <c r="BZ21" s="469"/>
      <c r="CA21" s="456" t="s">
        <v>350</v>
      </c>
      <c r="CB21" s="454"/>
      <c r="CC21" s="453"/>
      <c r="CD21" s="447"/>
      <c r="CE21" s="448"/>
      <c r="CF21" s="460"/>
      <c r="CG21" s="458" t="s">
        <v>350</v>
      </c>
      <c r="CH21" s="457" t="s">
        <v>352</v>
      </c>
      <c r="CI21" s="1290">
        <v>15</v>
      </c>
      <c r="CJ21" s="1291">
        <v>14</v>
      </c>
      <c r="CK21" s="1291">
        <v>1</v>
      </c>
      <c r="CL21" s="1291" t="s">
        <v>133</v>
      </c>
      <c r="CM21" s="1291">
        <v>0</v>
      </c>
      <c r="CN21" s="1291" t="s">
        <v>133</v>
      </c>
      <c r="CO21" s="1291">
        <v>3</v>
      </c>
      <c r="CP21" s="1291">
        <v>2</v>
      </c>
      <c r="CQ21" s="1291">
        <v>1</v>
      </c>
      <c r="CR21" s="1291" t="s">
        <v>133</v>
      </c>
      <c r="CS21" s="1291">
        <v>0</v>
      </c>
      <c r="CT21" s="1291" t="s">
        <v>133</v>
      </c>
      <c r="CU21" s="1291">
        <v>12</v>
      </c>
      <c r="CV21" s="1291">
        <v>12</v>
      </c>
      <c r="CW21" s="1291" t="s">
        <v>133</v>
      </c>
      <c r="CX21" s="1291" t="s">
        <v>133</v>
      </c>
      <c r="CY21" s="1291">
        <v>0</v>
      </c>
      <c r="CZ21" s="1292" t="s">
        <v>133</v>
      </c>
      <c r="DA21" s="469"/>
      <c r="DB21" s="456" t="s">
        <v>350</v>
      </c>
      <c r="DC21" s="454"/>
      <c r="DD21" s="453"/>
    </row>
    <row r="22" spans="1:108" s="450" customFormat="1" ht="9.1999999999999993" customHeight="1">
      <c r="A22" s="447"/>
      <c r="B22" s="448"/>
      <c r="C22" s="460"/>
      <c r="D22" s="458" t="s">
        <v>353</v>
      </c>
      <c r="E22" s="461" t="s">
        <v>355</v>
      </c>
      <c r="F22" s="1290">
        <v>975</v>
      </c>
      <c r="G22" s="1291">
        <v>544</v>
      </c>
      <c r="H22" s="1291">
        <v>189</v>
      </c>
      <c r="I22" s="1291">
        <v>16</v>
      </c>
      <c r="J22" s="1291">
        <v>183</v>
      </c>
      <c r="K22" s="1291">
        <v>31</v>
      </c>
      <c r="L22" s="1291">
        <v>513</v>
      </c>
      <c r="M22" s="1291">
        <v>266</v>
      </c>
      <c r="N22" s="1291">
        <v>118</v>
      </c>
      <c r="O22" s="1291">
        <v>10</v>
      </c>
      <c r="P22" s="1291">
        <v>107</v>
      </c>
      <c r="Q22" s="1291">
        <v>5</v>
      </c>
      <c r="R22" s="1291">
        <v>462</v>
      </c>
      <c r="S22" s="1291">
        <v>278</v>
      </c>
      <c r="T22" s="1291">
        <v>71</v>
      </c>
      <c r="U22" s="1291">
        <v>6</v>
      </c>
      <c r="V22" s="1291">
        <v>76</v>
      </c>
      <c r="W22" s="1292">
        <v>26</v>
      </c>
      <c r="X22" s="469"/>
      <c r="Y22" s="459" t="s">
        <v>353</v>
      </c>
      <c r="Z22" s="451"/>
      <c r="AA22" s="453"/>
      <c r="AB22" s="447"/>
      <c r="AC22" s="448"/>
      <c r="AD22" s="460"/>
      <c r="AE22" s="458" t="s">
        <v>353</v>
      </c>
      <c r="AF22" s="461" t="s">
        <v>355</v>
      </c>
      <c r="AG22" s="1290">
        <v>941</v>
      </c>
      <c r="AH22" s="1291">
        <v>514</v>
      </c>
      <c r="AI22" s="1291">
        <v>188</v>
      </c>
      <c r="AJ22" s="1291">
        <v>16</v>
      </c>
      <c r="AK22" s="1291">
        <v>181</v>
      </c>
      <c r="AL22" s="1291">
        <v>31</v>
      </c>
      <c r="AM22" s="1291">
        <v>492</v>
      </c>
      <c r="AN22" s="1291">
        <v>248</v>
      </c>
      <c r="AO22" s="1291">
        <v>117</v>
      </c>
      <c r="AP22" s="1291">
        <v>10</v>
      </c>
      <c r="AQ22" s="1291">
        <v>105</v>
      </c>
      <c r="AR22" s="1291">
        <v>5</v>
      </c>
      <c r="AS22" s="1291">
        <v>449</v>
      </c>
      <c r="AT22" s="1291">
        <v>266</v>
      </c>
      <c r="AU22" s="1291">
        <v>71</v>
      </c>
      <c r="AV22" s="1291">
        <v>6</v>
      </c>
      <c r="AW22" s="1291">
        <v>76</v>
      </c>
      <c r="AX22" s="1292">
        <v>26</v>
      </c>
      <c r="AY22" s="469"/>
      <c r="AZ22" s="459" t="s">
        <v>353</v>
      </c>
      <c r="BA22" s="451"/>
      <c r="BB22" s="453"/>
      <c r="BC22" s="447"/>
      <c r="BD22" s="448"/>
      <c r="BE22" s="460"/>
      <c r="BF22" s="458" t="s">
        <v>353</v>
      </c>
      <c r="BG22" s="461" t="s">
        <v>355</v>
      </c>
      <c r="BH22" s="1290">
        <v>27</v>
      </c>
      <c r="BI22" s="1291">
        <v>24</v>
      </c>
      <c r="BJ22" s="1291">
        <v>1</v>
      </c>
      <c r="BK22" s="1291" t="s">
        <v>133</v>
      </c>
      <c r="BL22" s="1291">
        <v>2</v>
      </c>
      <c r="BM22" s="1291" t="s">
        <v>133</v>
      </c>
      <c r="BN22" s="1291">
        <v>17</v>
      </c>
      <c r="BO22" s="1291">
        <v>14</v>
      </c>
      <c r="BP22" s="1291">
        <v>1</v>
      </c>
      <c r="BQ22" s="1291" t="s">
        <v>133</v>
      </c>
      <c r="BR22" s="1291">
        <v>2</v>
      </c>
      <c r="BS22" s="1291" t="s">
        <v>133</v>
      </c>
      <c r="BT22" s="1291">
        <v>10</v>
      </c>
      <c r="BU22" s="1291">
        <v>10</v>
      </c>
      <c r="BV22" s="1291" t="s">
        <v>133</v>
      </c>
      <c r="BW22" s="1291" t="s">
        <v>133</v>
      </c>
      <c r="BX22" s="1291">
        <v>0</v>
      </c>
      <c r="BY22" s="1292" t="s">
        <v>133</v>
      </c>
      <c r="BZ22" s="469"/>
      <c r="CA22" s="459" t="s">
        <v>353</v>
      </c>
      <c r="CB22" s="451"/>
      <c r="CC22" s="453"/>
      <c r="CD22" s="447"/>
      <c r="CE22" s="448"/>
      <c r="CF22" s="460"/>
      <c r="CG22" s="458" t="s">
        <v>353</v>
      </c>
      <c r="CH22" s="461" t="s">
        <v>355</v>
      </c>
      <c r="CI22" s="1290">
        <v>7</v>
      </c>
      <c r="CJ22" s="1291">
        <v>6</v>
      </c>
      <c r="CK22" s="1291" t="s">
        <v>133</v>
      </c>
      <c r="CL22" s="1291" t="s">
        <v>133</v>
      </c>
      <c r="CM22" s="1291">
        <v>0</v>
      </c>
      <c r="CN22" s="1291" t="s">
        <v>133</v>
      </c>
      <c r="CO22" s="1291">
        <v>4</v>
      </c>
      <c r="CP22" s="1291">
        <v>4</v>
      </c>
      <c r="CQ22" s="1291" t="s">
        <v>133</v>
      </c>
      <c r="CR22" s="1291" t="s">
        <v>133</v>
      </c>
      <c r="CS22" s="1291">
        <v>0</v>
      </c>
      <c r="CT22" s="1291" t="s">
        <v>133</v>
      </c>
      <c r="CU22" s="1291">
        <v>3</v>
      </c>
      <c r="CV22" s="1291">
        <v>2</v>
      </c>
      <c r="CW22" s="1291" t="s">
        <v>133</v>
      </c>
      <c r="CX22" s="1291" t="s">
        <v>133</v>
      </c>
      <c r="CY22" s="1291">
        <v>0</v>
      </c>
      <c r="CZ22" s="1292" t="s">
        <v>133</v>
      </c>
      <c r="DA22" s="469"/>
      <c r="DB22" s="459" t="s">
        <v>353</v>
      </c>
      <c r="DC22" s="451"/>
      <c r="DD22" s="453"/>
    </row>
    <row r="23" spans="1:108" s="450" customFormat="1" ht="9.1999999999999993" customHeight="1">
      <c r="A23" s="447"/>
      <c r="B23" s="448"/>
      <c r="C23" s="460"/>
      <c r="D23" s="458" t="s">
        <v>356</v>
      </c>
      <c r="E23" s="462" t="s">
        <v>358</v>
      </c>
      <c r="F23" s="1290">
        <v>1460</v>
      </c>
      <c r="G23" s="1291">
        <v>887</v>
      </c>
      <c r="H23" s="1291">
        <v>165</v>
      </c>
      <c r="I23" s="1291">
        <v>99</v>
      </c>
      <c r="J23" s="1291">
        <v>220</v>
      </c>
      <c r="K23" s="1291">
        <v>65</v>
      </c>
      <c r="L23" s="1291">
        <v>927</v>
      </c>
      <c r="M23" s="1291">
        <v>517</v>
      </c>
      <c r="N23" s="1291">
        <v>122</v>
      </c>
      <c r="O23" s="1291">
        <v>90</v>
      </c>
      <c r="P23" s="1291">
        <v>167</v>
      </c>
      <c r="Q23" s="1291">
        <v>14</v>
      </c>
      <c r="R23" s="1291">
        <v>533</v>
      </c>
      <c r="S23" s="1291">
        <v>370</v>
      </c>
      <c r="T23" s="1291">
        <v>43</v>
      </c>
      <c r="U23" s="1291">
        <v>9</v>
      </c>
      <c r="V23" s="1291">
        <v>53</v>
      </c>
      <c r="W23" s="1292">
        <v>51</v>
      </c>
      <c r="X23" s="469"/>
      <c r="Y23" s="459" t="s">
        <v>356</v>
      </c>
      <c r="Z23" s="451"/>
      <c r="AA23" s="453"/>
      <c r="AB23" s="447"/>
      <c r="AC23" s="448"/>
      <c r="AD23" s="460"/>
      <c r="AE23" s="458" t="s">
        <v>356</v>
      </c>
      <c r="AF23" s="462" t="s">
        <v>358</v>
      </c>
      <c r="AG23" s="1290">
        <v>1385</v>
      </c>
      <c r="AH23" s="1291">
        <v>841</v>
      </c>
      <c r="AI23" s="1291">
        <v>157</v>
      </c>
      <c r="AJ23" s="1291">
        <v>94</v>
      </c>
      <c r="AK23" s="1291">
        <v>208</v>
      </c>
      <c r="AL23" s="1291">
        <v>61</v>
      </c>
      <c r="AM23" s="1291">
        <v>878</v>
      </c>
      <c r="AN23" s="1291">
        <v>489</v>
      </c>
      <c r="AO23" s="1291">
        <v>115</v>
      </c>
      <c r="AP23" s="1291">
        <v>85</v>
      </c>
      <c r="AQ23" s="1291">
        <v>158</v>
      </c>
      <c r="AR23" s="1291">
        <v>14</v>
      </c>
      <c r="AS23" s="1291">
        <v>507</v>
      </c>
      <c r="AT23" s="1291">
        <v>352</v>
      </c>
      <c r="AU23" s="1291">
        <v>42</v>
      </c>
      <c r="AV23" s="1291">
        <v>9</v>
      </c>
      <c r="AW23" s="1291">
        <v>50</v>
      </c>
      <c r="AX23" s="1292">
        <v>47</v>
      </c>
      <c r="AY23" s="469"/>
      <c r="AZ23" s="459" t="s">
        <v>356</v>
      </c>
      <c r="BA23" s="451"/>
      <c r="BB23" s="453"/>
      <c r="BC23" s="447"/>
      <c r="BD23" s="448"/>
      <c r="BE23" s="460"/>
      <c r="BF23" s="458" t="s">
        <v>356</v>
      </c>
      <c r="BG23" s="462" t="s">
        <v>358</v>
      </c>
      <c r="BH23" s="1290">
        <v>57</v>
      </c>
      <c r="BI23" s="1291">
        <v>35</v>
      </c>
      <c r="BJ23" s="1291">
        <v>6</v>
      </c>
      <c r="BK23" s="1291">
        <v>3</v>
      </c>
      <c r="BL23" s="1291">
        <v>10</v>
      </c>
      <c r="BM23" s="1291">
        <v>3</v>
      </c>
      <c r="BN23" s="1291">
        <v>37</v>
      </c>
      <c r="BO23" s="1291">
        <v>22</v>
      </c>
      <c r="BP23" s="1291">
        <v>5</v>
      </c>
      <c r="BQ23" s="1291">
        <v>3</v>
      </c>
      <c r="BR23" s="1291">
        <v>7</v>
      </c>
      <c r="BS23" s="1291" t="s">
        <v>133</v>
      </c>
      <c r="BT23" s="1291">
        <v>20</v>
      </c>
      <c r="BU23" s="1291">
        <v>13</v>
      </c>
      <c r="BV23" s="1291">
        <v>1</v>
      </c>
      <c r="BW23" s="1291" t="s">
        <v>133</v>
      </c>
      <c r="BX23" s="1291">
        <v>3</v>
      </c>
      <c r="BY23" s="1292">
        <v>3</v>
      </c>
      <c r="BZ23" s="469"/>
      <c r="CA23" s="459" t="s">
        <v>356</v>
      </c>
      <c r="CB23" s="451"/>
      <c r="CC23" s="453"/>
      <c r="CD23" s="447"/>
      <c r="CE23" s="448"/>
      <c r="CF23" s="460"/>
      <c r="CG23" s="458" t="s">
        <v>356</v>
      </c>
      <c r="CH23" s="462" t="s">
        <v>358</v>
      </c>
      <c r="CI23" s="1290">
        <v>18</v>
      </c>
      <c r="CJ23" s="1291">
        <v>11</v>
      </c>
      <c r="CK23" s="1291">
        <v>2</v>
      </c>
      <c r="CL23" s="1291">
        <v>2</v>
      </c>
      <c r="CM23" s="1291">
        <v>2</v>
      </c>
      <c r="CN23" s="1291">
        <v>1</v>
      </c>
      <c r="CO23" s="1291">
        <v>12</v>
      </c>
      <c r="CP23" s="1291">
        <v>6</v>
      </c>
      <c r="CQ23" s="1291">
        <v>2</v>
      </c>
      <c r="CR23" s="1291">
        <v>2</v>
      </c>
      <c r="CS23" s="1291">
        <v>2</v>
      </c>
      <c r="CT23" s="1291" t="s">
        <v>133</v>
      </c>
      <c r="CU23" s="1291">
        <v>6</v>
      </c>
      <c r="CV23" s="1291">
        <v>5</v>
      </c>
      <c r="CW23" s="1291" t="s">
        <v>133</v>
      </c>
      <c r="CX23" s="1291" t="s">
        <v>133</v>
      </c>
      <c r="CY23" s="1291">
        <v>0</v>
      </c>
      <c r="CZ23" s="1292">
        <v>1</v>
      </c>
      <c r="DA23" s="469"/>
      <c r="DB23" s="459" t="s">
        <v>356</v>
      </c>
      <c r="DC23" s="451"/>
      <c r="DD23" s="453"/>
    </row>
    <row r="24" spans="1:108" s="450" customFormat="1" ht="9.1999999999999993" customHeight="1">
      <c r="A24" s="447"/>
      <c r="B24" s="448"/>
      <c r="C24" s="460"/>
      <c r="D24" s="458" t="s">
        <v>359</v>
      </c>
      <c r="E24" s="461" t="s">
        <v>362</v>
      </c>
      <c r="F24" s="1290">
        <v>4282</v>
      </c>
      <c r="G24" s="1291">
        <v>3201</v>
      </c>
      <c r="H24" s="1291">
        <v>119</v>
      </c>
      <c r="I24" s="1291">
        <v>267</v>
      </c>
      <c r="J24" s="1291">
        <v>380</v>
      </c>
      <c r="K24" s="1291">
        <v>259</v>
      </c>
      <c r="L24" s="1291">
        <v>1597</v>
      </c>
      <c r="M24" s="1291">
        <v>1089</v>
      </c>
      <c r="N24" s="1291">
        <v>80</v>
      </c>
      <c r="O24" s="1291">
        <v>154</v>
      </c>
      <c r="P24" s="1291">
        <v>185</v>
      </c>
      <c r="Q24" s="1291">
        <v>59</v>
      </c>
      <c r="R24" s="1291">
        <v>2685</v>
      </c>
      <c r="S24" s="1291">
        <v>2112</v>
      </c>
      <c r="T24" s="1291">
        <v>39</v>
      </c>
      <c r="U24" s="1291">
        <v>113</v>
      </c>
      <c r="V24" s="1291">
        <v>195</v>
      </c>
      <c r="W24" s="1292">
        <v>200</v>
      </c>
      <c r="X24" s="469"/>
      <c r="Y24" s="459" t="s">
        <v>359</v>
      </c>
      <c r="Z24" s="451"/>
      <c r="AA24" s="453"/>
      <c r="AB24" s="447"/>
      <c r="AC24" s="448"/>
      <c r="AD24" s="460"/>
      <c r="AE24" s="458" t="s">
        <v>359</v>
      </c>
      <c r="AF24" s="461" t="s">
        <v>362</v>
      </c>
      <c r="AG24" s="1290">
        <v>4032</v>
      </c>
      <c r="AH24" s="1291">
        <v>3025</v>
      </c>
      <c r="AI24" s="1291">
        <v>116</v>
      </c>
      <c r="AJ24" s="1291">
        <v>248</v>
      </c>
      <c r="AK24" s="1291">
        <v>357</v>
      </c>
      <c r="AL24" s="1291">
        <v>235</v>
      </c>
      <c r="AM24" s="1291">
        <v>1511</v>
      </c>
      <c r="AN24" s="1291">
        <v>1040</v>
      </c>
      <c r="AO24" s="1291">
        <v>78</v>
      </c>
      <c r="AP24" s="1291">
        <v>141</v>
      </c>
      <c r="AQ24" s="1291">
        <v>171</v>
      </c>
      <c r="AR24" s="1291">
        <v>54</v>
      </c>
      <c r="AS24" s="1291">
        <v>2521</v>
      </c>
      <c r="AT24" s="1291">
        <v>1985</v>
      </c>
      <c r="AU24" s="1291">
        <v>38</v>
      </c>
      <c r="AV24" s="1291">
        <v>107</v>
      </c>
      <c r="AW24" s="1291">
        <v>186</v>
      </c>
      <c r="AX24" s="1292">
        <v>181</v>
      </c>
      <c r="AY24" s="469"/>
      <c r="AZ24" s="459" t="s">
        <v>359</v>
      </c>
      <c r="BA24" s="451"/>
      <c r="BB24" s="453"/>
      <c r="BC24" s="447"/>
      <c r="BD24" s="448"/>
      <c r="BE24" s="460"/>
      <c r="BF24" s="458" t="s">
        <v>359</v>
      </c>
      <c r="BG24" s="461" t="s">
        <v>362</v>
      </c>
      <c r="BH24" s="1290">
        <v>208</v>
      </c>
      <c r="BI24" s="1291">
        <v>142</v>
      </c>
      <c r="BJ24" s="1291">
        <v>2</v>
      </c>
      <c r="BK24" s="1291">
        <v>17</v>
      </c>
      <c r="BL24" s="1291">
        <v>21</v>
      </c>
      <c r="BM24" s="1291">
        <v>23</v>
      </c>
      <c r="BN24" s="1291">
        <v>73</v>
      </c>
      <c r="BO24" s="1291">
        <v>43</v>
      </c>
      <c r="BP24" s="1291">
        <v>1</v>
      </c>
      <c r="BQ24" s="1291">
        <v>11</v>
      </c>
      <c r="BR24" s="1291">
        <v>12</v>
      </c>
      <c r="BS24" s="1291">
        <v>5</v>
      </c>
      <c r="BT24" s="1291">
        <v>135</v>
      </c>
      <c r="BU24" s="1291">
        <v>99</v>
      </c>
      <c r="BV24" s="1291">
        <v>1</v>
      </c>
      <c r="BW24" s="1291">
        <v>6</v>
      </c>
      <c r="BX24" s="1291">
        <v>9</v>
      </c>
      <c r="BY24" s="1292">
        <v>18</v>
      </c>
      <c r="BZ24" s="469"/>
      <c r="CA24" s="459" t="s">
        <v>359</v>
      </c>
      <c r="CB24" s="451"/>
      <c r="CC24" s="453"/>
      <c r="CD24" s="447"/>
      <c r="CE24" s="448"/>
      <c r="CF24" s="460"/>
      <c r="CG24" s="458" t="s">
        <v>359</v>
      </c>
      <c r="CH24" s="461" t="s">
        <v>362</v>
      </c>
      <c r="CI24" s="1290">
        <v>42</v>
      </c>
      <c r="CJ24" s="1291">
        <v>34</v>
      </c>
      <c r="CK24" s="1291">
        <v>1</v>
      </c>
      <c r="CL24" s="1291">
        <v>2</v>
      </c>
      <c r="CM24" s="1291">
        <v>2</v>
      </c>
      <c r="CN24" s="1291">
        <v>1</v>
      </c>
      <c r="CO24" s="1291">
        <v>13</v>
      </c>
      <c r="CP24" s="1291">
        <v>6</v>
      </c>
      <c r="CQ24" s="1291">
        <v>1</v>
      </c>
      <c r="CR24" s="1291">
        <v>2</v>
      </c>
      <c r="CS24" s="1291">
        <v>2</v>
      </c>
      <c r="CT24" s="1291" t="s">
        <v>133</v>
      </c>
      <c r="CU24" s="1291">
        <v>29</v>
      </c>
      <c r="CV24" s="1291">
        <v>28</v>
      </c>
      <c r="CW24" s="1291" t="s">
        <v>133</v>
      </c>
      <c r="CX24" s="1291" t="s">
        <v>133</v>
      </c>
      <c r="CY24" s="1291">
        <v>0</v>
      </c>
      <c r="CZ24" s="1292">
        <v>1</v>
      </c>
      <c r="DA24" s="469"/>
      <c r="DB24" s="459" t="s">
        <v>359</v>
      </c>
      <c r="DC24" s="451"/>
      <c r="DD24" s="453"/>
    </row>
    <row r="25" spans="1:108" s="450" customFormat="1" ht="9.1999999999999993" customHeight="1">
      <c r="A25" s="447"/>
      <c r="B25" s="448"/>
      <c r="C25" s="460"/>
      <c r="D25" s="458" t="s">
        <v>363</v>
      </c>
      <c r="E25" s="462" t="s">
        <v>365</v>
      </c>
      <c r="F25" s="1290">
        <v>2921</v>
      </c>
      <c r="G25" s="1291">
        <v>1859</v>
      </c>
      <c r="H25" s="1291">
        <v>127</v>
      </c>
      <c r="I25" s="1291">
        <v>139</v>
      </c>
      <c r="J25" s="1291">
        <v>579</v>
      </c>
      <c r="K25" s="1291">
        <v>182</v>
      </c>
      <c r="L25" s="1291">
        <v>1179</v>
      </c>
      <c r="M25" s="1291">
        <v>740</v>
      </c>
      <c r="N25" s="1291">
        <v>86</v>
      </c>
      <c r="O25" s="1291">
        <v>85</v>
      </c>
      <c r="P25" s="1291">
        <v>225</v>
      </c>
      <c r="Q25" s="1291">
        <v>31</v>
      </c>
      <c r="R25" s="1291">
        <v>1742</v>
      </c>
      <c r="S25" s="1291">
        <v>1119</v>
      </c>
      <c r="T25" s="1291">
        <v>41</v>
      </c>
      <c r="U25" s="1291">
        <v>54</v>
      </c>
      <c r="V25" s="1291">
        <v>354</v>
      </c>
      <c r="W25" s="1292">
        <v>151</v>
      </c>
      <c r="X25" s="469"/>
      <c r="Y25" s="459" t="s">
        <v>363</v>
      </c>
      <c r="Z25" s="451"/>
      <c r="AA25" s="453"/>
      <c r="AB25" s="447"/>
      <c r="AC25" s="448"/>
      <c r="AD25" s="460"/>
      <c r="AE25" s="458" t="s">
        <v>363</v>
      </c>
      <c r="AF25" s="462" t="s">
        <v>365</v>
      </c>
      <c r="AG25" s="1290">
        <v>2730</v>
      </c>
      <c r="AH25" s="1291">
        <v>1731</v>
      </c>
      <c r="AI25" s="1291">
        <v>122</v>
      </c>
      <c r="AJ25" s="1291">
        <v>132</v>
      </c>
      <c r="AK25" s="1291">
        <v>539</v>
      </c>
      <c r="AL25" s="1291">
        <v>175</v>
      </c>
      <c r="AM25" s="1291">
        <v>1115</v>
      </c>
      <c r="AN25" s="1291">
        <v>698</v>
      </c>
      <c r="AO25" s="1291">
        <v>83</v>
      </c>
      <c r="AP25" s="1291">
        <v>80</v>
      </c>
      <c r="AQ25" s="1291">
        <v>211</v>
      </c>
      <c r="AR25" s="1291">
        <v>31</v>
      </c>
      <c r="AS25" s="1291">
        <v>1615</v>
      </c>
      <c r="AT25" s="1291">
        <v>1033</v>
      </c>
      <c r="AU25" s="1291">
        <v>39</v>
      </c>
      <c r="AV25" s="1291">
        <v>52</v>
      </c>
      <c r="AW25" s="1291">
        <v>328</v>
      </c>
      <c r="AX25" s="1292">
        <v>144</v>
      </c>
      <c r="AY25" s="469"/>
      <c r="AZ25" s="459" t="s">
        <v>363</v>
      </c>
      <c r="BA25" s="451"/>
      <c r="BB25" s="453"/>
      <c r="BC25" s="447"/>
      <c r="BD25" s="448"/>
      <c r="BE25" s="460"/>
      <c r="BF25" s="458" t="s">
        <v>363</v>
      </c>
      <c r="BG25" s="462" t="s">
        <v>365</v>
      </c>
      <c r="BH25" s="1290">
        <v>156</v>
      </c>
      <c r="BI25" s="1291">
        <v>107</v>
      </c>
      <c r="BJ25" s="1291">
        <v>5</v>
      </c>
      <c r="BK25" s="1291">
        <v>4</v>
      </c>
      <c r="BL25" s="1291">
        <v>32</v>
      </c>
      <c r="BM25" s="1291">
        <v>6</v>
      </c>
      <c r="BN25" s="1291">
        <v>50</v>
      </c>
      <c r="BO25" s="1291">
        <v>36</v>
      </c>
      <c r="BP25" s="1291">
        <v>3</v>
      </c>
      <c r="BQ25" s="1291">
        <v>2</v>
      </c>
      <c r="BR25" s="1291">
        <v>9</v>
      </c>
      <c r="BS25" s="1291" t="s">
        <v>133</v>
      </c>
      <c r="BT25" s="1291">
        <v>106</v>
      </c>
      <c r="BU25" s="1291">
        <v>71</v>
      </c>
      <c r="BV25" s="1291">
        <v>2</v>
      </c>
      <c r="BW25" s="1291">
        <v>2</v>
      </c>
      <c r="BX25" s="1291">
        <v>23</v>
      </c>
      <c r="BY25" s="1292">
        <v>6</v>
      </c>
      <c r="BZ25" s="469"/>
      <c r="CA25" s="459" t="s">
        <v>363</v>
      </c>
      <c r="CB25" s="451"/>
      <c r="CC25" s="453"/>
      <c r="CD25" s="447"/>
      <c r="CE25" s="448"/>
      <c r="CF25" s="460"/>
      <c r="CG25" s="458" t="s">
        <v>363</v>
      </c>
      <c r="CH25" s="462" t="s">
        <v>365</v>
      </c>
      <c r="CI25" s="1290">
        <v>35</v>
      </c>
      <c r="CJ25" s="1291">
        <v>21</v>
      </c>
      <c r="CK25" s="1291" t="s">
        <v>133</v>
      </c>
      <c r="CL25" s="1291">
        <v>3</v>
      </c>
      <c r="CM25" s="1291">
        <v>8</v>
      </c>
      <c r="CN25" s="1291">
        <v>1</v>
      </c>
      <c r="CO25" s="1291">
        <v>14</v>
      </c>
      <c r="CP25" s="1291">
        <v>6</v>
      </c>
      <c r="CQ25" s="1291" t="s">
        <v>133</v>
      </c>
      <c r="CR25" s="1291">
        <v>3</v>
      </c>
      <c r="CS25" s="1291">
        <v>5</v>
      </c>
      <c r="CT25" s="1291" t="s">
        <v>133</v>
      </c>
      <c r="CU25" s="1291">
        <v>21</v>
      </c>
      <c r="CV25" s="1291">
        <v>15</v>
      </c>
      <c r="CW25" s="1291" t="s">
        <v>133</v>
      </c>
      <c r="CX25" s="1291" t="s">
        <v>133</v>
      </c>
      <c r="CY25" s="1291">
        <v>3</v>
      </c>
      <c r="CZ25" s="1292">
        <v>1</v>
      </c>
      <c r="DA25" s="469"/>
      <c r="DB25" s="459" t="s">
        <v>363</v>
      </c>
      <c r="DC25" s="451"/>
      <c r="DD25" s="453"/>
    </row>
    <row r="26" spans="1:108" s="450" customFormat="1" ht="9.1999999999999993" customHeight="1">
      <c r="A26" s="447"/>
      <c r="B26" s="448"/>
      <c r="C26" s="460"/>
      <c r="D26" s="458" t="s">
        <v>366</v>
      </c>
      <c r="E26" s="457" t="s">
        <v>368</v>
      </c>
      <c r="F26" s="1290">
        <v>5140</v>
      </c>
      <c r="G26" s="1291">
        <v>4795</v>
      </c>
      <c r="H26" s="1291">
        <v>63</v>
      </c>
      <c r="I26" s="1291">
        <v>34</v>
      </c>
      <c r="J26" s="1291">
        <v>188</v>
      </c>
      <c r="K26" s="1291">
        <v>17</v>
      </c>
      <c r="L26" s="1291">
        <v>2371</v>
      </c>
      <c r="M26" s="1291">
        <v>2266</v>
      </c>
      <c r="N26" s="1291">
        <v>36</v>
      </c>
      <c r="O26" s="1291">
        <v>12</v>
      </c>
      <c r="P26" s="1291">
        <v>33</v>
      </c>
      <c r="Q26" s="1291">
        <v>6</v>
      </c>
      <c r="R26" s="1291">
        <v>2769</v>
      </c>
      <c r="S26" s="1291">
        <v>2529</v>
      </c>
      <c r="T26" s="1291">
        <v>27</v>
      </c>
      <c r="U26" s="1291">
        <v>22</v>
      </c>
      <c r="V26" s="1291">
        <v>155</v>
      </c>
      <c r="W26" s="1292">
        <v>11</v>
      </c>
      <c r="X26" s="469"/>
      <c r="Y26" s="459" t="s">
        <v>366</v>
      </c>
      <c r="Z26" s="451"/>
      <c r="AA26" s="453"/>
      <c r="AB26" s="447"/>
      <c r="AC26" s="448"/>
      <c r="AD26" s="460"/>
      <c r="AE26" s="458" t="s">
        <v>366</v>
      </c>
      <c r="AF26" s="457" t="s">
        <v>368</v>
      </c>
      <c r="AG26" s="1290">
        <v>4972</v>
      </c>
      <c r="AH26" s="1291">
        <v>4636</v>
      </c>
      <c r="AI26" s="1291">
        <v>62</v>
      </c>
      <c r="AJ26" s="1291">
        <v>33</v>
      </c>
      <c r="AK26" s="1291">
        <v>183</v>
      </c>
      <c r="AL26" s="1291">
        <v>17</v>
      </c>
      <c r="AM26" s="1291">
        <v>2306</v>
      </c>
      <c r="AN26" s="1291">
        <v>2205</v>
      </c>
      <c r="AO26" s="1291">
        <v>35</v>
      </c>
      <c r="AP26" s="1291">
        <v>12</v>
      </c>
      <c r="AQ26" s="1291">
        <v>32</v>
      </c>
      <c r="AR26" s="1291">
        <v>6</v>
      </c>
      <c r="AS26" s="1291">
        <v>2666</v>
      </c>
      <c r="AT26" s="1291">
        <v>2431</v>
      </c>
      <c r="AU26" s="1291">
        <v>27</v>
      </c>
      <c r="AV26" s="1291">
        <v>21</v>
      </c>
      <c r="AW26" s="1291">
        <v>151</v>
      </c>
      <c r="AX26" s="1292">
        <v>11</v>
      </c>
      <c r="AY26" s="469"/>
      <c r="AZ26" s="459" t="s">
        <v>366</v>
      </c>
      <c r="BA26" s="451"/>
      <c r="BB26" s="453"/>
      <c r="BC26" s="447"/>
      <c r="BD26" s="448"/>
      <c r="BE26" s="460"/>
      <c r="BF26" s="458" t="s">
        <v>366</v>
      </c>
      <c r="BG26" s="457" t="s">
        <v>368</v>
      </c>
      <c r="BH26" s="1290">
        <v>139</v>
      </c>
      <c r="BI26" s="1291">
        <v>131</v>
      </c>
      <c r="BJ26" s="1291">
        <v>1</v>
      </c>
      <c r="BK26" s="1291">
        <v>1</v>
      </c>
      <c r="BL26" s="1291">
        <v>4</v>
      </c>
      <c r="BM26" s="1291" t="s">
        <v>133</v>
      </c>
      <c r="BN26" s="1291">
        <v>57</v>
      </c>
      <c r="BO26" s="1291">
        <v>53</v>
      </c>
      <c r="BP26" s="1291">
        <v>1</v>
      </c>
      <c r="BQ26" s="1291" t="s">
        <v>133</v>
      </c>
      <c r="BR26" s="1291">
        <v>1</v>
      </c>
      <c r="BS26" s="1291" t="s">
        <v>133</v>
      </c>
      <c r="BT26" s="1291">
        <v>82</v>
      </c>
      <c r="BU26" s="1291">
        <v>78</v>
      </c>
      <c r="BV26" s="1291" t="s">
        <v>133</v>
      </c>
      <c r="BW26" s="1291">
        <v>1</v>
      </c>
      <c r="BX26" s="1291">
        <v>3</v>
      </c>
      <c r="BY26" s="1292" t="s">
        <v>133</v>
      </c>
      <c r="BZ26" s="469"/>
      <c r="CA26" s="459" t="s">
        <v>366</v>
      </c>
      <c r="CB26" s="451"/>
      <c r="CC26" s="453"/>
      <c r="CD26" s="447"/>
      <c r="CE26" s="448"/>
      <c r="CF26" s="460"/>
      <c r="CG26" s="458" t="s">
        <v>366</v>
      </c>
      <c r="CH26" s="457" t="s">
        <v>368</v>
      </c>
      <c r="CI26" s="1290">
        <v>29</v>
      </c>
      <c r="CJ26" s="1291">
        <v>28</v>
      </c>
      <c r="CK26" s="1291" t="s">
        <v>133</v>
      </c>
      <c r="CL26" s="1291" t="s">
        <v>133</v>
      </c>
      <c r="CM26" s="1291">
        <v>1</v>
      </c>
      <c r="CN26" s="1291" t="s">
        <v>133</v>
      </c>
      <c r="CO26" s="1291">
        <v>8</v>
      </c>
      <c r="CP26" s="1291">
        <v>8</v>
      </c>
      <c r="CQ26" s="1291" t="s">
        <v>133</v>
      </c>
      <c r="CR26" s="1291" t="s">
        <v>133</v>
      </c>
      <c r="CS26" s="1291">
        <v>0</v>
      </c>
      <c r="CT26" s="1291" t="s">
        <v>133</v>
      </c>
      <c r="CU26" s="1291">
        <v>21</v>
      </c>
      <c r="CV26" s="1291">
        <v>20</v>
      </c>
      <c r="CW26" s="1291" t="s">
        <v>133</v>
      </c>
      <c r="CX26" s="1291" t="s">
        <v>133</v>
      </c>
      <c r="CY26" s="1291">
        <v>1</v>
      </c>
      <c r="CZ26" s="1292" t="s">
        <v>133</v>
      </c>
      <c r="DA26" s="469"/>
      <c r="DB26" s="459" t="s">
        <v>366</v>
      </c>
      <c r="DC26" s="451"/>
      <c r="DD26" s="453"/>
    </row>
    <row r="27" spans="1:108" s="450" customFormat="1" ht="9.1999999999999993" customHeight="1">
      <c r="A27" s="447"/>
      <c r="B27" s="448"/>
      <c r="C27" s="460"/>
      <c r="D27" s="458" t="s">
        <v>369</v>
      </c>
      <c r="E27" s="457" t="s">
        <v>371</v>
      </c>
      <c r="F27" s="1290">
        <v>13297</v>
      </c>
      <c r="G27" s="1291">
        <v>12310</v>
      </c>
      <c r="H27" s="1291">
        <v>308</v>
      </c>
      <c r="I27" s="1291">
        <v>240</v>
      </c>
      <c r="J27" s="1291">
        <v>114</v>
      </c>
      <c r="K27" s="1291">
        <v>167</v>
      </c>
      <c r="L27" s="1291">
        <v>3667</v>
      </c>
      <c r="M27" s="1291">
        <v>3132</v>
      </c>
      <c r="N27" s="1291">
        <v>188</v>
      </c>
      <c r="O27" s="1291">
        <v>214</v>
      </c>
      <c r="P27" s="1291">
        <v>81</v>
      </c>
      <c r="Q27" s="1291">
        <v>15</v>
      </c>
      <c r="R27" s="1291">
        <v>9630</v>
      </c>
      <c r="S27" s="1291">
        <v>9178</v>
      </c>
      <c r="T27" s="1291">
        <v>120</v>
      </c>
      <c r="U27" s="1291">
        <v>26</v>
      </c>
      <c r="V27" s="1291">
        <v>33</v>
      </c>
      <c r="W27" s="1292">
        <v>152</v>
      </c>
      <c r="X27" s="469"/>
      <c r="Y27" s="459" t="s">
        <v>369</v>
      </c>
      <c r="Z27" s="451"/>
      <c r="AA27" s="453"/>
      <c r="AB27" s="447"/>
      <c r="AC27" s="448"/>
      <c r="AD27" s="460"/>
      <c r="AE27" s="458" t="s">
        <v>369</v>
      </c>
      <c r="AF27" s="457" t="s">
        <v>371</v>
      </c>
      <c r="AG27" s="1290">
        <v>12501</v>
      </c>
      <c r="AH27" s="1291">
        <v>11562</v>
      </c>
      <c r="AI27" s="1291">
        <v>293</v>
      </c>
      <c r="AJ27" s="1291">
        <v>233</v>
      </c>
      <c r="AK27" s="1291">
        <v>111</v>
      </c>
      <c r="AL27" s="1291">
        <v>162</v>
      </c>
      <c r="AM27" s="1291">
        <v>3503</v>
      </c>
      <c r="AN27" s="1291">
        <v>2991</v>
      </c>
      <c r="AO27" s="1291">
        <v>177</v>
      </c>
      <c r="AP27" s="1291">
        <v>208</v>
      </c>
      <c r="AQ27" s="1291">
        <v>79</v>
      </c>
      <c r="AR27" s="1291">
        <v>14</v>
      </c>
      <c r="AS27" s="1291">
        <v>8998</v>
      </c>
      <c r="AT27" s="1291">
        <v>8571</v>
      </c>
      <c r="AU27" s="1291">
        <v>116</v>
      </c>
      <c r="AV27" s="1291">
        <v>25</v>
      </c>
      <c r="AW27" s="1291">
        <v>32</v>
      </c>
      <c r="AX27" s="1292">
        <v>148</v>
      </c>
      <c r="AY27" s="469"/>
      <c r="AZ27" s="459" t="s">
        <v>369</v>
      </c>
      <c r="BA27" s="451"/>
      <c r="BB27" s="453"/>
      <c r="BC27" s="447"/>
      <c r="BD27" s="448"/>
      <c r="BE27" s="460"/>
      <c r="BF27" s="458" t="s">
        <v>369</v>
      </c>
      <c r="BG27" s="457" t="s">
        <v>371</v>
      </c>
      <c r="BH27" s="1290">
        <v>644</v>
      </c>
      <c r="BI27" s="1291">
        <v>606</v>
      </c>
      <c r="BJ27" s="1291">
        <v>9</v>
      </c>
      <c r="BK27" s="1291">
        <v>7</v>
      </c>
      <c r="BL27" s="1291">
        <v>3</v>
      </c>
      <c r="BM27" s="1291">
        <v>5</v>
      </c>
      <c r="BN27" s="1291">
        <v>133</v>
      </c>
      <c r="BO27" s="1291">
        <v>115</v>
      </c>
      <c r="BP27" s="1291">
        <v>7</v>
      </c>
      <c r="BQ27" s="1291">
        <v>6</v>
      </c>
      <c r="BR27" s="1291">
        <v>2</v>
      </c>
      <c r="BS27" s="1291">
        <v>1</v>
      </c>
      <c r="BT27" s="1291">
        <v>511</v>
      </c>
      <c r="BU27" s="1291">
        <v>491</v>
      </c>
      <c r="BV27" s="1291">
        <v>2</v>
      </c>
      <c r="BW27" s="1291">
        <v>1</v>
      </c>
      <c r="BX27" s="1291">
        <v>1</v>
      </c>
      <c r="BY27" s="1292">
        <v>4</v>
      </c>
      <c r="BZ27" s="469"/>
      <c r="CA27" s="459" t="s">
        <v>369</v>
      </c>
      <c r="CB27" s="451"/>
      <c r="CC27" s="453"/>
      <c r="CD27" s="447"/>
      <c r="CE27" s="448"/>
      <c r="CF27" s="460"/>
      <c r="CG27" s="458" t="s">
        <v>369</v>
      </c>
      <c r="CH27" s="457" t="s">
        <v>371</v>
      </c>
      <c r="CI27" s="1290">
        <v>152</v>
      </c>
      <c r="CJ27" s="1291">
        <v>142</v>
      </c>
      <c r="CK27" s="1291">
        <v>6</v>
      </c>
      <c r="CL27" s="1291" t="s">
        <v>133</v>
      </c>
      <c r="CM27" s="1291">
        <v>0</v>
      </c>
      <c r="CN27" s="1291" t="s">
        <v>133</v>
      </c>
      <c r="CO27" s="1291">
        <v>31</v>
      </c>
      <c r="CP27" s="1291">
        <v>26</v>
      </c>
      <c r="CQ27" s="1291">
        <v>4</v>
      </c>
      <c r="CR27" s="1291" t="s">
        <v>133</v>
      </c>
      <c r="CS27" s="1291">
        <v>0</v>
      </c>
      <c r="CT27" s="1291" t="s">
        <v>133</v>
      </c>
      <c r="CU27" s="1291">
        <v>121</v>
      </c>
      <c r="CV27" s="1291">
        <v>116</v>
      </c>
      <c r="CW27" s="1291">
        <v>2</v>
      </c>
      <c r="CX27" s="1291" t="s">
        <v>133</v>
      </c>
      <c r="CY27" s="1291">
        <v>0</v>
      </c>
      <c r="CZ27" s="1292" t="s">
        <v>133</v>
      </c>
      <c r="DA27" s="469"/>
      <c r="DB27" s="459" t="s">
        <v>369</v>
      </c>
      <c r="DC27" s="451"/>
      <c r="DD27" s="453"/>
    </row>
    <row r="28" spans="1:108" s="450" customFormat="1" ht="9.1999999999999993" customHeight="1">
      <c r="A28" s="447"/>
      <c r="B28" s="448"/>
      <c r="C28" s="460"/>
      <c r="D28" s="458" t="s">
        <v>372</v>
      </c>
      <c r="E28" s="457" t="s">
        <v>370</v>
      </c>
      <c r="F28" s="1290">
        <v>804</v>
      </c>
      <c r="G28" s="1291">
        <v>780</v>
      </c>
      <c r="H28" s="1291">
        <v>9</v>
      </c>
      <c r="I28" s="1291">
        <v>3</v>
      </c>
      <c r="J28" s="1291">
        <v>2</v>
      </c>
      <c r="K28" s="1291">
        <v>3</v>
      </c>
      <c r="L28" s="1291">
        <v>509</v>
      </c>
      <c r="M28" s="1291">
        <v>492</v>
      </c>
      <c r="N28" s="1291">
        <v>9</v>
      </c>
      <c r="O28" s="1291">
        <v>1</v>
      </c>
      <c r="P28" s="1291">
        <v>1</v>
      </c>
      <c r="Q28" s="1291">
        <v>1</v>
      </c>
      <c r="R28" s="1291">
        <v>295</v>
      </c>
      <c r="S28" s="1291">
        <v>288</v>
      </c>
      <c r="T28" s="1291" t="s">
        <v>133</v>
      </c>
      <c r="U28" s="1291">
        <v>2</v>
      </c>
      <c r="V28" s="1291">
        <v>1</v>
      </c>
      <c r="W28" s="1292">
        <v>2</v>
      </c>
      <c r="X28" s="469"/>
      <c r="Y28" s="459" t="s">
        <v>372</v>
      </c>
      <c r="Z28" s="451"/>
      <c r="AA28" s="453"/>
      <c r="AB28" s="447"/>
      <c r="AC28" s="448"/>
      <c r="AD28" s="460"/>
      <c r="AE28" s="458" t="s">
        <v>372</v>
      </c>
      <c r="AF28" s="457" t="s">
        <v>370</v>
      </c>
      <c r="AG28" s="1290">
        <v>699</v>
      </c>
      <c r="AH28" s="1291">
        <v>684</v>
      </c>
      <c r="AI28" s="1291">
        <v>6</v>
      </c>
      <c r="AJ28" s="1291">
        <v>2</v>
      </c>
      <c r="AK28" s="1291">
        <v>0</v>
      </c>
      <c r="AL28" s="1291" t="s">
        <v>133</v>
      </c>
      <c r="AM28" s="1291">
        <v>443</v>
      </c>
      <c r="AN28" s="1291">
        <v>432</v>
      </c>
      <c r="AO28" s="1291">
        <v>6</v>
      </c>
      <c r="AP28" s="1291" t="s">
        <v>133</v>
      </c>
      <c r="AQ28" s="1291">
        <v>0</v>
      </c>
      <c r="AR28" s="1291" t="s">
        <v>133</v>
      </c>
      <c r="AS28" s="1291">
        <v>256</v>
      </c>
      <c r="AT28" s="1291">
        <v>252</v>
      </c>
      <c r="AU28" s="1291" t="s">
        <v>133</v>
      </c>
      <c r="AV28" s="1291">
        <v>2</v>
      </c>
      <c r="AW28" s="1291">
        <v>0</v>
      </c>
      <c r="AX28" s="1292" t="s">
        <v>133</v>
      </c>
      <c r="AY28" s="469"/>
      <c r="AZ28" s="459" t="s">
        <v>372</v>
      </c>
      <c r="BA28" s="451"/>
      <c r="BB28" s="453"/>
      <c r="BC28" s="447"/>
      <c r="BD28" s="448"/>
      <c r="BE28" s="460"/>
      <c r="BF28" s="458" t="s">
        <v>372</v>
      </c>
      <c r="BG28" s="457" t="s">
        <v>370</v>
      </c>
      <c r="BH28" s="1290">
        <v>69</v>
      </c>
      <c r="BI28" s="1291">
        <v>63</v>
      </c>
      <c r="BJ28" s="1291">
        <v>1</v>
      </c>
      <c r="BK28" s="1291">
        <v>1</v>
      </c>
      <c r="BL28" s="1291">
        <v>1</v>
      </c>
      <c r="BM28" s="1291">
        <v>3</v>
      </c>
      <c r="BN28" s="1291">
        <v>44</v>
      </c>
      <c r="BO28" s="1291">
        <v>40</v>
      </c>
      <c r="BP28" s="1291">
        <v>1</v>
      </c>
      <c r="BQ28" s="1291">
        <v>1</v>
      </c>
      <c r="BR28" s="1291">
        <v>1</v>
      </c>
      <c r="BS28" s="1291">
        <v>1</v>
      </c>
      <c r="BT28" s="1291">
        <v>25</v>
      </c>
      <c r="BU28" s="1291">
        <v>23</v>
      </c>
      <c r="BV28" s="1291" t="s">
        <v>133</v>
      </c>
      <c r="BW28" s="1291" t="s">
        <v>133</v>
      </c>
      <c r="BX28" s="1291">
        <v>0</v>
      </c>
      <c r="BY28" s="1292">
        <v>2</v>
      </c>
      <c r="BZ28" s="469"/>
      <c r="CA28" s="459" t="s">
        <v>372</v>
      </c>
      <c r="CB28" s="451"/>
      <c r="CC28" s="453"/>
      <c r="CD28" s="447"/>
      <c r="CE28" s="448"/>
      <c r="CF28" s="460"/>
      <c r="CG28" s="458" t="s">
        <v>372</v>
      </c>
      <c r="CH28" s="457" t="s">
        <v>370</v>
      </c>
      <c r="CI28" s="1290">
        <v>36</v>
      </c>
      <c r="CJ28" s="1291">
        <v>33</v>
      </c>
      <c r="CK28" s="1291">
        <v>2</v>
      </c>
      <c r="CL28" s="1291" t="s">
        <v>133</v>
      </c>
      <c r="CM28" s="1291">
        <v>1</v>
      </c>
      <c r="CN28" s="1291" t="s">
        <v>133</v>
      </c>
      <c r="CO28" s="1291">
        <v>22</v>
      </c>
      <c r="CP28" s="1291">
        <v>20</v>
      </c>
      <c r="CQ28" s="1291">
        <v>2</v>
      </c>
      <c r="CR28" s="1291" t="s">
        <v>133</v>
      </c>
      <c r="CS28" s="1291">
        <v>0</v>
      </c>
      <c r="CT28" s="1291" t="s">
        <v>133</v>
      </c>
      <c r="CU28" s="1291">
        <v>14</v>
      </c>
      <c r="CV28" s="1291">
        <v>13</v>
      </c>
      <c r="CW28" s="1291" t="s">
        <v>133</v>
      </c>
      <c r="CX28" s="1291" t="s">
        <v>133</v>
      </c>
      <c r="CY28" s="1291">
        <v>1</v>
      </c>
      <c r="CZ28" s="1292" t="s">
        <v>133</v>
      </c>
      <c r="DA28" s="469"/>
      <c r="DB28" s="459" t="s">
        <v>372</v>
      </c>
      <c r="DC28" s="451"/>
      <c r="DD28" s="453"/>
    </row>
    <row r="29" spans="1:108" s="450" customFormat="1" ht="9.1999999999999993" customHeight="1">
      <c r="A29" s="447"/>
      <c r="B29" s="448"/>
      <c r="C29" s="460"/>
      <c r="D29" s="458" t="s">
        <v>374</v>
      </c>
      <c r="E29" s="463" t="s">
        <v>373</v>
      </c>
      <c r="F29" s="1290">
        <v>4416</v>
      </c>
      <c r="G29" s="1291">
        <v>3555</v>
      </c>
      <c r="H29" s="1291">
        <v>289</v>
      </c>
      <c r="I29" s="1291">
        <v>57</v>
      </c>
      <c r="J29" s="1291">
        <v>354</v>
      </c>
      <c r="K29" s="1291">
        <v>88</v>
      </c>
      <c r="L29" s="1291">
        <v>2508</v>
      </c>
      <c r="M29" s="1291">
        <v>1914</v>
      </c>
      <c r="N29" s="1291">
        <v>234</v>
      </c>
      <c r="O29" s="1291">
        <v>53</v>
      </c>
      <c r="P29" s="1291">
        <v>236</v>
      </c>
      <c r="Q29" s="1291">
        <v>32</v>
      </c>
      <c r="R29" s="1291">
        <v>1908</v>
      </c>
      <c r="S29" s="1291">
        <v>1641</v>
      </c>
      <c r="T29" s="1291">
        <v>55</v>
      </c>
      <c r="U29" s="1291">
        <v>4</v>
      </c>
      <c r="V29" s="1291">
        <v>118</v>
      </c>
      <c r="W29" s="1292">
        <v>56</v>
      </c>
      <c r="X29" s="469"/>
      <c r="Y29" s="459" t="s">
        <v>374</v>
      </c>
      <c r="Z29" s="451"/>
      <c r="AA29" s="453"/>
      <c r="AB29" s="447"/>
      <c r="AC29" s="448"/>
      <c r="AD29" s="460"/>
      <c r="AE29" s="458" t="s">
        <v>374</v>
      </c>
      <c r="AF29" s="463" t="s">
        <v>373</v>
      </c>
      <c r="AG29" s="1290">
        <v>4109</v>
      </c>
      <c r="AH29" s="1291">
        <v>3313</v>
      </c>
      <c r="AI29" s="1291">
        <v>273</v>
      </c>
      <c r="AJ29" s="1291">
        <v>54</v>
      </c>
      <c r="AK29" s="1291">
        <v>323</v>
      </c>
      <c r="AL29" s="1291">
        <v>80</v>
      </c>
      <c r="AM29" s="1291">
        <v>2324</v>
      </c>
      <c r="AN29" s="1291">
        <v>1777</v>
      </c>
      <c r="AO29" s="1291">
        <v>222</v>
      </c>
      <c r="AP29" s="1291">
        <v>50</v>
      </c>
      <c r="AQ29" s="1291">
        <v>212</v>
      </c>
      <c r="AR29" s="1291">
        <v>29</v>
      </c>
      <c r="AS29" s="1291">
        <v>1785</v>
      </c>
      <c r="AT29" s="1291">
        <v>1536</v>
      </c>
      <c r="AU29" s="1291">
        <v>51</v>
      </c>
      <c r="AV29" s="1291">
        <v>4</v>
      </c>
      <c r="AW29" s="1291">
        <v>111</v>
      </c>
      <c r="AX29" s="1292">
        <v>51</v>
      </c>
      <c r="AY29" s="469"/>
      <c r="AZ29" s="459" t="s">
        <v>374</v>
      </c>
      <c r="BA29" s="451"/>
      <c r="BB29" s="453"/>
      <c r="BC29" s="447"/>
      <c r="BD29" s="448"/>
      <c r="BE29" s="460"/>
      <c r="BF29" s="458" t="s">
        <v>374</v>
      </c>
      <c r="BG29" s="463" t="s">
        <v>373</v>
      </c>
      <c r="BH29" s="1290">
        <v>245</v>
      </c>
      <c r="BI29" s="1291">
        <v>192</v>
      </c>
      <c r="BJ29" s="1291">
        <v>15</v>
      </c>
      <c r="BK29" s="1291">
        <v>2</v>
      </c>
      <c r="BL29" s="1291">
        <v>25</v>
      </c>
      <c r="BM29" s="1291">
        <v>5</v>
      </c>
      <c r="BN29" s="1291">
        <v>148</v>
      </c>
      <c r="BO29" s="1291">
        <v>108</v>
      </c>
      <c r="BP29" s="1291">
        <v>11</v>
      </c>
      <c r="BQ29" s="1291">
        <v>2</v>
      </c>
      <c r="BR29" s="1291">
        <v>20</v>
      </c>
      <c r="BS29" s="1291">
        <v>2</v>
      </c>
      <c r="BT29" s="1291">
        <v>97</v>
      </c>
      <c r="BU29" s="1291">
        <v>84</v>
      </c>
      <c r="BV29" s="1291">
        <v>4</v>
      </c>
      <c r="BW29" s="1291" t="s">
        <v>133</v>
      </c>
      <c r="BX29" s="1291">
        <v>5</v>
      </c>
      <c r="BY29" s="1292">
        <v>3</v>
      </c>
      <c r="BZ29" s="469"/>
      <c r="CA29" s="459" t="s">
        <v>374</v>
      </c>
      <c r="CB29" s="451"/>
      <c r="CC29" s="453"/>
      <c r="CD29" s="447"/>
      <c r="CE29" s="448"/>
      <c r="CF29" s="460"/>
      <c r="CG29" s="458" t="s">
        <v>374</v>
      </c>
      <c r="CH29" s="463" t="s">
        <v>373</v>
      </c>
      <c r="CI29" s="1290">
        <v>62</v>
      </c>
      <c r="CJ29" s="1291">
        <v>50</v>
      </c>
      <c r="CK29" s="1291">
        <v>1</v>
      </c>
      <c r="CL29" s="1291">
        <v>1</v>
      </c>
      <c r="CM29" s="1291">
        <v>6</v>
      </c>
      <c r="CN29" s="1291">
        <v>3</v>
      </c>
      <c r="CO29" s="1291">
        <v>36</v>
      </c>
      <c r="CP29" s="1291">
        <v>29</v>
      </c>
      <c r="CQ29" s="1291">
        <v>1</v>
      </c>
      <c r="CR29" s="1291">
        <v>1</v>
      </c>
      <c r="CS29" s="1291">
        <v>4</v>
      </c>
      <c r="CT29" s="1291">
        <v>1</v>
      </c>
      <c r="CU29" s="1291">
        <v>26</v>
      </c>
      <c r="CV29" s="1291">
        <v>21</v>
      </c>
      <c r="CW29" s="1291" t="s">
        <v>133</v>
      </c>
      <c r="CX29" s="1291" t="s">
        <v>133</v>
      </c>
      <c r="CY29" s="1291">
        <v>2</v>
      </c>
      <c r="CZ29" s="1292">
        <v>2</v>
      </c>
      <c r="DA29" s="469"/>
      <c r="DB29" s="459" t="s">
        <v>374</v>
      </c>
      <c r="DC29" s="451"/>
      <c r="DD29" s="453"/>
    </row>
    <row r="30" spans="1:108" s="450" customFormat="1" ht="9.1999999999999993" customHeight="1">
      <c r="A30" s="447"/>
      <c r="B30" s="448"/>
      <c r="C30" s="460"/>
      <c r="D30" s="458" t="s">
        <v>375</v>
      </c>
      <c r="E30" s="462" t="s">
        <v>376</v>
      </c>
      <c r="F30" s="1290">
        <v>3777</v>
      </c>
      <c r="G30" s="1291">
        <v>3777</v>
      </c>
      <c r="H30" s="1291" t="s">
        <v>133</v>
      </c>
      <c r="I30" s="1291" t="s">
        <v>133</v>
      </c>
      <c r="J30" s="1291">
        <v>0</v>
      </c>
      <c r="K30" s="1291" t="s">
        <v>133</v>
      </c>
      <c r="L30" s="1291">
        <v>2752</v>
      </c>
      <c r="M30" s="1291">
        <v>2752</v>
      </c>
      <c r="N30" s="1291" t="s">
        <v>133</v>
      </c>
      <c r="O30" s="1291" t="s">
        <v>133</v>
      </c>
      <c r="P30" s="1291">
        <v>0</v>
      </c>
      <c r="Q30" s="1291" t="s">
        <v>133</v>
      </c>
      <c r="R30" s="1291">
        <v>1025</v>
      </c>
      <c r="S30" s="1291">
        <v>1025</v>
      </c>
      <c r="T30" s="1291" t="s">
        <v>133</v>
      </c>
      <c r="U30" s="1291" t="s">
        <v>133</v>
      </c>
      <c r="V30" s="1291">
        <v>0</v>
      </c>
      <c r="W30" s="1292" t="s">
        <v>133</v>
      </c>
      <c r="X30" s="469"/>
      <c r="Y30" s="459" t="s">
        <v>375</v>
      </c>
      <c r="Z30" s="451"/>
      <c r="AA30" s="453"/>
      <c r="AB30" s="447"/>
      <c r="AC30" s="448"/>
      <c r="AD30" s="460"/>
      <c r="AE30" s="458" t="s">
        <v>375</v>
      </c>
      <c r="AF30" s="462" t="s">
        <v>376</v>
      </c>
      <c r="AG30" s="1290">
        <v>3587</v>
      </c>
      <c r="AH30" s="1291">
        <v>3587</v>
      </c>
      <c r="AI30" s="1291" t="s">
        <v>133</v>
      </c>
      <c r="AJ30" s="1291" t="s">
        <v>133</v>
      </c>
      <c r="AK30" s="1291">
        <v>0</v>
      </c>
      <c r="AL30" s="1291" t="s">
        <v>133</v>
      </c>
      <c r="AM30" s="1291">
        <v>2620</v>
      </c>
      <c r="AN30" s="1291">
        <v>2620</v>
      </c>
      <c r="AO30" s="1291" t="s">
        <v>133</v>
      </c>
      <c r="AP30" s="1291" t="s">
        <v>133</v>
      </c>
      <c r="AQ30" s="1291">
        <v>0</v>
      </c>
      <c r="AR30" s="1291" t="s">
        <v>133</v>
      </c>
      <c r="AS30" s="1291">
        <v>967</v>
      </c>
      <c r="AT30" s="1291">
        <v>967</v>
      </c>
      <c r="AU30" s="1291" t="s">
        <v>133</v>
      </c>
      <c r="AV30" s="1291" t="s">
        <v>133</v>
      </c>
      <c r="AW30" s="1291">
        <v>0</v>
      </c>
      <c r="AX30" s="1292" t="s">
        <v>133</v>
      </c>
      <c r="AY30" s="469"/>
      <c r="AZ30" s="459" t="s">
        <v>375</v>
      </c>
      <c r="BA30" s="451"/>
      <c r="BB30" s="453"/>
      <c r="BC30" s="447"/>
      <c r="BD30" s="448"/>
      <c r="BE30" s="460"/>
      <c r="BF30" s="458" t="s">
        <v>375</v>
      </c>
      <c r="BG30" s="462" t="s">
        <v>376</v>
      </c>
      <c r="BH30" s="1290">
        <v>144</v>
      </c>
      <c r="BI30" s="1291">
        <v>144</v>
      </c>
      <c r="BJ30" s="1291" t="s">
        <v>133</v>
      </c>
      <c r="BK30" s="1291" t="s">
        <v>133</v>
      </c>
      <c r="BL30" s="1291">
        <v>0</v>
      </c>
      <c r="BM30" s="1291" t="s">
        <v>133</v>
      </c>
      <c r="BN30" s="1291">
        <v>104</v>
      </c>
      <c r="BO30" s="1291">
        <v>104</v>
      </c>
      <c r="BP30" s="1291" t="s">
        <v>133</v>
      </c>
      <c r="BQ30" s="1291" t="s">
        <v>133</v>
      </c>
      <c r="BR30" s="1291">
        <v>0</v>
      </c>
      <c r="BS30" s="1291" t="s">
        <v>133</v>
      </c>
      <c r="BT30" s="1291">
        <v>40</v>
      </c>
      <c r="BU30" s="1291">
        <v>40</v>
      </c>
      <c r="BV30" s="1291" t="s">
        <v>133</v>
      </c>
      <c r="BW30" s="1291" t="s">
        <v>133</v>
      </c>
      <c r="BX30" s="1291">
        <v>0</v>
      </c>
      <c r="BY30" s="1292" t="s">
        <v>133</v>
      </c>
      <c r="BZ30" s="469"/>
      <c r="CA30" s="459" t="s">
        <v>375</v>
      </c>
      <c r="CB30" s="451"/>
      <c r="CC30" s="453"/>
      <c r="CD30" s="447"/>
      <c r="CE30" s="448"/>
      <c r="CF30" s="460"/>
      <c r="CG30" s="458" t="s">
        <v>375</v>
      </c>
      <c r="CH30" s="462" t="s">
        <v>376</v>
      </c>
      <c r="CI30" s="1290">
        <v>46</v>
      </c>
      <c r="CJ30" s="1291">
        <v>46</v>
      </c>
      <c r="CK30" s="1291" t="s">
        <v>133</v>
      </c>
      <c r="CL30" s="1291" t="s">
        <v>133</v>
      </c>
      <c r="CM30" s="1291">
        <v>0</v>
      </c>
      <c r="CN30" s="1291" t="s">
        <v>133</v>
      </c>
      <c r="CO30" s="1291">
        <v>28</v>
      </c>
      <c r="CP30" s="1291">
        <v>28</v>
      </c>
      <c r="CQ30" s="1291" t="s">
        <v>133</v>
      </c>
      <c r="CR30" s="1291" t="s">
        <v>133</v>
      </c>
      <c r="CS30" s="1291">
        <v>0</v>
      </c>
      <c r="CT30" s="1291" t="s">
        <v>133</v>
      </c>
      <c r="CU30" s="1291">
        <v>18</v>
      </c>
      <c r="CV30" s="1291">
        <v>18</v>
      </c>
      <c r="CW30" s="1291" t="s">
        <v>133</v>
      </c>
      <c r="CX30" s="1291" t="s">
        <v>133</v>
      </c>
      <c r="CY30" s="1291">
        <v>0</v>
      </c>
      <c r="CZ30" s="1292" t="s">
        <v>133</v>
      </c>
      <c r="DA30" s="469"/>
      <c r="DB30" s="459" t="s">
        <v>375</v>
      </c>
      <c r="DC30" s="451"/>
      <c r="DD30" s="453"/>
    </row>
    <row r="31" spans="1:108" s="487" customFormat="1" ht="15.75" customHeight="1">
      <c r="A31" s="488"/>
      <c r="B31" s="489"/>
      <c r="C31" s="1547" t="s">
        <v>377</v>
      </c>
      <c r="D31" s="1547"/>
      <c r="E31" s="1547"/>
      <c r="F31" s="1293">
        <v>3988</v>
      </c>
      <c r="G31" s="1294">
        <v>897</v>
      </c>
      <c r="H31" s="1294">
        <v>32</v>
      </c>
      <c r="I31" s="1294">
        <v>169</v>
      </c>
      <c r="J31" s="1294">
        <v>706</v>
      </c>
      <c r="K31" s="1294">
        <v>468</v>
      </c>
      <c r="L31" s="1294">
        <v>1992</v>
      </c>
      <c r="M31" s="1294">
        <v>412</v>
      </c>
      <c r="N31" s="1294">
        <v>24</v>
      </c>
      <c r="O31" s="1294">
        <v>121</v>
      </c>
      <c r="P31" s="1294">
        <v>452</v>
      </c>
      <c r="Q31" s="1294">
        <v>136</v>
      </c>
      <c r="R31" s="1294">
        <v>1996</v>
      </c>
      <c r="S31" s="1294">
        <v>485</v>
      </c>
      <c r="T31" s="1294">
        <v>8</v>
      </c>
      <c r="U31" s="1294">
        <v>48</v>
      </c>
      <c r="V31" s="1294">
        <v>254</v>
      </c>
      <c r="W31" s="1295">
        <v>332</v>
      </c>
      <c r="X31" s="533"/>
      <c r="Y31" s="494" t="s">
        <v>405</v>
      </c>
      <c r="Z31" s="493"/>
      <c r="AA31" s="492"/>
      <c r="AB31" s="488"/>
      <c r="AC31" s="489"/>
      <c r="AD31" s="1547" t="s">
        <v>377</v>
      </c>
      <c r="AE31" s="1547"/>
      <c r="AF31" s="1547"/>
      <c r="AG31" s="1293">
        <v>3415</v>
      </c>
      <c r="AH31" s="1294">
        <v>806</v>
      </c>
      <c r="AI31" s="1294">
        <v>30</v>
      </c>
      <c r="AJ31" s="1294">
        <v>137</v>
      </c>
      <c r="AK31" s="1294">
        <v>568</v>
      </c>
      <c r="AL31" s="1294">
        <v>376</v>
      </c>
      <c r="AM31" s="1294">
        <v>1711</v>
      </c>
      <c r="AN31" s="1294">
        <v>374</v>
      </c>
      <c r="AO31" s="1294">
        <v>22</v>
      </c>
      <c r="AP31" s="1294">
        <v>98</v>
      </c>
      <c r="AQ31" s="1294">
        <v>361</v>
      </c>
      <c r="AR31" s="1294">
        <v>109</v>
      </c>
      <c r="AS31" s="1294">
        <v>1704</v>
      </c>
      <c r="AT31" s="1294">
        <v>432</v>
      </c>
      <c r="AU31" s="1294">
        <v>8</v>
      </c>
      <c r="AV31" s="1294">
        <v>39</v>
      </c>
      <c r="AW31" s="1294">
        <v>207</v>
      </c>
      <c r="AX31" s="1295">
        <v>267</v>
      </c>
      <c r="AY31" s="533"/>
      <c r="AZ31" s="494" t="s">
        <v>405</v>
      </c>
      <c r="BA31" s="493"/>
      <c r="BB31" s="492"/>
      <c r="BC31" s="488"/>
      <c r="BD31" s="489"/>
      <c r="BE31" s="1547" t="s">
        <v>377</v>
      </c>
      <c r="BF31" s="1547"/>
      <c r="BG31" s="1547"/>
      <c r="BH31" s="1293">
        <v>433</v>
      </c>
      <c r="BI31" s="1294">
        <v>69</v>
      </c>
      <c r="BJ31" s="1294">
        <v>1</v>
      </c>
      <c r="BK31" s="1294">
        <v>22</v>
      </c>
      <c r="BL31" s="1294">
        <v>112</v>
      </c>
      <c r="BM31" s="1294">
        <v>61</v>
      </c>
      <c r="BN31" s="1294">
        <v>207</v>
      </c>
      <c r="BO31" s="1294">
        <v>29</v>
      </c>
      <c r="BP31" s="1294">
        <v>1</v>
      </c>
      <c r="BQ31" s="1294">
        <v>17</v>
      </c>
      <c r="BR31" s="1294">
        <v>70</v>
      </c>
      <c r="BS31" s="1294">
        <v>15</v>
      </c>
      <c r="BT31" s="1294">
        <v>226</v>
      </c>
      <c r="BU31" s="1294">
        <v>40</v>
      </c>
      <c r="BV31" s="1294" t="s">
        <v>133</v>
      </c>
      <c r="BW31" s="1294">
        <v>5</v>
      </c>
      <c r="BX31" s="1294">
        <v>42</v>
      </c>
      <c r="BY31" s="1295">
        <v>46</v>
      </c>
      <c r="BZ31" s="533"/>
      <c r="CA31" s="494" t="s">
        <v>405</v>
      </c>
      <c r="CB31" s="493"/>
      <c r="CC31" s="492"/>
      <c r="CD31" s="488"/>
      <c r="CE31" s="489"/>
      <c r="CF31" s="1547" t="s">
        <v>377</v>
      </c>
      <c r="CG31" s="1547"/>
      <c r="CH31" s="1547"/>
      <c r="CI31" s="1293">
        <v>140</v>
      </c>
      <c r="CJ31" s="1294">
        <v>22</v>
      </c>
      <c r="CK31" s="1294">
        <v>1</v>
      </c>
      <c r="CL31" s="1294">
        <v>10</v>
      </c>
      <c r="CM31" s="1294">
        <v>26</v>
      </c>
      <c r="CN31" s="1294">
        <v>31</v>
      </c>
      <c r="CO31" s="1294">
        <v>74</v>
      </c>
      <c r="CP31" s="1294">
        <v>9</v>
      </c>
      <c r="CQ31" s="1294">
        <v>1</v>
      </c>
      <c r="CR31" s="1294">
        <v>6</v>
      </c>
      <c r="CS31" s="1294">
        <v>21</v>
      </c>
      <c r="CT31" s="1294">
        <v>12</v>
      </c>
      <c r="CU31" s="1294">
        <v>66</v>
      </c>
      <c r="CV31" s="1294">
        <v>13</v>
      </c>
      <c r="CW31" s="1294" t="s">
        <v>133</v>
      </c>
      <c r="CX31" s="1294">
        <v>4</v>
      </c>
      <c r="CY31" s="1294">
        <v>5</v>
      </c>
      <c r="CZ31" s="1295">
        <v>19</v>
      </c>
      <c r="DA31" s="533"/>
      <c r="DB31" s="494" t="s">
        <v>405</v>
      </c>
      <c r="DC31" s="493"/>
      <c r="DD31" s="492"/>
    </row>
    <row r="32" spans="1:108" s="450" customFormat="1" ht="15.75" customHeight="1">
      <c r="A32" s="465"/>
      <c r="B32" s="448"/>
      <c r="C32" s="460"/>
      <c r="D32" s="460"/>
      <c r="E32" s="460"/>
      <c r="F32" s="1290"/>
      <c r="G32" s="1291"/>
      <c r="H32" s="1291"/>
      <c r="I32" s="1291"/>
      <c r="J32" s="1291"/>
      <c r="K32" s="1291"/>
      <c r="L32" s="1291"/>
      <c r="M32" s="1291"/>
      <c r="N32" s="1291"/>
      <c r="O32" s="1291"/>
      <c r="P32" s="1291"/>
      <c r="Q32" s="1291"/>
      <c r="R32" s="1291"/>
      <c r="S32" s="1291"/>
      <c r="T32" s="1291"/>
      <c r="U32" s="1291"/>
      <c r="V32" s="1291"/>
      <c r="W32" s="1292"/>
      <c r="AB32" s="465"/>
      <c r="AC32" s="448"/>
      <c r="AD32" s="460"/>
      <c r="AE32" s="460"/>
      <c r="AF32" s="460"/>
      <c r="AG32" s="1290"/>
      <c r="AH32" s="1291"/>
      <c r="AI32" s="1291"/>
      <c r="AJ32" s="1291"/>
      <c r="AK32" s="1291"/>
      <c r="AL32" s="1291"/>
      <c r="AM32" s="1291"/>
      <c r="AN32" s="1291"/>
      <c r="AO32" s="1291"/>
      <c r="AP32" s="1291"/>
      <c r="AQ32" s="1291"/>
      <c r="AR32" s="1291"/>
      <c r="AS32" s="1291"/>
      <c r="AT32" s="1291"/>
      <c r="AU32" s="1291"/>
      <c r="AV32" s="1291"/>
      <c r="AW32" s="1291"/>
      <c r="AX32" s="1292"/>
      <c r="BC32" s="465"/>
      <c r="BD32" s="448"/>
      <c r="BE32" s="460"/>
      <c r="BF32" s="460"/>
      <c r="BG32" s="460"/>
      <c r="BH32" s="1290"/>
      <c r="BI32" s="1291"/>
      <c r="BJ32" s="1291"/>
      <c r="BK32" s="1291"/>
      <c r="BL32" s="1291"/>
      <c r="BM32" s="1291"/>
      <c r="BN32" s="1291"/>
      <c r="BO32" s="1291"/>
      <c r="BP32" s="1291"/>
      <c r="BQ32" s="1291"/>
      <c r="BR32" s="1291"/>
      <c r="BS32" s="1291"/>
      <c r="BT32" s="1291"/>
      <c r="BU32" s="1291"/>
      <c r="BV32" s="1291"/>
      <c r="BW32" s="1291"/>
      <c r="BX32" s="1291"/>
      <c r="BY32" s="1292"/>
      <c r="CD32" s="465"/>
      <c r="CE32" s="448"/>
      <c r="CF32" s="460"/>
      <c r="CG32" s="460"/>
      <c r="CH32" s="460"/>
      <c r="CI32" s="1290"/>
      <c r="CJ32" s="1291"/>
      <c r="CK32" s="1291"/>
      <c r="CL32" s="1291"/>
      <c r="CM32" s="1291"/>
      <c r="CN32" s="1291"/>
      <c r="CO32" s="1291"/>
      <c r="CP32" s="1291"/>
      <c r="CQ32" s="1291"/>
      <c r="CR32" s="1291"/>
      <c r="CS32" s="1291"/>
      <c r="CT32" s="1291"/>
      <c r="CU32" s="1291"/>
      <c r="CV32" s="1291"/>
      <c r="CW32" s="1291"/>
      <c r="CX32" s="1291"/>
      <c r="CY32" s="1291"/>
      <c r="CZ32" s="1292"/>
    </row>
    <row r="33" spans="1:107" s="484" customFormat="1" ht="15.75" customHeight="1">
      <c r="A33" s="476"/>
      <c r="B33" s="477"/>
      <c r="C33" s="1511" t="s">
        <v>43</v>
      </c>
      <c r="D33" s="1511"/>
      <c r="E33" s="1550"/>
      <c r="F33" s="1296">
        <v>85719</v>
      </c>
      <c r="G33" s="1297">
        <v>60182</v>
      </c>
      <c r="H33" s="1297">
        <v>3159</v>
      </c>
      <c r="I33" s="1297">
        <v>2931</v>
      </c>
      <c r="J33" s="1297">
        <v>7765</v>
      </c>
      <c r="K33" s="1297">
        <v>7921</v>
      </c>
      <c r="L33" s="1297">
        <v>44465</v>
      </c>
      <c r="M33" s="1297">
        <v>30087</v>
      </c>
      <c r="N33" s="1297">
        <v>2255</v>
      </c>
      <c r="O33" s="1297">
        <v>2425</v>
      </c>
      <c r="P33" s="1297">
        <v>5542</v>
      </c>
      <c r="Q33" s="1297">
        <v>2106</v>
      </c>
      <c r="R33" s="1297">
        <v>41254</v>
      </c>
      <c r="S33" s="1297">
        <v>30095</v>
      </c>
      <c r="T33" s="1297">
        <v>904</v>
      </c>
      <c r="U33" s="1297">
        <v>506</v>
      </c>
      <c r="V33" s="1297">
        <v>2223</v>
      </c>
      <c r="W33" s="1298">
        <v>5815</v>
      </c>
      <c r="X33" s="482"/>
      <c r="Y33" s="1127" t="s">
        <v>400</v>
      </c>
      <c r="Z33" s="483"/>
      <c r="AB33" s="476"/>
      <c r="AC33" s="477"/>
      <c r="AD33" s="1511" t="s">
        <v>43</v>
      </c>
      <c r="AE33" s="1511"/>
      <c r="AF33" s="1550"/>
      <c r="AG33" s="1296">
        <v>77654</v>
      </c>
      <c r="AH33" s="1297">
        <v>55837</v>
      </c>
      <c r="AI33" s="1297">
        <v>2967</v>
      </c>
      <c r="AJ33" s="1297">
        <v>2489</v>
      </c>
      <c r="AK33" s="1297">
        <v>6608</v>
      </c>
      <c r="AL33" s="1297">
        <v>6289</v>
      </c>
      <c r="AM33" s="1297">
        <v>40300</v>
      </c>
      <c r="AN33" s="1297">
        <v>27924</v>
      </c>
      <c r="AO33" s="1297">
        <v>2127</v>
      </c>
      <c r="AP33" s="1297">
        <v>2037</v>
      </c>
      <c r="AQ33" s="1297">
        <v>4640</v>
      </c>
      <c r="AR33" s="1297">
        <v>1674</v>
      </c>
      <c r="AS33" s="1297">
        <v>37354</v>
      </c>
      <c r="AT33" s="1297">
        <v>27913</v>
      </c>
      <c r="AU33" s="1297">
        <v>840</v>
      </c>
      <c r="AV33" s="1297">
        <v>452</v>
      </c>
      <c r="AW33" s="1297">
        <v>1968</v>
      </c>
      <c r="AX33" s="1298">
        <v>4615</v>
      </c>
      <c r="AY33" s="482"/>
      <c r="AZ33" s="1127" t="s">
        <v>400</v>
      </c>
      <c r="BA33" s="483"/>
      <c r="BC33" s="476"/>
      <c r="BD33" s="477"/>
      <c r="BE33" s="1511" t="s">
        <v>43</v>
      </c>
      <c r="BF33" s="1511"/>
      <c r="BG33" s="1550"/>
      <c r="BH33" s="1296">
        <v>6034</v>
      </c>
      <c r="BI33" s="1297">
        <v>3414</v>
      </c>
      <c r="BJ33" s="1297">
        <v>164</v>
      </c>
      <c r="BK33" s="1297">
        <v>291</v>
      </c>
      <c r="BL33" s="1297">
        <v>860</v>
      </c>
      <c r="BM33" s="1297">
        <v>1077</v>
      </c>
      <c r="BN33" s="1297">
        <v>3128</v>
      </c>
      <c r="BO33" s="1297">
        <v>1712</v>
      </c>
      <c r="BP33" s="1297">
        <v>108</v>
      </c>
      <c r="BQ33" s="1297">
        <v>256</v>
      </c>
      <c r="BR33" s="1297">
        <v>657</v>
      </c>
      <c r="BS33" s="1297">
        <v>274</v>
      </c>
      <c r="BT33" s="1297">
        <v>2906</v>
      </c>
      <c r="BU33" s="1297">
        <v>1702</v>
      </c>
      <c r="BV33" s="1297">
        <v>56</v>
      </c>
      <c r="BW33" s="1297">
        <v>35</v>
      </c>
      <c r="BX33" s="1297">
        <v>203</v>
      </c>
      <c r="BY33" s="1298">
        <v>803</v>
      </c>
      <c r="BZ33" s="482"/>
      <c r="CA33" s="1127" t="s">
        <v>400</v>
      </c>
      <c r="CB33" s="483"/>
      <c r="CD33" s="476"/>
      <c r="CE33" s="477"/>
      <c r="CF33" s="1511" t="s">
        <v>43</v>
      </c>
      <c r="CG33" s="1511"/>
      <c r="CH33" s="1550"/>
      <c r="CI33" s="1296">
        <v>2031</v>
      </c>
      <c r="CJ33" s="1297">
        <v>931</v>
      </c>
      <c r="CK33" s="1297">
        <v>28</v>
      </c>
      <c r="CL33" s="1297">
        <v>151</v>
      </c>
      <c r="CM33" s="1297">
        <v>297</v>
      </c>
      <c r="CN33" s="1297">
        <v>555</v>
      </c>
      <c r="CO33" s="1297">
        <v>1037</v>
      </c>
      <c r="CP33" s="1297">
        <v>451</v>
      </c>
      <c r="CQ33" s="1297">
        <v>20</v>
      </c>
      <c r="CR33" s="1297">
        <v>132</v>
      </c>
      <c r="CS33" s="1297">
        <v>245</v>
      </c>
      <c r="CT33" s="1297">
        <v>158</v>
      </c>
      <c r="CU33" s="1297">
        <v>994</v>
      </c>
      <c r="CV33" s="1297">
        <v>480</v>
      </c>
      <c r="CW33" s="1297">
        <v>8</v>
      </c>
      <c r="CX33" s="1297">
        <v>19</v>
      </c>
      <c r="CY33" s="1297">
        <v>52</v>
      </c>
      <c r="CZ33" s="1298">
        <v>397</v>
      </c>
      <c r="DA33" s="482"/>
      <c r="DB33" s="1127" t="s">
        <v>400</v>
      </c>
      <c r="DC33" s="483"/>
    </row>
    <row r="34" spans="1:107" s="487" customFormat="1" ht="15.75" customHeight="1">
      <c r="B34" s="489"/>
      <c r="C34" s="1547" t="s">
        <v>324</v>
      </c>
      <c r="D34" s="1547"/>
      <c r="E34" s="1548"/>
      <c r="F34" s="1293">
        <v>12316</v>
      </c>
      <c r="G34" s="1294">
        <v>1648</v>
      </c>
      <c r="H34" s="1294">
        <v>68</v>
      </c>
      <c r="I34" s="1294">
        <v>1292</v>
      </c>
      <c r="J34" s="1294">
        <v>3491</v>
      </c>
      <c r="K34" s="1294">
        <v>5754</v>
      </c>
      <c r="L34" s="1294">
        <v>6405</v>
      </c>
      <c r="M34" s="1294">
        <v>760</v>
      </c>
      <c r="N34" s="1294">
        <v>47</v>
      </c>
      <c r="O34" s="1294">
        <v>1151</v>
      </c>
      <c r="P34" s="1294">
        <v>2888</v>
      </c>
      <c r="Q34" s="1294">
        <v>1521</v>
      </c>
      <c r="R34" s="1294">
        <v>5911</v>
      </c>
      <c r="S34" s="1294">
        <v>888</v>
      </c>
      <c r="T34" s="1294">
        <v>21</v>
      </c>
      <c r="U34" s="1294">
        <v>141</v>
      </c>
      <c r="V34" s="1294">
        <v>603</v>
      </c>
      <c r="W34" s="1295">
        <v>4233</v>
      </c>
      <c r="X34" s="533"/>
      <c r="Y34" s="490" t="s">
        <v>401</v>
      </c>
      <c r="Z34" s="491"/>
      <c r="AC34" s="489"/>
      <c r="AD34" s="1547" t="s">
        <v>324</v>
      </c>
      <c r="AE34" s="1547"/>
      <c r="AF34" s="1548"/>
      <c r="AG34" s="1293">
        <v>9492</v>
      </c>
      <c r="AH34" s="1294">
        <v>1345</v>
      </c>
      <c r="AI34" s="1294">
        <v>49</v>
      </c>
      <c r="AJ34" s="1294">
        <v>966</v>
      </c>
      <c r="AK34" s="1294">
        <v>2719</v>
      </c>
      <c r="AL34" s="1294">
        <v>4367</v>
      </c>
      <c r="AM34" s="1294">
        <v>4978</v>
      </c>
      <c r="AN34" s="1294">
        <v>641</v>
      </c>
      <c r="AO34" s="1294">
        <v>34</v>
      </c>
      <c r="AP34" s="1294">
        <v>855</v>
      </c>
      <c r="AQ34" s="1294">
        <v>2258</v>
      </c>
      <c r="AR34" s="1294">
        <v>1162</v>
      </c>
      <c r="AS34" s="1294">
        <v>4514</v>
      </c>
      <c r="AT34" s="1294">
        <v>704</v>
      </c>
      <c r="AU34" s="1294">
        <v>15</v>
      </c>
      <c r="AV34" s="1294">
        <v>111</v>
      </c>
      <c r="AW34" s="1294">
        <v>461</v>
      </c>
      <c r="AX34" s="1295">
        <v>3205</v>
      </c>
      <c r="AY34" s="533"/>
      <c r="AZ34" s="490" t="s">
        <v>401</v>
      </c>
      <c r="BA34" s="491"/>
      <c r="BD34" s="489"/>
      <c r="BE34" s="1547" t="s">
        <v>324</v>
      </c>
      <c r="BF34" s="1547"/>
      <c r="BG34" s="1548"/>
      <c r="BH34" s="1293">
        <v>1868</v>
      </c>
      <c r="BI34" s="1294">
        <v>211</v>
      </c>
      <c r="BJ34" s="1294">
        <v>11</v>
      </c>
      <c r="BK34" s="1294">
        <v>201</v>
      </c>
      <c r="BL34" s="1294">
        <v>543</v>
      </c>
      <c r="BM34" s="1294">
        <v>889</v>
      </c>
      <c r="BN34" s="1294">
        <v>950</v>
      </c>
      <c r="BO34" s="1294">
        <v>85</v>
      </c>
      <c r="BP34" s="1294">
        <v>9</v>
      </c>
      <c r="BQ34" s="1294">
        <v>186</v>
      </c>
      <c r="BR34" s="1294">
        <v>439</v>
      </c>
      <c r="BS34" s="1294">
        <v>222</v>
      </c>
      <c r="BT34" s="1294">
        <v>918</v>
      </c>
      <c r="BU34" s="1294">
        <v>126</v>
      </c>
      <c r="BV34" s="1294">
        <v>2</v>
      </c>
      <c r="BW34" s="1294">
        <v>15</v>
      </c>
      <c r="BX34" s="1294">
        <v>104</v>
      </c>
      <c r="BY34" s="1295">
        <v>667</v>
      </c>
      <c r="BZ34" s="533"/>
      <c r="CA34" s="490" t="s">
        <v>401</v>
      </c>
      <c r="CB34" s="491"/>
      <c r="CE34" s="489"/>
      <c r="CF34" s="1547" t="s">
        <v>324</v>
      </c>
      <c r="CG34" s="1547"/>
      <c r="CH34" s="1548"/>
      <c r="CI34" s="1293">
        <v>956</v>
      </c>
      <c r="CJ34" s="1294">
        <v>92</v>
      </c>
      <c r="CK34" s="1294">
        <v>8</v>
      </c>
      <c r="CL34" s="1294">
        <v>125</v>
      </c>
      <c r="CM34" s="1294">
        <v>229</v>
      </c>
      <c r="CN34" s="1294">
        <v>498</v>
      </c>
      <c r="CO34" s="1294">
        <v>477</v>
      </c>
      <c r="CP34" s="1294">
        <v>34</v>
      </c>
      <c r="CQ34" s="1294">
        <v>4</v>
      </c>
      <c r="CR34" s="1294">
        <v>110</v>
      </c>
      <c r="CS34" s="1294">
        <v>191</v>
      </c>
      <c r="CT34" s="1294">
        <v>137</v>
      </c>
      <c r="CU34" s="1294">
        <v>479</v>
      </c>
      <c r="CV34" s="1294">
        <v>58</v>
      </c>
      <c r="CW34" s="1294">
        <v>4</v>
      </c>
      <c r="CX34" s="1294">
        <v>15</v>
      </c>
      <c r="CY34" s="1294">
        <v>38</v>
      </c>
      <c r="CZ34" s="1295">
        <v>361</v>
      </c>
      <c r="DA34" s="533"/>
      <c r="DB34" s="490" t="s">
        <v>401</v>
      </c>
      <c r="DC34" s="491"/>
    </row>
    <row r="35" spans="1:107" s="450" customFormat="1" ht="9.1999999999999993" customHeight="1">
      <c r="B35" s="448"/>
      <c r="C35" s="457"/>
      <c r="D35" s="458" t="s">
        <v>325</v>
      </c>
      <c r="E35" s="457" t="s">
        <v>326</v>
      </c>
      <c r="F35" s="1290">
        <v>12309</v>
      </c>
      <c r="G35" s="1291">
        <v>1646</v>
      </c>
      <c r="H35" s="1291">
        <v>68</v>
      </c>
      <c r="I35" s="1291">
        <v>1292</v>
      </c>
      <c r="J35" s="1291">
        <v>3488</v>
      </c>
      <c r="K35" s="1291">
        <v>5752</v>
      </c>
      <c r="L35" s="1291">
        <v>6399</v>
      </c>
      <c r="M35" s="1291">
        <v>758</v>
      </c>
      <c r="N35" s="1291">
        <v>47</v>
      </c>
      <c r="O35" s="1291">
        <v>1151</v>
      </c>
      <c r="P35" s="1291">
        <v>2885</v>
      </c>
      <c r="Q35" s="1291">
        <v>1520</v>
      </c>
      <c r="R35" s="1291">
        <v>5910</v>
      </c>
      <c r="S35" s="1291">
        <v>888</v>
      </c>
      <c r="T35" s="1291">
        <v>21</v>
      </c>
      <c r="U35" s="1291">
        <v>141</v>
      </c>
      <c r="V35" s="1291">
        <v>603</v>
      </c>
      <c r="W35" s="1292">
        <v>4232</v>
      </c>
      <c r="X35" s="469"/>
      <c r="Y35" s="459" t="s">
        <v>325</v>
      </c>
      <c r="Z35" s="451"/>
      <c r="AC35" s="448"/>
      <c r="AD35" s="457"/>
      <c r="AE35" s="458" t="s">
        <v>325</v>
      </c>
      <c r="AF35" s="457" t="s">
        <v>326</v>
      </c>
      <c r="AG35" s="1290">
        <v>9485</v>
      </c>
      <c r="AH35" s="1291">
        <v>1343</v>
      </c>
      <c r="AI35" s="1291">
        <v>49</v>
      </c>
      <c r="AJ35" s="1291">
        <v>966</v>
      </c>
      <c r="AK35" s="1291">
        <v>2716</v>
      </c>
      <c r="AL35" s="1291">
        <v>4365</v>
      </c>
      <c r="AM35" s="1291">
        <v>4972</v>
      </c>
      <c r="AN35" s="1291">
        <v>639</v>
      </c>
      <c r="AO35" s="1291">
        <v>34</v>
      </c>
      <c r="AP35" s="1291">
        <v>855</v>
      </c>
      <c r="AQ35" s="1291">
        <v>2255</v>
      </c>
      <c r="AR35" s="1291">
        <v>1161</v>
      </c>
      <c r="AS35" s="1291">
        <v>4513</v>
      </c>
      <c r="AT35" s="1291">
        <v>704</v>
      </c>
      <c r="AU35" s="1291">
        <v>15</v>
      </c>
      <c r="AV35" s="1291">
        <v>111</v>
      </c>
      <c r="AW35" s="1291">
        <v>461</v>
      </c>
      <c r="AX35" s="1292">
        <v>3204</v>
      </c>
      <c r="AY35" s="469"/>
      <c r="AZ35" s="459" t="s">
        <v>325</v>
      </c>
      <c r="BA35" s="451"/>
      <c r="BD35" s="448"/>
      <c r="BE35" s="457"/>
      <c r="BF35" s="458" t="s">
        <v>325</v>
      </c>
      <c r="BG35" s="457" t="s">
        <v>326</v>
      </c>
      <c r="BH35" s="1290">
        <v>1868</v>
      </c>
      <c r="BI35" s="1291">
        <v>211</v>
      </c>
      <c r="BJ35" s="1291">
        <v>11</v>
      </c>
      <c r="BK35" s="1291">
        <v>201</v>
      </c>
      <c r="BL35" s="1291">
        <v>543</v>
      </c>
      <c r="BM35" s="1291">
        <v>889</v>
      </c>
      <c r="BN35" s="1291">
        <v>950</v>
      </c>
      <c r="BO35" s="1291">
        <v>85</v>
      </c>
      <c r="BP35" s="1291">
        <v>9</v>
      </c>
      <c r="BQ35" s="1291">
        <v>186</v>
      </c>
      <c r="BR35" s="1291">
        <v>439</v>
      </c>
      <c r="BS35" s="1291">
        <v>222</v>
      </c>
      <c r="BT35" s="1291">
        <v>918</v>
      </c>
      <c r="BU35" s="1291">
        <v>126</v>
      </c>
      <c r="BV35" s="1291">
        <v>2</v>
      </c>
      <c r="BW35" s="1291">
        <v>15</v>
      </c>
      <c r="BX35" s="1291">
        <v>104</v>
      </c>
      <c r="BY35" s="1292">
        <v>667</v>
      </c>
      <c r="BZ35" s="469"/>
      <c r="CA35" s="459" t="s">
        <v>325</v>
      </c>
      <c r="CB35" s="451"/>
      <c r="CE35" s="448"/>
      <c r="CF35" s="457"/>
      <c r="CG35" s="458" t="s">
        <v>325</v>
      </c>
      <c r="CH35" s="457" t="s">
        <v>326</v>
      </c>
      <c r="CI35" s="1290">
        <v>956</v>
      </c>
      <c r="CJ35" s="1291">
        <v>92</v>
      </c>
      <c r="CK35" s="1291">
        <v>8</v>
      </c>
      <c r="CL35" s="1291">
        <v>125</v>
      </c>
      <c r="CM35" s="1291">
        <v>229</v>
      </c>
      <c r="CN35" s="1291">
        <v>498</v>
      </c>
      <c r="CO35" s="1291">
        <v>477</v>
      </c>
      <c r="CP35" s="1291">
        <v>34</v>
      </c>
      <c r="CQ35" s="1291">
        <v>4</v>
      </c>
      <c r="CR35" s="1291">
        <v>110</v>
      </c>
      <c r="CS35" s="1291">
        <v>191</v>
      </c>
      <c r="CT35" s="1291">
        <v>137</v>
      </c>
      <c r="CU35" s="1291">
        <v>479</v>
      </c>
      <c r="CV35" s="1291">
        <v>58</v>
      </c>
      <c r="CW35" s="1291">
        <v>4</v>
      </c>
      <c r="CX35" s="1291">
        <v>15</v>
      </c>
      <c r="CY35" s="1291">
        <v>38</v>
      </c>
      <c r="CZ35" s="1292">
        <v>361</v>
      </c>
      <c r="DA35" s="469"/>
      <c r="DB35" s="459" t="s">
        <v>325</v>
      </c>
      <c r="DC35" s="451"/>
    </row>
    <row r="36" spans="1:107" s="450" customFormat="1" ht="9.1999999999999993" customHeight="1">
      <c r="B36" s="448"/>
      <c r="C36" s="457"/>
      <c r="D36" s="458"/>
      <c r="E36" s="457" t="s">
        <v>328</v>
      </c>
      <c r="F36" s="1290">
        <v>12242</v>
      </c>
      <c r="G36" s="1291">
        <v>1589</v>
      </c>
      <c r="H36" s="1291">
        <v>66</v>
      </c>
      <c r="I36" s="1291">
        <v>1291</v>
      </c>
      <c r="J36" s="1291">
        <v>3482</v>
      </c>
      <c r="K36" s="1291">
        <v>5752</v>
      </c>
      <c r="L36" s="1291">
        <v>6342</v>
      </c>
      <c r="M36" s="1291">
        <v>710</v>
      </c>
      <c r="N36" s="1291">
        <v>46</v>
      </c>
      <c r="O36" s="1291">
        <v>1150</v>
      </c>
      <c r="P36" s="1291">
        <v>2879</v>
      </c>
      <c r="Q36" s="1291">
        <v>1520</v>
      </c>
      <c r="R36" s="1291">
        <v>5900</v>
      </c>
      <c r="S36" s="1291">
        <v>879</v>
      </c>
      <c r="T36" s="1291">
        <v>20</v>
      </c>
      <c r="U36" s="1291">
        <v>141</v>
      </c>
      <c r="V36" s="1291">
        <v>603</v>
      </c>
      <c r="W36" s="1292">
        <v>4232</v>
      </c>
      <c r="X36" s="469"/>
      <c r="Y36" s="459"/>
      <c r="Z36" s="451"/>
      <c r="AC36" s="448"/>
      <c r="AD36" s="457"/>
      <c r="AE36" s="458"/>
      <c r="AF36" s="457" t="s">
        <v>328</v>
      </c>
      <c r="AG36" s="1290">
        <v>9429</v>
      </c>
      <c r="AH36" s="1291">
        <v>1295</v>
      </c>
      <c r="AI36" s="1291">
        <v>47</v>
      </c>
      <c r="AJ36" s="1291">
        <v>965</v>
      </c>
      <c r="AK36" s="1291">
        <v>2712</v>
      </c>
      <c r="AL36" s="1291">
        <v>4365</v>
      </c>
      <c r="AM36" s="1291">
        <v>4926</v>
      </c>
      <c r="AN36" s="1291">
        <v>600</v>
      </c>
      <c r="AO36" s="1291">
        <v>33</v>
      </c>
      <c r="AP36" s="1291">
        <v>854</v>
      </c>
      <c r="AQ36" s="1291">
        <v>2251</v>
      </c>
      <c r="AR36" s="1291">
        <v>1161</v>
      </c>
      <c r="AS36" s="1291">
        <v>4503</v>
      </c>
      <c r="AT36" s="1291">
        <v>695</v>
      </c>
      <c r="AU36" s="1291">
        <v>14</v>
      </c>
      <c r="AV36" s="1291">
        <v>111</v>
      </c>
      <c r="AW36" s="1291">
        <v>461</v>
      </c>
      <c r="AX36" s="1292">
        <v>3204</v>
      </c>
      <c r="AY36" s="469"/>
      <c r="AZ36" s="459"/>
      <c r="BA36" s="451"/>
      <c r="BD36" s="448"/>
      <c r="BE36" s="457"/>
      <c r="BF36" s="458"/>
      <c r="BG36" s="457" t="s">
        <v>328</v>
      </c>
      <c r="BH36" s="1290">
        <v>1862</v>
      </c>
      <c r="BI36" s="1291">
        <v>206</v>
      </c>
      <c r="BJ36" s="1291">
        <v>11</v>
      </c>
      <c r="BK36" s="1291">
        <v>201</v>
      </c>
      <c r="BL36" s="1291">
        <v>542</v>
      </c>
      <c r="BM36" s="1291">
        <v>889</v>
      </c>
      <c r="BN36" s="1291">
        <v>944</v>
      </c>
      <c r="BO36" s="1291">
        <v>80</v>
      </c>
      <c r="BP36" s="1291">
        <v>9</v>
      </c>
      <c r="BQ36" s="1291">
        <v>186</v>
      </c>
      <c r="BR36" s="1291">
        <v>438</v>
      </c>
      <c r="BS36" s="1291">
        <v>222</v>
      </c>
      <c r="BT36" s="1291">
        <v>918</v>
      </c>
      <c r="BU36" s="1291">
        <v>126</v>
      </c>
      <c r="BV36" s="1291">
        <v>2</v>
      </c>
      <c r="BW36" s="1291">
        <v>15</v>
      </c>
      <c r="BX36" s="1291">
        <v>104</v>
      </c>
      <c r="BY36" s="1292">
        <v>667</v>
      </c>
      <c r="BZ36" s="469"/>
      <c r="CA36" s="459"/>
      <c r="CB36" s="451"/>
      <c r="CE36" s="448"/>
      <c r="CF36" s="457"/>
      <c r="CG36" s="458"/>
      <c r="CH36" s="457" t="s">
        <v>328</v>
      </c>
      <c r="CI36" s="1290">
        <v>951</v>
      </c>
      <c r="CJ36" s="1291">
        <v>88</v>
      </c>
      <c r="CK36" s="1291">
        <v>8</v>
      </c>
      <c r="CL36" s="1291">
        <v>125</v>
      </c>
      <c r="CM36" s="1291">
        <v>228</v>
      </c>
      <c r="CN36" s="1291">
        <v>498</v>
      </c>
      <c r="CO36" s="1291">
        <v>472</v>
      </c>
      <c r="CP36" s="1291">
        <v>30</v>
      </c>
      <c r="CQ36" s="1291">
        <v>4</v>
      </c>
      <c r="CR36" s="1291">
        <v>110</v>
      </c>
      <c r="CS36" s="1291">
        <v>190</v>
      </c>
      <c r="CT36" s="1291">
        <v>137</v>
      </c>
      <c r="CU36" s="1291">
        <v>479</v>
      </c>
      <c r="CV36" s="1291">
        <v>58</v>
      </c>
      <c r="CW36" s="1291">
        <v>4</v>
      </c>
      <c r="CX36" s="1291">
        <v>15</v>
      </c>
      <c r="CY36" s="1291">
        <v>38</v>
      </c>
      <c r="CZ36" s="1292">
        <v>361</v>
      </c>
      <c r="DA36" s="469"/>
      <c r="DB36" s="459"/>
      <c r="DC36" s="451"/>
    </row>
    <row r="37" spans="1:107" s="450" customFormat="1" ht="9.1999999999999993" customHeight="1">
      <c r="B37" s="448"/>
      <c r="C37" s="457"/>
      <c r="D37" s="458" t="s">
        <v>329</v>
      </c>
      <c r="E37" s="457" t="s">
        <v>331</v>
      </c>
      <c r="F37" s="1290">
        <v>7</v>
      </c>
      <c r="G37" s="1291">
        <v>2</v>
      </c>
      <c r="H37" s="1291" t="s">
        <v>133</v>
      </c>
      <c r="I37" s="1291" t="s">
        <v>133</v>
      </c>
      <c r="J37" s="1291">
        <v>3</v>
      </c>
      <c r="K37" s="1291">
        <v>2</v>
      </c>
      <c r="L37" s="1291">
        <v>6</v>
      </c>
      <c r="M37" s="1291">
        <v>2</v>
      </c>
      <c r="N37" s="1291" t="s">
        <v>133</v>
      </c>
      <c r="O37" s="1291" t="s">
        <v>133</v>
      </c>
      <c r="P37" s="1291">
        <v>3</v>
      </c>
      <c r="Q37" s="1291">
        <v>1</v>
      </c>
      <c r="R37" s="1291">
        <v>1</v>
      </c>
      <c r="S37" s="1291" t="s">
        <v>133</v>
      </c>
      <c r="T37" s="1291" t="s">
        <v>133</v>
      </c>
      <c r="U37" s="1291" t="s">
        <v>133</v>
      </c>
      <c r="V37" s="1291">
        <v>0</v>
      </c>
      <c r="W37" s="1292">
        <v>1</v>
      </c>
      <c r="X37" s="469"/>
      <c r="Y37" s="459" t="s">
        <v>329</v>
      </c>
      <c r="Z37" s="451"/>
      <c r="AC37" s="448"/>
      <c r="AD37" s="457"/>
      <c r="AE37" s="458" t="s">
        <v>329</v>
      </c>
      <c r="AF37" s="457" t="s">
        <v>331</v>
      </c>
      <c r="AG37" s="1290">
        <v>7</v>
      </c>
      <c r="AH37" s="1291">
        <v>2</v>
      </c>
      <c r="AI37" s="1291" t="s">
        <v>133</v>
      </c>
      <c r="AJ37" s="1291" t="s">
        <v>133</v>
      </c>
      <c r="AK37" s="1291">
        <v>3</v>
      </c>
      <c r="AL37" s="1291">
        <v>2</v>
      </c>
      <c r="AM37" s="1291">
        <v>6</v>
      </c>
      <c r="AN37" s="1291">
        <v>2</v>
      </c>
      <c r="AO37" s="1291" t="s">
        <v>133</v>
      </c>
      <c r="AP37" s="1291" t="s">
        <v>133</v>
      </c>
      <c r="AQ37" s="1291">
        <v>3</v>
      </c>
      <c r="AR37" s="1291">
        <v>1</v>
      </c>
      <c r="AS37" s="1291">
        <v>1</v>
      </c>
      <c r="AT37" s="1291" t="s">
        <v>133</v>
      </c>
      <c r="AU37" s="1291" t="s">
        <v>133</v>
      </c>
      <c r="AV37" s="1291" t="s">
        <v>133</v>
      </c>
      <c r="AW37" s="1291">
        <v>0</v>
      </c>
      <c r="AX37" s="1292">
        <v>1</v>
      </c>
      <c r="AY37" s="469"/>
      <c r="AZ37" s="459" t="s">
        <v>329</v>
      </c>
      <c r="BA37" s="451"/>
      <c r="BD37" s="448"/>
      <c r="BE37" s="457"/>
      <c r="BF37" s="458" t="s">
        <v>329</v>
      </c>
      <c r="BG37" s="457" t="s">
        <v>331</v>
      </c>
      <c r="BH37" s="1290" t="s">
        <v>133</v>
      </c>
      <c r="BI37" s="1291" t="s">
        <v>133</v>
      </c>
      <c r="BJ37" s="1291" t="s">
        <v>133</v>
      </c>
      <c r="BK37" s="1291" t="s">
        <v>133</v>
      </c>
      <c r="BL37" s="1291">
        <v>0</v>
      </c>
      <c r="BM37" s="1291" t="s">
        <v>133</v>
      </c>
      <c r="BN37" s="1291" t="s">
        <v>133</v>
      </c>
      <c r="BO37" s="1291" t="s">
        <v>133</v>
      </c>
      <c r="BP37" s="1291" t="s">
        <v>133</v>
      </c>
      <c r="BQ37" s="1291" t="s">
        <v>133</v>
      </c>
      <c r="BR37" s="1291">
        <v>0</v>
      </c>
      <c r="BS37" s="1291" t="s">
        <v>133</v>
      </c>
      <c r="BT37" s="1291" t="s">
        <v>133</v>
      </c>
      <c r="BU37" s="1291" t="s">
        <v>133</v>
      </c>
      <c r="BV37" s="1291" t="s">
        <v>133</v>
      </c>
      <c r="BW37" s="1291" t="s">
        <v>133</v>
      </c>
      <c r="BX37" s="1291">
        <v>0</v>
      </c>
      <c r="BY37" s="1292" t="s">
        <v>133</v>
      </c>
      <c r="BZ37" s="469"/>
      <c r="CA37" s="459" t="s">
        <v>329</v>
      </c>
      <c r="CB37" s="451"/>
      <c r="CE37" s="448"/>
      <c r="CF37" s="457"/>
      <c r="CG37" s="458" t="s">
        <v>329</v>
      </c>
      <c r="CH37" s="457" t="s">
        <v>331</v>
      </c>
      <c r="CI37" s="1290" t="s">
        <v>133</v>
      </c>
      <c r="CJ37" s="1291" t="s">
        <v>133</v>
      </c>
      <c r="CK37" s="1291" t="s">
        <v>133</v>
      </c>
      <c r="CL37" s="1291" t="s">
        <v>133</v>
      </c>
      <c r="CM37" s="1291">
        <v>0</v>
      </c>
      <c r="CN37" s="1291" t="s">
        <v>133</v>
      </c>
      <c r="CO37" s="1291" t="s">
        <v>133</v>
      </c>
      <c r="CP37" s="1291" t="s">
        <v>133</v>
      </c>
      <c r="CQ37" s="1291" t="s">
        <v>133</v>
      </c>
      <c r="CR37" s="1291" t="s">
        <v>133</v>
      </c>
      <c r="CS37" s="1291">
        <v>0</v>
      </c>
      <c r="CT37" s="1291" t="s">
        <v>133</v>
      </c>
      <c r="CU37" s="1291" t="s">
        <v>133</v>
      </c>
      <c r="CV37" s="1291" t="s">
        <v>133</v>
      </c>
      <c r="CW37" s="1291" t="s">
        <v>133</v>
      </c>
      <c r="CX37" s="1291" t="s">
        <v>133</v>
      </c>
      <c r="CY37" s="1291">
        <v>0</v>
      </c>
      <c r="CZ37" s="1292" t="s">
        <v>133</v>
      </c>
      <c r="DA37" s="469"/>
      <c r="DB37" s="459" t="s">
        <v>329</v>
      </c>
      <c r="DC37" s="451"/>
    </row>
    <row r="38" spans="1:107" s="487" customFormat="1" ht="15.75" customHeight="1">
      <c r="A38" s="488"/>
      <c r="B38" s="489"/>
      <c r="C38" s="1547" t="s">
        <v>333</v>
      </c>
      <c r="D38" s="1547"/>
      <c r="E38" s="1548"/>
      <c r="F38" s="1293">
        <v>13579</v>
      </c>
      <c r="G38" s="1294">
        <v>11140</v>
      </c>
      <c r="H38" s="1294">
        <v>859</v>
      </c>
      <c r="I38" s="1294">
        <v>325</v>
      </c>
      <c r="J38" s="1294">
        <v>809</v>
      </c>
      <c r="K38" s="1294">
        <v>290</v>
      </c>
      <c r="L38" s="1294">
        <v>9388</v>
      </c>
      <c r="M38" s="1294">
        <v>7582</v>
      </c>
      <c r="N38" s="1294">
        <v>642</v>
      </c>
      <c r="O38" s="1294">
        <v>312</v>
      </c>
      <c r="P38" s="1294">
        <v>627</v>
      </c>
      <c r="Q38" s="1294">
        <v>114</v>
      </c>
      <c r="R38" s="1294">
        <v>4191</v>
      </c>
      <c r="S38" s="1294">
        <v>3558</v>
      </c>
      <c r="T38" s="1294">
        <v>217</v>
      </c>
      <c r="U38" s="1294">
        <v>13</v>
      </c>
      <c r="V38" s="1294">
        <v>182</v>
      </c>
      <c r="W38" s="1295">
        <v>176</v>
      </c>
      <c r="X38" s="533"/>
      <c r="Y38" s="490" t="s">
        <v>402</v>
      </c>
      <c r="Z38" s="491"/>
      <c r="AB38" s="488"/>
      <c r="AC38" s="489"/>
      <c r="AD38" s="1547" t="s">
        <v>333</v>
      </c>
      <c r="AE38" s="1547"/>
      <c r="AF38" s="1548"/>
      <c r="AG38" s="1293">
        <v>12223</v>
      </c>
      <c r="AH38" s="1294">
        <v>10051</v>
      </c>
      <c r="AI38" s="1294">
        <v>783</v>
      </c>
      <c r="AJ38" s="1294">
        <v>286</v>
      </c>
      <c r="AK38" s="1294">
        <v>704</v>
      </c>
      <c r="AL38" s="1294">
        <v>257</v>
      </c>
      <c r="AM38" s="1294">
        <v>8449</v>
      </c>
      <c r="AN38" s="1294">
        <v>6834</v>
      </c>
      <c r="AO38" s="1294">
        <v>589</v>
      </c>
      <c r="AP38" s="1294">
        <v>274</v>
      </c>
      <c r="AQ38" s="1294">
        <v>550</v>
      </c>
      <c r="AR38" s="1294">
        <v>102</v>
      </c>
      <c r="AS38" s="1294">
        <v>3774</v>
      </c>
      <c r="AT38" s="1294">
        <v>3217</v>
      </c>
      <c r="AU38" s="1294">
        <v>194</v>
      </c>
      <c r="AV38" s="1294">
        <v>12</v>
      </c>
      <c r="AW38" s="1294">
        <v>154</v>
      </c>
      <c r="AX38" s="1295">
        <v>155</v>
      </c>
      <c r="AY38" s="533"/>
      <c r="AZ38" s="490" t="s">
        <v>402</v>
      </c>
      <c r="BA38" s="491"/>
      <c r="BC38" s="488"/>
      <c r="BD38" s="489"/>
      <c r="BE38" s="1547" t="s">
        <v>333</v>
      </c>
      <c r="BF38" s="1547"/>
      <c r="BG38" s="1548"/>
      <c r="BH38" s="1293">
        <v>1082</v>
      </c>
      <c r="BI38" s="1294">
        <v>869</v>
      </c>
      <c r="BJ38" s="1294">
        <v>65</v>
      </c>
      <c r="BK38" s="1294">
        <v>30</v>
      </c>
      <c r="BL38" s="1294">
        <v>83</v>
      </c>
      <c r="BM38" s="1294">
        <v>22</v>
      </c>
      <c r="BN38" s="1294">
        <v>736</v>
      </c>
      <c r="BO38" s="1294">
        <v>589</v>
      </c>
      <c r="BP38" s="1294">
        <v>44</v>
      </c>
      <c r="BQ38" s="1294">
        <v>29</v>
      </c>
      <c r="BR38" s="1294">
        <v>58</v>
      </c>
      <c r="BS38" s="1294">
        <v>6</v>
      </c>
      <c r="BT38" s="1294">
        <v>346</v>
      </c>
      <c r="BU38" s="1294">
        <v>280</v>
      </c>
      <c r="BV38" s="1294">
        <v>21</v>
      </c>
      <c r="BW38" s="1294">
        <v>1</v>
      </c>
      <c r="BX38" s="1294">
        <v>25</v>
      </c>
      <c r="BY38" s="1295">
        <v>16</v>
      </c>
      <c r="BZ38" s="533"/>
      <c r="CA38" s="490" t="s">
        <v>402</v>
      </c>
      <c r="CB38" s="491"/>
      <c r="CD38" s="488"/>
      <c r="CE38" s="489"/>
      <c r="CF38" s="1547" t="s">
        <v>333</v>
      </c>
      <c r="CG38" s="1547"/>
      <c r="CH38" s="1548"/>
      <c r="CI38" s="1293">
        <v>274</v>
      </c>
      <c r="CJ38" s="1294">
        <v>220</v>
      </c>
      <c r="CK38" s="1294">
        <v>11</v>
      </c>
      <c r="CL38" s="1294">
        <v>9</v>
      </c>
      <c r="CM38" s="1294">
        <v>22</v>
      </c>
      <c r="CN38" s="1294">
        <v>11</v>
      </c>
      <c r="CO38" s="1294">
        <v>203</v>
      </c>
      <c r="CP38" s="1294">
        <v>159</v>
      </c>
      <c r="CQ38" s="1294">
        <v>9</v>
      </c>
      <c r="CR38" s="1294">
        <v>9</v>
      </c>
      <c r="CS38" s="1294">
        <v>19</v>
      </c>
      <c r="CT38" s="1294">
        <v>6</v>
      </c>
      <c r="CU38" s="1294">
        <v>71</v>
      </c>
      <c r="CV38" s="1294">
        <v>61</v>
      </c>
      <c r="CW38" s="1294">
        <v>2</v>
      </c>
      <c r="CX38" s="1294" t="s">
        <v>133</v>
      </c>
      <c r="CY38" s="1294">
        <v>3</v>
      </c>
      <c r="CZ38" s="1295">
        <v>5</v>
      </c>
      <c r="DA38" s="533"/>
      <c r="DB38" s="490" t="s">
        <v>402</v>
      </c>
      <c r="DC38" s="491"/>
    </row>
    <row r="39" spans="1:107" s="450" customFormat="1" ht="9.1999999999999993" customHeight="1">
      <c r="A39" s="1549" t="s">
        <v>403</v>
      </c>
      <c r="B39" s="448"/>
      <c r="C39" s="460"/>
      <c r="D39" s="458" t="s">
        <v>332</v>
      </c>
      <c r="E39" s="461" t="s">
        <v>334</v>
      </c>
      <c r="F39" s="1290">
        <v>14</v>
      </c>
      <c r="G39" s="1291">
        <v>12</v>
      </c>
      <c r="H39" s="1291">
        <v>2</v>
      </c>
      <c r="I39" s="1291" t="s">
        <v>133</v>
      </c>
      <c r="J39" s="1291">
        <v>0</v>
      </c>
      <c r="K39" s="1291" t="s">
        <v>133</v>
      </c>
      <c r="L39" s="1291">
        <v>14</v>
      </c>
      <c r="M39" s="1291">
        <v>12</v>
      </c>
      <c r="N39" s="1291">
        <v>2</v>
      </c>
      <c r="O39" s="1291" t="s">
        <v>133</v>
      </c>
      <c r="P39" s="1291">
        <v>0</v>
      </c>
      <c r="Q39" s="1291" t="s">
        <v>133</v>
      </c>
      <c r="R39" s="1291" t="s">
        <v>133</v>
      </c>
      <c r="S39" s="1291" t="s">
        <v>133</v>
      </c>
      <c r="T39" s="1291" t="s">
        <v>133</v>
      </c>
      <c r="U39" s="1291" t="s">
        <v>133</v>
      </c>
      <c r="V39" s="1291">
        <v>0</v>
      </c>
      <c r="W39" s="1292" t="s">
        <v>133</v>
      </c>
      <c r="X39" s="469"/>
      <c r="Y39" s="459" t="s">
        <v>332</v>
      </c>
      <c r="Z39" s="451"/>
      <c r="AB39" s="1549" t="s">
        <v>403</v>
      </c>
      <c r="AC39" s="448"/>
      <c r="AD39" s="460"/>
      <c r="AE39" s="458" t="s">
        <v>332</v>
      </c>
      <c r="AF39" s="461" t="s">
        <v>334</v>
      </c>
      <c r="AG39" s="1290">
        <v>12</v>
      </c>
      <c r="AH39" s="1291">
        <v>10</v>
      </c>
      <c r="AI39" s="1291">
        <v>2</v>
      </c>
      <c r="AJ39" s="1291" t="s">
        <v>133</v>
      </c>
      <c r="AK39" s="1291">
        <v>0</v>
      </c>
      <c r="AL39" s="1291" t="s">
        <v>133</v>
      </c>
      <c r="AM39" s="1291">
        <v>12</v>
      </c>
      <c r="AN39" s="1291">
        <v>10</v>
      </c>
      <c r="AO39" s="1291">
        <v>2</v>
      </c>
      <c r="AP39" s="1291" t="s">
        <v>133</v>
      </c>
      <c r="AQ39" s="1291">
        <v>0</v>
      </c>
      <c r="AR39" s="1291" t="s">
        <v>133</v>
      </c>
      <c r="AS39" s="1291" t="s">
        <v>133</v>
      </c>
      <c r="AT39" s="1291" t="s">
        <v>133</v>
      </c>
      <c r="AU39" s="1291" t="s">
        <v>133</v>
      </c>
      <c r="AV39" s="1291" t="s">
        <v>133</v>
      </c>
      <c r="AW39" s="1291">
        <v>0</v>
      </c>
      <c r="AX39" s="1292" t="s">
        <v>133</v>
      </c>
      <c r="AY39" s="469"/>
      <c r="AZ39" s="459" t="s">
        <v>332</v>
      </c>
      <c r="BA39" s="451"/>
      <c r="BC39" s="1549" t="s">
        <v>403</v>
      </c>
      <c r="BD39" s="448"/>
      <c r="BE39" s="460"/>
      <c r="BF39" s="458" t="s">
        <v>332</v>
      </c>
      <c r="BG39" s="461" t="s">
        <v>334</v>
      </c>
      <c r="BH39" s="1290">
        <v>1</v>
      </c>
      <c r="BI39" s="1291">
        <v>1</v>
      </c>
      <c r="BJ39" s="1291" t="s">
        <v>133</v>
      </c>
      <c r="BK39" s="1291" t="s">
        <v>133</v>
      </c>
      <c r="BL39" s="1291">
        <v>0</v>
      </c>
      <c r="BM39" s="1291" t="s">
        <v>133</v>
      </c>
      <c r="BN39" s="1291">
        <v>1</v>
      </c>
      <c r="BO39" s="1291">
        <v>1</v>
      </c>
      <c r="BP39" s="1291" t="s">
        <v>133</v>
      </c>
      <c r="BQ39" s="1291" t="s">
        <v>133</v>
      </c>
      <c r="BR39" s="1291">
        <v>0</v>
      </c>
      <c r="BS39" s="1291" t="s">
        <v>133</v>
      </c>
      <c r="BT39" s="1291" t="s">
        <v>133</v>
      </c>
      <c r="BU39" s="1291" t="s">
        <v>133</v>
      </c>
      <c r="BV39" s="1291" t="s">
        <v>133</v>
      </c>
      <c r="BW39" s="1291" t="s">
        <v>133</v>
      </c>
      <c r="BX39" s="1291">
        <v>0</v>
      </c>
      <c r="BY39" s="1292" t="s">
        <v>133</v>
      </c>
      <c r="BZ39" s="469"/>
      <c r="CA39" s="459" t="s">
        <v>332</v>
      </c>
      <c r="CB39" s="451"/>
      <c r="CD39" s="1549" t="s">
        <v>403</v>
      </c>
      <c r="CE39" s="448"/>
      <c r="CF39" s="460"/>
      <c r="CG39" s="458" t="s">
        <v>332</v>
      </c>
      <c r="CH39" s="461" t="s">
        <v>334</v>
      </c>
      <c r="CI39" s="1290">
        <v>1</v>
      </c>
      <c r="CJ39" s="1291">
        <v>1</v>
      </c>
      <c r="CK39" s="1291" t="s">
        <v>133</v>
      </c>
      <c r="CL39" s="1291" t="s">
        <v>133</v>
      </c>
      <c r="CM39" s="1291">
        <v>0</v>
      </c>
      <c r="CN39" s="1291" t="s">
        <v>133</v>
      </c>
      <c r="CO39" s="1291">
        <v>1</v>
      </c>
      <c r="CP39" s="1291">
        <v>1</v>
      </c>
      <c r="CQ39" s="1291" t="s">
        <v>133</v>
      </c>
      <c r="CR39" s="1291" t="s">
        <v>133</v>
      </c>
      <c r="CS39" s="1291">
        <v>0</v>
      </c>
      <c r="CT39" s="1291" t="s">
        <v>133</v>
      </c>
      <c r="CU39" s="1291" t="s">
        <v>133</v>
      </c>
      <c r="CV39" s="1291" t="s">
        <v>133</v>
      </c>
      <c r="CW39" s="1291" t="s">
        <v>133</v>
      </c>
      <c r="CX39" s="1291" t="s">
        <v>133</v>
      </c>
      <c r="CY39" s="1291">
        <v>0</v>
      </c>
      <c r="CZ39" s="1292" t="s">
        <v>133</v>
      </c>
      <c r="DA39" s="469"/>
      <c r="DB39" s="459" t="s">
        <v>332</v>
      </c>
      <c r="DC39" s="451"/>
    </row>
    <row r="40" spans="1:107" s="450" customFormat="1" ht="9.1999999999999993" customHeight="1">
      <c r="A40" s="1549"/>
      <c r="B40" s="448"/>
      <c r="C40" s="460"/>
      <c r="D40" s="458" t="s">
        <v>335</v>
      </c>
      <c r="E40" s="457" t="s">
        <v>337</v>
      </c>
      <c r="F40" s="1290">
        <v>5334</v>
      </c>
      <c r="G40" s="1291">
        <v>3844</v>
      </c>
      <c r="H40" s="1291">
        <v>575</v>
      </c>
      <c r="I40" s="1291">
        <v>259</v>
      </c>
      <c r="J40" s="1291">
        <v>406</v>
      </c>
      <c r="K40" s="1291">
        <v>173</v>
      </c>
      <c r="L40" s="1291">
        <v>4676</v>
      </c>
      <c r="M40" s="1291">
        <v>3442</v>
      </c>
      <c r="N40" s="1291">
        <v>429</v>
      </c>
      <c r="O40" s="1291">
        <v>255</v>
      </c>
      <c r="P40" s="1291">
        <v>403</v>
      </c>
      <c r="Q40" s="1291">
        <v>75</v>
      </c>
      <c r="R40" s="1291">
        <v>658</v>
      </c>
      <c r="S40" s="1291">
        <v>402</v>
      </c>
      <c r="T40" s="1291">
        <v>146</v>
      </c>
      <c r="U40" s="1291">
        <v>4</v>
      </c>
      <c r="V40" s="1291">
        <v>3</v>
      </c>
      <c r="W40" s="1292">
        <v>98</v>
      </c>
      <c r="X40" s="469"/>
      <c r="Y40" s="459" t="s">
        <v>335</v>
      </c>
      <c r="Z40" s="451"/>
      <c r="AB40" s="1549"/>
      <c r="AC40" s="448"/>
      <c r="AD40" s="460"/>
      <c r="AE40" s="458" t="s">
        <v>335</v>
      </c>
      <c r="AF40" s="457" t="s">
        <v>337</v>
      </c>
      <c r="AG40" s="1290">
        <v>4723</v>
      </c>
      <c r="AH40" s="1291">
        <v>3401</v>
      </c>
      <c r="AI40" s="1291">
        <v>521</v>
      </c>
      <c r="AJ40" s="1291">
        <v>225</v>
      </c>
      <c r="AK40" s="1291">
        <v>357</v>
      </c>
      <c r="AL40" s="1291">
        <v>149</v>
      </c>
      <c r="AM40" s="1291">
        <v>4131</v>
      </c>
      <c r="AN40" s="1291">
        <v>3033</v>
      </c>
      <c r="AO40" s="1291">
        <v>392</v>
      </c>
      <c r="AP40" s="1291">
        <v>221</v>
      </c>
      <c r="AQ40" s="1291">
        <v>354</v>
      </c>
      <c r="AR40" s="1291">
        <v>66</v>
      </c>
      <c r="AS40" s="1291">
        <v>592</v>
      </c>
      <c r="AT40" s="1291">
        <v>368</v>
      </c>
      <c r="AU40" s="1291">
        <v>129</v>
      </c>
      <c r="AV40" s="1291">
        <v>4</v>
      </c>
      <c r="AW40" s="1291">
        <v>3</v>
      </c>
      <c r="AX40" s="1292">
        <v>83</v>
      </c>
      <c r="AY40" s="469"/>
      <c r="AZ40" s="459" t="s">
        <v>335</v>
      </c>
      <c r="BA40" s="451"/>
      <c r="BC40" s="1549"/>
      <c r="BD40" s="448"/>
      <c r="BE40" s="460"/>
      <c r="BF40" s="458" t="s">
        <v>335</v>
      </c>
      <c r="BG40" s="457" t="s">
        <v>337</v>
      </c>
      <c r="BH40" s="1290">
        <v>468</v>
      </c>
      <c r="BI40" s="1291">
        <v>344</v>
      </c>
      <c r="BJ40" s="1291">
        <v>45</v>
      </c>
      <c r="BK40" s="1291">
        <v>25</v>
      </c>
      <c r="BL40" s="1291">
        <v>35</v>
      </c>
      <c r="BM40" s="1291">
        <v>13</v>
      </c>
      <c r="BN40" s="1291">
        <v>416</v>
      </c>
      <c r="BO40" s="1291">
        <v>318</v>
      </c>
      <c r="BP40" s="1291">
        <v>29</v>
      </c>
      <c r="BQ40" s="1291">
        <v>25</v>
      </c>
      <c r="BR40" s="1291">
        <v>35</v>
      </c>
      <c r="BS40" s="1291">
        <v>3</v>
      </c>
      <c r="BT40" s="1291">
        <v>52</v>
      </c>
      <c r="BU40" s="1291">
        <v>26</v>
      </c>
      <c r="BV40" s="1291">
        <v>16</v>
      </c>
      <c r="BW40" s="1291" t="s">
        <v>133</v>
      </c>
      <c r="BX40" s="1291">
        <v>0</v>
      </c>
      <c r="BY40" s="1292">
        <v>10</v>
      </c>
      <c r="BZ40" s="469"/>
      <c r="CA40" s="459" t="s">
        <v>335</v>
      </c>
      <c r="CB40" s="451"/>
      <c r="CD40" s="1549"/>
      <c r="CE40" s="448"/>
      <c r="CF40" s="460"/>
      <c r="CG40" s="458" t="s">
        <v>335</v>
      </c>
      <c r="CH40" s="457" t="s">
        <v>337</v>
      </c>
      <c r="CI40" s="1290">
        <v>143</v>
      </c>
      <c r="CJ40" s="1291">
        <v>99</v>
      </c>
      <c r="CK40" s="1291">
        <v>9</v>
      </c>
      <c r="CL40" s="1291">
        <v>9</v>
      </c>
      <c r="CM40" s="1291">
        <v>14</v>
      </c>
      <c r="CN40" s="1291">
        <v>11</v>
      </c>
      <c r="CO40" s="1291">
        <v>129</v>
      </c>
      <c r="CP40" s="1291">
        <v>91</v>
      </c>
      <c r="CQ40" s="1291">
        <v>8</v>
      </c>
      <c r="CR40" s="1291">
        <v>9</v>
      </c>
      <c r="CS40" s="1291">
        <v>14</v>
      </c>
      <c r="CT40" s="1291">
        <v>6</v>
      </c>
      <c r="CU40" s="1291">
        <v>14</v>
      </c>
      <c r="CV40" s="1291">
        <v>8</v>
      </c>
      <c r="CW40" s="1291">
        <v>1</v>
      </c>
      <c r="CX40" s="1291" t="s">
        <v>133</v>
      </c>
      <c r="CY40" s="1291">
        <v>0</v>
      </c>
      <c r="CZ40" s="1292">
        <v>5</v>
      </c>
      <c r="DA40" s="469"/>
      <c r="DB40" s="459" t="s">
        <v>335</v>
      </c>
      <c r="DC40" s="451"/>
    </row>
    <row r="41" spans="1:107" s="450" customFormat="1" ht="9.1999999999999993" customHeight="1">
      <c r="A41" s="1549"/>
      <c r="B41" s="448"/>
      <c r="C41" s="460"/>
      <c r="D41" s="458" t="s">
        <v>338</v>
      </c>
      <c r="E41" s="457" t="s">
        <v>339</v>
      </c>
      <c r="F41" s="1290">
        <v>8231</v>
      </c>
      <c r="G41" s="1291">
        <v>7284</v>
      </c>
      <c r="H41" s="1291">
        <v>282</v>
      </c>
      <c r="I41" s="1291">
        <v>66</v>
      </c>
      <c r="J41" s="1291">
        <v>403</v>
      </c>
      <c r="K41" s="1291">
        <v>117</v>
      </c>
      <c r="L41" s="1291">
        <v>4698</v>
      </c>
      <c r="M41" s="1291">
        <v>4128</v>
      </c>
      <c r="N41" s="1291">
        <v>211</v>
      </c>
      <c r="O41" s="1291">
        <v>57</v>
      </c>
      <c r="P41" s="1291">
        <v>224</v>
      </c>
      <c r="Q41" s="1291">
        <v>39</v>
      </c>
      <c r="R41" s="1291">
        <v>3533</v>
      </c>
      <c r="S41" s="1291">
        <v>3156</v>
      </c>
      <c r="T41" s="1291">
        <v>71</v>
      </c>
      <c r="U41" s="1291">
        <v>9</v>
      </c>
      <c r="V41" s="1291">
        <v>179</v>
      </c>
      <c r="W41" s="1292">
        <v>78</v>
      </c>
      <c r="X41" s="469"/>
      <c r="Y41" s="459" t="s">
        <v>338</v>
      </c>
      <c r="Z41" s="451"/>
      <c r="AB41" s="1549"/>
      <c r="AC41" s="448"/>
      <c r="AD41" s="460"/>
      <c r="AE41" s="458" t="s">
        <v>338</v>
      </c>
      <c r="AF41" s="457" t="s">
        <v>339</v>
      </c>
      <c r="AG41" s="1290">
        <v>7488</v>
      </c>
      <c r="AH41" s="1291">
        <v>6640</v>
      </c>
      <c r="AI41" s="1291">
        <v>260</v>
      </c>
      <c r="AJ41" s="1291">
        <v>61</v>
      </c>
      <c r="AK41" s="1291">
        <v>347</v>
      </c>
      <c r="AL41" s="1291">
        <v>108</v>
      </c>
      <c r="AM41" s="1291">
        <v>4306</v>
      </c>
      <c r="AN41" s="1291">
        <v>3791</v>
      </c>
      <c r="AO41" s="1291">
        <v>195</v>
      </c>
      <c r="AP41" s="1291">
        <v>53</v>
      </c>
      <c r="AQ41" s="1291">
        <v>196</v>
      </c>
      <c r="AR41" s="1291">
        <v>36</v>
      </c>
      <c r="AS41" s="1291">
        <v>3182</v>
      </c>
      <c r="AT41" s="1291">
        <v>2849</v>
      </c>
      <c r="AU41" s="1291">
        <v>65</v>
      </c>
      <c r="AV41" s="1291">
        <v>8</v>
      </c>
      <c r="AW41" s="1291">
        <v>151</v>
      </c>
      <c r="AX41" s="1292">
        <v>72</v>
      </c>
      <c r="AY41" s="469"/>
      <c r="AZ41" s="459" t="s">
        <v>338</v>
      </c>
      <c r="BA41" s="451"/>
      <c r="BC41" s="1549"/>
      <c r="BD41" s="448"/>
      <c r="BE41" s="460"/>
      <c r="BF41" s="458" t="s">
        <v>338</v>
      </c>
      <c r="BG41" s="457" t="s">
        <v>339</v>
      </c>
      <c r="BH41" s="1290">
        <v>613</v>
      </c>
      <c r="BI41" s="1291">
        <v>524</v>
      </c>
      <c r="BJ41" s="1291">
        <v>20</v>
      </c>
      <c r="BK41" s="1291">
        <v>5</v>
      </c>
      <c r="BL41" s="1291">
        <v>48</v>
      </c>
      <c r="BM41" s="1291">
        <v>9</v>
      </c>
      <c r="BN41" s="1291">
        <v>319</v>
      </c>
      <c r="BO41" s="1291">
        <v>270</v>
      </c>
      <c r="BP41" s="1291">
        <v>15</v>
      </c>
      <c r="BQ41" s="1291">
        <v>4</v>
      </c>
      <c r="BR41" s="1291">
        <v>23</v>
      </c>
      <c r="BS41" s="1291">
        <v>3</v>
      </c>
      <c r="BT41" s="1291">
        <v>294</v>
      </c>
      <c r="BU41" s="1291">
        <v>254</v>
      </c>
      <c r="BV41" s="1291">
        <v>5</v>
      </c>
      <c r="BW41" s="1291">
        <v>1</v>
      </c>
      <c r="BX41" s="1291">
        <v>25</v>
      </c>
      <c r="BY41" s="1292">
        <v>6</v>
      </c>
      <c r="BZ41" s="469"/>
      <c r="CA41" s="459" t="s">
        <v>338</v>
      </c>
      <c r="CB41" s="451"/>
      <c r="CD41" s="1549"/>
      <c r="CE41" s="448"/>
      <c r="CF41" s="460"/>
      <c r="CG41" s="458" t="s">
        <v>338</v>
      </c>
      <c r="CH41" s="457" t="s">
        <v>339</v>
      </c>
      <c r="CI41" s="1290">
        <v>130</v>
      </c>
      <c r="CJ41" s="1291">
        <v>120</v>
      </c>
      <c r="CK41" s="1291">
        <v>2</v>
      </c>
      <c r="CL41" s="1291" t="s">
        <v>133</v>
      </c>
      <c r="CM41" s="1291">
        <v>8</v>
      </c>
      <c r="CN41" s="1291" t="s">
        <v>133</v>
      </c>
      <c r="CO41" s="1291">
        <v>73</v>
      </c>
      <c r="CP41" s="1291">
        <v>67</v>
      </c>
      <c r="CQ41" s="1291">
        <v>1</v>
      </c>
      <c r="CR41" s="1291" t="s">
        <v>133</v>
      </c>
      <c r="CS41" s="1291">
        <v>5</v>
      </c>
      <c r="CT41" s="1291" t="s">
        <v>133</v>
      </c>
      <c r="CU41" s="1291">
        <v>57</v>
      </c>
      <c r="CV41" s="1291">
        <v>53</v>
      </c>
      <c r="CW41" s="1291">
        <v>1</v>
      </c>
      <c r="CX41" s="1291" t="s">
        <v>133</v>
      </c>
      <c r="CY41" s="1291">
        <v>3</v>
      </c>
      <c r="CZ41" s="1292" t="s">
        <v>133</v>
      </c>
      <c r="DA41" s="469"/>
      <c r="DB41" s="459" t="s">
        <v>338</v>
      </c>
      <c r="DC41" s="451"/>
    </row>
    <row r="42" spans="1:107" s="487" customFormat="1" ht="15.75" customHeight="1">
      <c r="A42" s="1549"/>
      <c r="B42" s="489"/>
      <c r="C42" s="1547" t="s">
        <v>341</v>
      </c>
      <c r="D42" s="1547"/>
      <c r="E42" s="1548"/>
      <c r="F42" s="1293">
        <v>54242</v>
      </c>
      <c r="G42" s="1294">
        <v>46251</v>
      </c>
      <c r="H42" s="1294">
        <v>2213</v>
      </c>
      <c r="I42" s="1294">
        <v>1178</v>
      </c>
      <c r="J42" s="1294">
        <v>2806</v>
      </c>
      <c r="K42" s="1294">
        <v>1371</v>
      </c>
      <c r="L42" s="1294">
        <v>25763</v>
      </c>
      <c r="M42" s="1294">
        <v>21250</v>
      </c>
      <c r="N42" s="1294">
        <v>1551</v>
      </c>
      <c r="O42" s="1294">
        <v>857</v>
      </c>
      <c r="P42" s="1294">
        <v>1599</v>
      </c>
      <c r="Q42" s="1294">
        <v>299</v>
      </c>
      <c r="R42" s="1294">
        <v>28479</v>
      </c>
      <c r="S42" s="1294">
        <v>25001</v>
      </c>
      <c r="T42" s="1294">
        <v>662</v>
      </c>
      <c r="U42" s="1294">
        <v>321</v>
      </c>
      <c r="V42" s="1294">
        <v>1207</v>
      </c>
      <c r="W42" s="1295">
        <v>1072</v>
      </c>
      <c r="X42" s="533"/>
      <c r="Y42" s="490" t="s">
        <v>404</v>
      </c>
      <c r="Z42" s="491"/>
      <c r="AB42" s="1549"/>
      <c r="AC42" s="489"/>
      <c r="AD42" s="1547" t="s">
        <v>341</v>
      </c>
      <c r="AE42" s="1547"/>
      <c r="AF42" s="1548"/>
      <c r="AG42" s="1293">
        <v>50892</v>
      </c>
      <c r="AH42" s="1294">
        <v>43387</v>
      </c>
      <c r="AI42" s="1294">
        <v>2116</v>
      </c>
      <c r="AJ42" s="1294">
        <v>1122</v>
      </c>
      <c r="AK42" s="1294">
        <v>2615</v>
      </c>
      <c r="AL42" s="1294">
        <v>1263</v>
      </c>
      <c r="AM42" s="1294">
        <v>24239</v>
      </c>
      <c r="AN42" s="1294">
        <v>19993</v>
      </c>
      <c r="AO42" s="1294">
        <v>1489</v>
      </c>
      <c r="AP42" s="1294">
        <v>819</v>
      </c>
      <c r="AQ42" s="1294">
        <v>1472</v>
      </c>
      <c r="AR42" s="1294">
        <v>276</v>
      </c>
      <c r="AS42" s="1294">
        <v>26653</v>
      </c>
      <c r="AT42" s="1294">
        <v>23394</v>
      </c>
      <c r="AU42" s="1294">
        <v>627</v>
      </c>
      <c r="AV42" s="1294">
        <v>303</v>
      </c>
      <c r="AW42" s="1294">
        <v>1143</v>
      </c>
      <c r="AX42" s="1295">
        <v>987</v>
      </c>
      <c r="AY42" s="533"/>
      <c r="AZ42" s="490" t="s">
        <v>404</v>
      </c>
      <c r="BA42" s="491"/>
      <c r="BC42" s="1549"/>
      <c r="BD42" s="489"/>
      <c r="BE42" s="1547" t="s">
        <v>341</v>
      </c>
      <c r="BF42" s="1547"/>
      <c r="BG42" s="1548"/>
      <c r="BH42" s="1293">
        <v>2673</v>
      </c>
      <c r="BI42" s="1294">
        <v>2267</v>
      </c>
      <c r="BJ42" s="1294">
        <v>88</v>
      </c>
      <c r="BK42" s="1294">
        <v>45</v>
      </c>
      <c r="BL42" s="1294">
        <v>155</v>
      </c>
      <c r="BM42" s="1294">
        <v>91</v>
      </c>
      <c r="BN42" s="1294">
        <v>1228</v>
      </c>
      <c r="BO42" s="1294">
        <v>1009</v>
      </c>
      <c r="BP42" s="1294">
        <v>55</v>
      </c>
      <c r="BQ42" s="1294">
        <v>30</v>
      </c>
      <c r="BR42" s="1294">
        <v>102</v>
      </c>
      <c r="BS42" s="1294">
        <v>19</v>
      </c>
      <c r="BT42" s="1294">
        <v>1445</v>
      </c>
      <c r="BU42" s="1294">
        <v>1258</v>
      </c>
      <c r="BV42" s="1294">
        <v>33</v>
      </c>
      <c r="BW42" s="1294">
        <v>15</v>
      </c>
      <c r="BX42" s="1294">
        <v>53</v>
      </c>
      <c r="BY42" s="1295">
        <v>72</v>
      </c>
      <c r="BZ42" s="533"/>
      <c r="CA42" s="490" t="s">
        <v>404</v>
      </c>
      <c r="CB42" s="491"/>
      <c r="CD42" s="1549"/>
      <c r="CE42" s="489"/>
      <c r="CF42" s="1547" t="s">
        <v>341</v>
      </c>
      <c r="CG42" s="1547"/>
      <c r="CH42" s="1548"/>
      <c r="CI42" s="1293">
        <v>677</v>
      </c>
      <c r="CJ42" s="1294">
        <v>597</v>
      </c>
      <c r="CK42" s="1294">
        <v>9</v>
      </c>
      <c r="CL42" s="1294">
        <v>11</v>
      </c>
      <c r="CM42" s="1294">
        <v>36</v>
      </c>
      <c r="CN42" s="1294">
        <v>17</v>
      </c>
      <c r="CO42" s="1294">
        <v>296</v>
      </c>
      <c r="CP42" s="1294">
        <v>248</v>
      </c>
      <c r="CQ42" s="1294">
        <v>7</v>
      </c>
      <c r="CR42" s="1294">
        <v>8</v>
      </c>
      <c r="CS42" s="1294">
        <v>25</v>
      </c>
      <c r="CT42" s="1294">
        <v>4</v>
      </c>
      <c r="CU42" s="1294">
        <v>381</v>
      </c>
      <c r="CV42" s="1294">
        <v>349</v>
      </c>
      <c r="CW42" s="1294">
        <v>2</v>
      </c>
      <c r="CX42" s="1294">
        <v>3</v>
      </c>
      <c r="CY42" s="1294">
        <v>11</v>
      </c>
      <c r="CZ42" s="1295">
        <v>13</v>
      </c>
      <c r="DA42" s="533"/>
      <c r="DB42" s="490" t="s">
        <v>404</v>
      </c>
      <c r="DC42" s="491"/>
    </row>
    <row r="43" spans="1:107" s="450" customFormat="1" ht="9.1999999999999993" customHeight="1">
      <c r="B43" s="448"/>
      <c r="C43" s="460"/>
      <c r="D43" s="458" t="s">
        <v>340</v>
      </c>
      <c r="E43" s="462" t="s">
        <v>342</v>
      </c>
      <c r="F43" s="1290">
        <v>365</v>
      </c>
      <c r="G43" s="1291">
        <v>361</v>
      </c>
      <c r="H43" s="1291">
        <v>2</v>
      </c>
      <c r="I43" s="1291" t="s">
        <v>133</v>
      </c>
      <c r="J43" s="1291">
        <v>0</v>
      </c>
      <c r="K43" s="1291" t="s">
        <v>133</v>
      </c>
      <c r="L43" s="1291">
        <v>308</v>
      </c>
      <c r="M43" s="1291">
        <v>305</v>
      </c>
      <c r="N43" s="1291">
        <v>2</v>
      </c>
      <c r="O43" s="1291" t="s">
        <v>133</v>
      </c>
      <c r="P43" s="1291">
        <v>0</v>
      </c>
      <c r="Q43" s="1291" t="s">
        <v>133</v>
      </c>
      <c r="R43" s="1291">
        <v>57</v>
      </c>
      <c r="S43" s="1291">
        <v>56</v>
      </c>
      <c r="T43" s="1291" t="s">
        <v>133</v>
      </c>
      <c r="U43" s="1291" t="s">
        <v>133</v>
      </c>
      <c r="V43" s="1291">
        <v>0</v>
      </c>
      <c r="W43" s="1292" t="s">
        <v>133</v>
      </c>
      <c r="X43" s="469"/>
      <c r="Y43" s="456" t="s">
        <v>340</v>
      </c>
      <c r="Z43" s="454"/>
      <c r="AC43" s="448"/>
      <c r="AD43" s="460"/>
      <c r="AE43" s="458" t="s">
        <v>340</v>
      </c>
      <c r="AF43" s="462" t="s">
        <v>342</v>
      </c>
      <c r="AG43" s="1290">
        <v>331</v>
      </c>
      <c r="AH43" s="1291">
        <v>327</v>
      </c>
      <c r="AI43" s="1291">
        <v>2</v>
      </c>
      <c r="AJ43" s="1291" t="s">
        <v>133</v>
      </c>
      <c r="AK43" s="1291">
        <v>0</v>
      </c>
      <c r="AL43" s="1291" t="s">
        <v>133</v>
      </c>
      <c r="AM43" s="1291">
        <v>278</v>
      </c>
      <c r="AN43" s="1291">
        <v>275</v>
      </c>
      <c r="AO43" s="1291">
        <v>2</v>
      </c>
      <c r="AP43" s="1291" t="s">
        <v>133</v>
      </c>
      <c r="AQ43" s="1291">
        <v>0</v>
      </c>
      <c r="AR43" s="1291" t="s">
        <v>133</v>
      </c>
      <c r="AS43" s="1291">
        <v>53</v>
      </c>
      <c r="AT43" s="1291">
        <v>52</v>
      </c>
      <c r="AU43" s="1291" t="s">
        <v>133</v>
      </c>
      <c r="AV43" s="1291" t="s">
        <v>133</v>
      </c>
      <c r="AW43" s="1291">
        <v>0</v>
      </c>
      <c r="AX43" s="1292" t="s">
        <v>133</v>
      </c>
      <c r="AY43" s="469"/>
      <c r="AZ43" s="456" t="s">
        <v>340</v>
      </c>
      <c r="BA43" s="454"/>
      <c r="BD43" s="448"/>
      <c r="BE43" s="460"/>
      <c r="BF43" s="458" t="s">
        <v>340</v>
      </c>
      <c r="BG43" s="462" t="s">
        <v>342</v>
      </c>
      <c r="BH43" s="1290">
        <v>31</v>
      </c>
      <c r="BI43" s="1291">
        <v>31</v>
      </c>
      <c r="BJ43" s="1291" t="s">
        <v>133</v>
      </c>
      <c r="BK43" s="1291" t="s">
        <v>133</v>
      </c>
      <c r="BL43" s="1291">
        <v>0</v>
      </c>
      <c r="BM43" s="1291" t="s">
        <v>133</v>
      </c>
      <c r="BN43" s="1291">
        <v>28</v>
      </c>
      <c r="BO43" s="1291">
        <v>28</v>
      </c>
      <c r="BP43" s="1291" t="s">
        <v>133</v>
      </c>
      <c r="BQ43" s="1291" t="s">
        <v>133</v>
      </c>
      <c r="BR43" s="1291">
        <v>0</v>
      </c>
      <c r="BS43" s="1291" t="s">
        <v>133</v>
      </c>
      <c r="BT43" s="1291">
        <v>3</v>
      </c>
      <c r="BU43" s="1291">
        <v>3</v>
      </c>
      <c r="BV43" s="1291" t="s">
        <v>133</v>
      </c>
      <c r="BW43" s="1291" t="s">
        <v>133</v>
      </c>
      <c r="BX43" s="1291">
        <v>0</v>
      </c>
      <c r="BY43" s="1292" t="s">
        <v>133</v>
      </c>
      <c r="BZ43" s="469"/>
      <c r="CA43" s="456" t="s">
        <v>340</v>
      </c>
      <c r="CB43" s="454"/>
      <c r="CE43" s="448"/>
      <c r="CF43" s="460"/>
      <c r="CG43" s="458" t="s">
        <v>340</v>
      </c>
      <c r="CH43" s="462" t="s">
        <v>342</v>
      </c>
      <c r="CI43" s="1290">
        <v>3</v>
      </c>
      <c r="CJ43" s="1291">
        <v>3</v>
      </c>
      <c r="CK43" s="1291" t="s">
        <v>133</v>
      </c>
      <c r="CL43" s="1291" t="s">
        <v>133</v>
      </c>
      <c r="CM43" s="1291">
        <v>0</v>
      </c>
      <c r="CN43" s="1291" t="s">
        <v>133</v>
      </c>
      <c r="CO43" s="1291">
        <v>2</v>
      </c>
      <c r="CP43" s="1291">
        <v>2</v>
      </c>
      <c r="CQ43" s="1291" t="s">
        <v>133</v>
      </c>
      <c r="CR43" s="1291" t="s">
        <v>133</v>
      </c>
      <c r="CS43" s="1291">
        <v>0</v>
      </c>
      <c r="CT43" s="1291" t="s">
        <v>133</v>
      </c>
      <c r="CU43" s="1291">
        <v>1</v>
      </c>
      <c r="CV43" s="1291">
        <v>1</v>
      </c>
      <c r="CW43" s="1291" t="s">
        <v>133</v>
      </c>
      <c r="CX43" s="1291" t="s">
        <v>133</v>
      </c>
      <c r="CY43" s="1291">
        <v>0</v>
      </c>
      <c r="CZ43" s="1292" t="s">
        <v>133</v>
      </c>
      <c r="DA43" s="469"/>
      <c r="DB43" s="456" t="s">
        <v>340</v>
      </c>
      <c r="DC43" s="454"/>
    </row>
    <row r="44" spans="1:107" s="450" customFormat="1" ht="9.1999999999999993" customHeight="1">
      <c r="A44" s="447">
        <v>27</v>
      </c>
      <c r="B44" s="448"/>
      <c r="C44" s="460"/>
      <c r="D44" s="458" t="s">
        <v>343</v>
      </c>
      <c r="E44" s="457" t="s">
        <v>344</v>
      </c>
      <c r="F44" s="1290">
        <v>583</v>
      </c>
      <c r="G44" s="1291">
        <v>503</v>
      </c>
      <c r="H44" s="1291">
        <v>28</v>
      </c>
      <c r="I44" s="1291">
        <v>6</v>
      </c>
      <c r="J44" s="1291">
        <v>36</v>
      </c>
      <c r="K44" s="1291">
        <v>6</v>
      </c>
      <c r="L44" s="1291">
        <v>379</v>
      </c>
      <c r="M44" s="1291">
        <v>316</v>
      </c>
      <c r="N44" s="1291">
        <v>24</v>
      </c>
      <c r="O44" s="1291">
        <v>6</v>
      </c>
      <c r="P44" s="1291">
        <v>29</v>
      </c>
      <c r="Q44" s="1291" t="s">
        <v>133</v>
      </c>
      <c r="R44" s="1291">
        <v>204</v>
      </c>
      <c r="S44" s="1291">
        <v>187</v>
      </c>
      <c r="T44" s="1291">
        <v>4</v>
      </c>
      <c r="U44" s="1291" t="s">
        <v>133</v>
      </c>
      <c r="V44" s="1291">
        <v>7</v>
      </c>
      <c r="W44" s="1292">
        <v>6</v>
      </c>
      <c r="X44" s="469"/>
      <c r="Y44" s="456" t="s">
        <v>343</v>
      </c>
      <c r="Z44" s="454"/>
      <c r="AB44" s="447">
        <v>27</v>
      </c>
      <c r="AC44" s="448"/>
      <c r="AD44" s="460"/>
      <c r="AE44" s="458" t="s">
        <v>343</v>
      </c>
      <c r="AF44" s="457" t="s">
        <v>344</v>
      </c>
      <c r="AG44" s="1290">
        <v>547</v>
      </c>
      <c r="AH44" s="1291">
        <v>471</v>
      </c>
      <c r="AI44" s="1291">
        <v>27</v>
      </c>
      <c r="AJ44" s="1291">
        <v>6</v>
      </c>
      <c r="AK44" s="1291">
        <v>34</v>
      </c>
      <c r="AL44" s="1291">
        <v>6</v>
      </c>
      <c r="AM44" s="1291">
        <v>360</v>
      </c>
      <c r="AN44" s="1291">
        <v>300</v>
      </c>
      <c r="AO44" s="1291">
        <v>24</v>
      </c>
      <c r="AP44" s="1291">
        <v>6</v>
      </c>
      <c r="AQ44" s="1291">
        <v>27</v>
      </c>
      <c r="AR44" s="1291" t="s">
        <v>133</v>
      </c>
      <c r="AS44" s="1291">
        <v>187</v>
      </c>
      <c r="AT44" s="1291">
        <v>171</v>
      </c>
      <c r="AU44" s="1291">
        <v>3</v>
      </c>
      <c r="AV44" s="1291" t="s">
        <v>133</v>
      </c>
      <c r="AW44" s="1291">
        <v>7</v>
      </c>
      <c r="AX44" s="1292">
        <v>6</v>
      </c>
      <c r="AY44" s="469"/>
      <c r="AZ44" s="456" t="s">
        <v>343</v>
      </c>
      <c r="BA44" s="454"/>
      <c r="BC44" s="447">
        <v>27</v>
      </c>
      <c r="BD44" s="448"/>
      <c r="BE44" s="460"/>
      <c r="BF44" s="458" t="s">
        <v>343</v>
      </c>
      <c r="BG44" s="457" t="s">
        <v>344</v>
      </c>
      <c r="BH44" s="1290">
        <v>32</v>
      </c>
      <c r="BI44" s="1291">
        <v>29</v>
      </c>
      <c r="BJ44" s="1291">
        <v>1</v>
      </c>
      <c r="BK44" s="1291" t="s">
        <v>133</v>
      </c>
      <c r="BL44" s="1291">
        <v>1</v>
      </c>
      <c r="BM44" s="1291" t="s">
        <v>133</v>
      </c>
      <c r="BN44" s="1291">
        <v>16</v>
      </c>
      <c r="BO44" s="1291">
        <v>14</v>
      </c>
      <c r="BP44" s="1291" t="s">
        <v>133</v>
      </c>
      <c r="BQ44" s="1291" t="s">
        <v>133</v>
      </c>
      <c r="BR44" s="1291">
        <v>1</v>
      </c>
      <c r="BS44" s="1291" t="s">
        <v>133</v>
      </c>
      <c r="BT44" s="1291">
        <v>16</v>
      </c>
      <c r="BU44" s="1291">
        <v>15</v>
      </c>
      <c r="BV44" s="1291">
        <v>1</v>
      </c>
      <c r="BW44" s="1291" t="s">
        <v>133</v>
      </c>
      <c r="BX44" s="1291">
        <v>0</v>
      </c>
      <c r="BY44" s="1292" t="s">
        <v>133</v>
      </c>
      <c r="BZ44" s="469"/>
      <c r="CA44" s="456" t="s">
        <v>343</v>
      </c>
      <c r="CB44" s="454"/>
      <c r="CD44" s="447">
        <v>27</v>
      </c>
      <c r="CE44" s="448"/>
      <c r="CF44" s="460"/>
      <c r="CG44" s="458" t="s">
        <v>343</v>
      </c>
      <c r="CH44" s="457" t="s">
        <v>344</v>
      </c>
      <c r="CI44" s="1290">
        <v>4</v>
      </c>
      <c r="CJ44" s="1291">
        <v>3</v>
      </c>
      <c r="CK44" s="1291" t="s">
        <v>133</v>
      </c>
      <c r="CL44" s="1291" t="s">
        <v>133</v>
      </c>
      <c r="CM44" s="1291">
        <v>1</v>
      </c>
      <c r="CN44" s="1291" t="s">
        <v>133</v>
      </c>
      <c r="CO44" s="1291">
        <v>3</v>
      </c>
      <c r="CP44" s="1291">
        <v>2</v>
      </c>
      <c r="CQ44" s="1291" t="s">
        <v>133</v>
      </c>
      <c r="CR44" s="1291" t="s">
        <v>133</v>
      </c>
      <c r="CS44" s="1291">
        <v>1</v>
      </c>
      <c r="CT44" s="1291" t="s">
        <v>133</v>
      </c>
      <c r="CU44" s="1291">
        <v>1</v>
      </c>
      <c r="CV44" s="1291">
        <v>1</v>
      </c>
      <c r="CW44" s="1291" t="s">
        <v>133</v>
      </c>
      <c r="CX44" s="1291" t="s">
        <v>133</v>
      </c>
      <c r="CY44" s="1291">
        <v>0</v>
      </c>
      <c r="CZ44" s="1292" t="s">
        <v>133</v>
      </c>
      <c r="DA44" s="469"/>
      <c r="DB44" s="456" t="s">
        <v>343</v>
      </c>
      <c r="DC44" s="454"/>
    </row>
    <row r="45" spans="1:107" s="450" customFormat="1" ht="9.1999999999999993" customHeight="1">
      <c r="A45" s="447"/>
      <c r="B45" s="448"/>
      <c r="C45" s="460"/>
      <c r="D45" s="458" t="s">
        <v>345</v>
      </c>
      <c r="E45" s="457" t="s">
        <v>346</v>
      </c>
      <c r="F45" s="1290">
        <v>2833</v>
      </c>
      <c r="G45" s="1291">
        <v>2599</v>
      </c>
      <c r="H45" s="1291">
        <v>111</v>
      </c>
      <c r="I45" s="1291">
        <v>10</v>
      </c>
      <c r="J45" s="1291">
        <v>46</v>
      </c>
      <c r="K45" s="1291">
        <v>15</v>
      </c>
      <c r="L45" s="1291">
        <v>2472</v>
      </c>
      <c r="M45" s="1291">
        <v>2278</v>
      </c>
      <c r="N45" s="1291">
        <v>85</v>
      </c>
      <c r="O45" s="1291">
        <v>10</v>
      </c>
      <c r="P45" s="1291">
        <v>44</v>
      </c>
      <c r="Q45" s="1291">
        <v>6</v>
      </c>
      <c r="R45" s="1291">
        <v>361</v>
      </c>
      <c r="S45" s="1291">
        <v>321</v>
      </c>
      <c r="T45" s="1291">
        <v>26</v>
      </c>
      <c r="U45" s="1291" t="s">
        <v>133</v>
      </c>
      <c r="V45" s="1291">
        <v>2</v>
      </c>
      <c r="W45" s="1292">
        <v>9</v>
      </c>
      <c r="X45" s="469"/>
      <c r="Y45" s="456" t="s">
        <v>345</v>
      </c>
      <c r="Z45" s="454"/>
      <c r="AB45" s="447"/>
      <c r="AC45" s="448"/>
      <c r="AD45" s="460"/>
      <c r="AE45" s="458" t="s">
        <v>345</v>
      </c>
      <c r="AF45" s="457" t="s">
        <v>346</v>
      </c>
      <c r="AG45" s="1290">
        <v>2601</v>
      </c>
      <c r="AH45" s="1291">
        <v>2380</v>
      </c>
      <c r="AI45" s="1291">
        <v>102</v>
      </c>
      <c r="AJ45" s="1291">
        <v>10</v>
      </c>
      <c r="AK45" s="1291">
        <v>45</v>
      </c>
      <c r="AL45" s="1291">
        <v>15</v>
      </c>
      <c r="AM45" s="1291">
        <v>2270</v>
      </c>
      <c r="AN45" s="1291">
        <v>2085</v>
      </c>
      <c r="AO45" s="1291">
        <v>80</v>
      </c>
      <c r="AP45" s="1291">
        <v>10</v>
      </c>
      <c r="AQ45" s="1291">
        <v>43</v>
      </c>
      <c r="AR45" s="1291">
        <v>6</v>
      </c>
      <c r="AS45" s="1291">
        <v>331</v>
      </c>
      <c r="AT45" s="1291">
        <v>295</v>
      </c>
      <c r="AU45" s="1291">
        <v>22</v>
      </c>
      <c r="AV45" s="1291" t="s">
        <v>133</v>
      </c>
      <c r="AW45" s="1291">
        <v>2</v>
      </c>
      <c r="AX45" s="1292">
        <v>9</v>
      </c>
      <c r="AY45" s="469"/>
      <c r="AZ45" s="456" t="s">
        <v>345</v>
      </c>
      <c r="BA45" s="454"/>
      <c r="BC45" s="447"/>
      <c r="BD45" s="448"/>
      <c r="BE45" s="460"/>
      <c r="BF45" s="458" t="s">
        <v>345</v>
      </c>
      <c r="BG45" s="457" t="s">
        <v>346</v>
      </c>
      <c r="BH45" s="1290">
        <v>195</v>
      </c>
      <c r="BI45" s="1291">
        <v>182</v>
      </c>
      <c r="BJ45" s="1291">
        <v>9</v>
      </c>
      <c r="BK45" s="1291" t="s">
        <v>133</v>
      </c>
      <c r="BL45" s="1291">
        <v>1</v>
      </c>
      <c r="BM45" s="1291" t="s">
        <v>133</v>
      </c>
      <c r="BN45" s="1291">
        <v>168</v>
      </c>
      <c r="BO45" s="1291">
        <v>159</v>
      </c>
      <c r="BP45" s="1291">
        <v>5</v>
      </c>
      <c r="BQ45" s="1291" t="s">
        <v>133</v>
      </c>
      <c r="BR45" s="1291">
        <v>1</v>
      </c>
      <c r="BS45" s="1291" t="s">
        <v>133</v>
      </c>
      <c r="BT45" s="1291">
        <v>27</v>
      </c>
      <c r="BU45" s="1291">
        <v>23</v>
      </c>
      <c r="BV45" s="1291">
        <v>4</v>
      </c>
      <c r="BW45" s="1291" t="s">
        <v>133</v>
      </c>
      <c r="BX45" s="1291">
        <v>0</v>
      </c>
      <c r="BY45" s="1292" t="s">
        <v>133</v>
      </c>
      <c r="BZ45" s="469"/>
      <c r="CA45" s="456" t="s">
        <v>345</v>
      </c>
      <c r="CB45" s="454"/>
      <c r="CD45" s="447"/>
      <c r="CE45" s="448"/>
      <c r="CF45" s="460"/>
      <c r="CG45" s="458" t="s">
        <v>345</v>
      </c>
      <c r="CH45" s="457" t="s">
        <v>346</v>
      </c>
      <c r="CI45" s="1290">
        <v>37</v>
      </c>
      <c r="CJ45" s="1291">
        <v>37</v>
      </c>
      <c r="CK45" s="1291" t="s">
        <v>133</v>
      </c>
      <c r="CL45" s="1291" t="s">
        <v>133</v>
      </c>
      <c r="CM45" s="1291">
        <v>0</v>
      </c>
      <c r="CN45" s="1291" t="s">
        <v>133</v>
      </c>
      <c r="CO45" s="1291">
        <v>34</v>
      </c>
      <c r="CP45" s="1291">
        <v>34</v>
      </c>
      <c r="CQ45" s="1291" t="s">
        <v>133</v>
      </c>
      <c r="CR45" s="1291" t="s">
        <v>133</v>
      </c>
      <c r="CS45" s="1291">
        <v>0</v>
      </c>
      <c r="CT45" s="1291" t="s">
        <v>133</v>
      </c>
      <c r="CU45" s="1291">
        <v>3</v>
      </c>
      <c r="CV45" s="1291">
        <v>3</v>
      </c>
      <c r="CW45" s="1291" t="s">
        <v>133</v>
      </c>
      <c r="CX45" s="1291" t="s">
        <v>133</v>
      </c>
      <c r="CY45" s="1291">
        <v>0</v>
      </c>
      <c r="CZ45" s="1292" t="s">
        <v>133</v>
      </c>
      <c r="DA45" s="469"/>
      <c r="DB45" s="456" t="s">
        <v>345</v>
      </c>
      <c r="DC45" s="454"/>
    </row>
    <row r="46" spans="1:107" s="450" customFormat="1" ht="9.1999999999999993" customHeight="1">
      <c r="A46" s="447" t="s">
        <v>103</v>
      </c>
      <c r="B46" s="448"/>
      <c r="C46" s="460"/>
      <c r="D46" s="458" t="s">
        <v>347</v>
      </c>
      <c r="E46" s="457" t="s">
        <v>349</v>
      </c>
      <c r="F46" s="1290">
        <v>12843</v>
      </c>
      <c r="G46" s="1291">
        <v>10369</v>
      </c>
      <c r="H46" s="1291">
        <v>904</v>
      </c>
      <c r="I46" s="1291">
        <v>286</v>
      </c>
      <c r="J46" s="1291">
        <v>685</v>
      </c>
      <c r="K46" s="1291">
        <v>512</v>
      </c>
      <c r="L46" s="1291">
        <v>6109</v>
      </c>
      <c r="M46" s="1291">
        <v>4610</v>
      </c>
      <c r="N46" s="1291">
        <v>628</v>
      </c>
      <c r="O46" s="1291">
        <v>231</v>
      </c>
      <c r="P46" s="1291">
        <v>466</v>
      </c>
      <c r="Q46" s="1291">
        <v>126</v>
      </c>
      <c r="R46" s="1291">
        <v>6734</v>
      </c>
      <c r="S46" s="1291">
        <v>5759</v>
      </c>
      <c r="T46" s="1291">
        <v>276</v>
      </c>
      <c r="U46" s="1291">
        <v>55</v>
      </c>
      <c r="V46" s="1291">
        <v>219</v>
      </c>
      <c r="W46" s="1292">
        <v>386</v>
      </c>
      <c r="X46" s="469"/>
      <c r="Y46" s="456" t="s">
        <v>347</v>
      </c>
      <c r="Z46" s="454"/>
      <c r="AB46" s="447" t="s">
        <v>103</v>
      </c>
      <c r="AC46" s="448"/>
      <c r="AD46" s="460"/>
      <c r="AE46" s="458" t="s">
        <v>347</v>
      </c>
      <c r="AF46" s="457" t="s">
        <v>349</v>
      </c>
      <c r="AG46" s="1290">
        <v>12026</v>
      </c>
      <c r="AH46" s="1291">
        <v>9707</v>
      </c>
      <c r="AI46" s="1291">
        <v>859</v>
      </c>
      <c r="AJ46" s="1291">
        <v>275</v>
      </c>
      <c r="AK46" s="1291">
        <v>633</v>
      </c>
      <c r="AL46" s="1291">
        <v>475</v>
      </c>
      <c r="AM46" s="1291">
        <v>5714</v>
      </c>
      <c r="AN46" s="1291">
        <v>4308</v>
      </c>
      <c r="AO46" s="1291">
        <v>596</v>
      </c>
      <c r="AP46" s="1291">
        <v>224</v>
      </c>
      <c r="AQ46" s="1291">
        <v>428</v>
      </c>
      <c r="AR46" s="1291">
        <v>119</v>
      </c>
      <c r="AS46" s="1291">
        <v>6312</v>
      </c>
      <c r="AT46" s="1291">
        <v>5399</v>
      </c>
      <c r="AU46" s="1291">
        <v>263</v>
      </c>
      <c r="AV46" s="1291">
        <v>51</v>
      </c>
      <c r="AW46" s="1291">
        <v>205</v>
      </c>
      <c r="AX46" s="1292">
        <v>356</v>
      </c>
      <c r="AY46" s="469"/>
      <c r="AZ46" s="456" t="s">
        <v>347</v>
      </c>
      <c r="BA46" s="454"/>
      <c r="BC46" s="447" t="s">
        <v>103</v>
      </c>
      <c r="BD46" s="448"/>
      <c r="BE46" s="460"/>
      <c r="BF46" s="458" t="s">
        <v>347</v>
      </c>
      <c r="BG46" s="457" t="s">
        <v>349</v>
      </c>
      <c r="BH46" s="1290">
        <v>658</v>
      </c>
      <c r="BI46" s="1291">
        <v>530</v>
      </c>
      <c r="BJ46" s="1291">
        <v>42</v>
      </c>
      <c r="BK46" s="1291">
        <v>11</v>
      </c>
      <c r="BL46" s="1291">
        <v>39</v>
      </c>
      <c r="BM46" s="1291">
        <v>27</v>
      </c>
      <c r="BN46" s="1291">
        <v>318</v>
      </c>
      <c r="BO46" s="1291">
        <v>240</v>
      </c>
      <c r="BP46" s="1291">
        <v>29</v>
      </c>
      <c r="BQ46" s="1291">
        <v>7</v>
      </c>
      <c r="BR46" s="1291">
        <v>29</v>
      </c>
      <c r="BS46" s="1291">
        <v>5</v>
      </c>
      <c r="BT46" s="1291">
        <v>340</v>
      </c>
      <c r="BU46" s="1291">
        <v>290</v>
      </c>
      <c r="BV46" s="1291">
        <v>13</v>
      </c>
      <c r="BW46" s="1291">
        <v>4</v>
      </c>
      <c r="BX46" s="1291">
        <v>10</v>
      </c>
      <c r="BY46" s="1292">
        <v>22</v>
      </c>
      <c r="BZ46" s="469"/>
      <c r="CA46" s="456" t="s">
        <v>347</v>
      </c>
      <c r="CB46" s="454"/>
      <c r="CD46" s="447" t="s">
        <v>103</v>
      </c>
      <c r="CE46" s="448"/>
      <c r="CF46" s="460"/>
      <c r="CG46" s="458" t="s">
        <v>347</v>
      </c>
      <c r="CH46" s="457" t="s">
        <v>349</v>
      </c>
      <c r="CI46" s="1290">
        <v>159</v>
      </c>
      <c r="CJ46" s="1291">
        <v>132</v>
      </c>
      <c r="CK46" s="1291">
        <v>3</v>
      </c>
      <c r="CL46" s="1291" t="s">
        <v>133</v>
      </c>
      <c r="CM46" s="1291">
        <v>13</v>
      </c>
      <c r="CN46" s="1291">
        <v>10</v>
      </c>
      <c r="CO46" s="1291">
        <v>77</v>
      </c>
      <c r="CP46" s="1291">
        <v>62</v>
      </c>
      <c r="CQ46" s="1291">
        <v>3</v>
      </c>
      <c r="CR46" s="1291" t="s">
        <v>133</v>
      </c>
      <c r="CS46" s="1291">
        <v>9</v>
      </c>
      <c r="CT46" s="1291">
        <v>2</v>
      </c>
      <c r="CU46" s="1291">
        <v>82</v>
      </c>
      <c r="CV46" s="1291">
        <v>70</v>
      </c>
      <c r="CW46" s="1291" t="s">
        <v>133</v>
      </c>
      <c r="CX46" s="1291" t="s">
        <v>133</v>
      </c>
      <c r="CY46" s="1291">
        <v>4</v>
      </c>
      <c r="CZ46" s="1292">
        <v>8</v>
      </c>
      <c r="DA46" s="469"/>
      <c r="DB46" s="456" t="s">
        <v>347</v>
      </c>
      <c r="DC46" s="454"/>
    </row>
    <row r="47" spans="1:107" s="450" customFormat="1" ht="9.1999999999999993" customHeight="1">
      <c r="A47" s="447"/>
      <c r="B47" s="448"/>
      <c r="C47" s="460"/>
      <c r="D47" s="458" t="s">
        <v>350</v>
      </c>
      <c r="E47" s="457" t="s">
        <v>352</v>
      </c>
      <c r="F47" s="1290">
        <v>1674</v>
      </c>
      <c r="G47" s="1291">
        <v>1537</v>
      </c>
      <c r="H47" s="1291">
        <v>79</v>
      </c>
      <c r="I47" s="1291">
        <v>2</v>
      </c>
      <c r="J47" s="1291">
        <v>41</v>
      </c>
      <c r="K47" s="1291">
        <v>9</v>
      </c>
      <c r="L47" s="1291">
        <v>722</v>
      </c>
      <c r="M47" s="1291">
        <v>623</v>
      </c>
      <c r="N47" s="1291">
        <v>63</v>
      </c>
      <c r="O47" s="1291">
        <v>2</v>
      </c>
      <c r="P47" s="1291">
        <v>29</v>
      </c>
      <c r="Q47" s="1291">
        <v>3</v>
      </c>
      <c r="R47" s="1291">
        <v>952</v>
      </c>
      <c r="S47" s="1291">
        <v>914</v>
      </c>
      <c r="T47" s="1291">
        <v>16</v>
      </c>
      <c r="U47" s="1291" t="s">
        <v>133</v>
      </c>
      <c r="V47" s="1291">
        <v>12</v>
      </c>
      <c r="W47" s="1292">
        <v>6</v>
      </c>
      <c r="X47" s="469"/>
      <c r="Y47" s="456" t="s">
        <v>350</v>
      </c>
      <c r="Z47" s="454"/>
      <c r="AB47" s="447"/>
      <c r="AC47" s="448"/>
      <c r="AD47" s="460"/>
      <c r="AE47" s="458" t="s">
        <v>350</v>
      </c>
      <c r="AF47" s="457" t="s">
        <v>352</v>
      </c>
      <c r="AG47" s="1290">
        <v>1597</v>
      </c>
      <c r="AH47" s="1291">
        <v>1468</v>
      </c>
      <c r="AI47" s="1291">
        <v>77</v>
      </c>
      <c r="AJ47" s="1291">
        <v>2</v>
      </c>
      <c r="AK47" s="1291">
        <v>36</v>
      </c>
      <c r="AL47" s="1291">
        <v>9</v>
      </c>
      <c r="AM47" s="1291">
        <v>705</v>
      </c>
      <c r="AN47" s="1291">
        <v>609</v>
      </c>
      <c r="AO47" s="1291">
        <v>62</v>
      </c>
      <c r="AP47" s="1291">
        <v>2</v>
      </c>
      <c r="AQ47" s="1291">
        <v>27</v>
      </c>
      <c r="AR47" s="1291">
        <v>3</v>
      </c>
      <c r="AS47" s="1291">
        <v>892</v>
      </c>
      <c r="AT47" s="1291">
        <v>859</v>
      </c>
      <c r="AU47" s="1291">
        <v>15</v>
      </c>
      <c r="AV47" s="1291" t="s">
        <v>133</v>
      </c>
      <c r="AW47" s="1291">
        <v>9</v>
      </c>
      <c r="AX47" s="1292">
        <v>6</v>
      </c>
      <c r="AY47" s="469"/>
      <c r="AZ47" s="456" t="s">
        <v>350</v>
      </c>
      <c r="BA47" s="454"/>
      <c r="BC47" s="447"/>
      <c r="BD47" s="448"/>
      <c r="BE47" s="460"/>
      <c r="BF47" s="458" t="s">
        <v>350</v>
      </c>
      <c r="BG47" s="457" t="s">
        <v>352</v>
      </c>
      <c r="BH47" s="1290">
        <v>62</v>
      </c>
      <c r="BI47" s="1291">
        <v>54</v>
      </c>
      <c r="BJ47" s="1291">
        <v>2</v>
      </c>
      <c r="BK47" s="1291" t="s">
        <v>133</v>
      </c>
      <c r="BL47" s="1291">
        <v>5</v>
      </c>
      <c r="BM47" s="1291" t="s">
        <v>133</v>
      </c>
      <c r="BN47" s="1291">
        <v>16</v>
      </c>
      <c r="BO47" s="1291">
        <v>13</v>
      </c>
      <c r="BP47" s="1291">
        <v>1</v>
      </c>
      <c r="BQ47" s="1291" t="s">
        <v>133</v>
      </c>
      <c r="BR47" s="1291">
        <v>2</v>
      </c>
      <c r="BS47" s="1291" t="s">
        <v>133</v>
      </c>
      <c r="BT47" s="1291">
        <v>46</v>
      </c>
      <c r="BU47" s="1291">
        <v>41</v>
      </c>
      <c r="BV47" s="1291">
        <v>1</v>
      </c>
      <c r="BW47" s="1291" t="s">
        <v>133</v>
      </c>
      <c r="BX47" s="1291">
        <v>3</v>
      </c>
      <c r="BY47" s="1292" t="s">
        <v>133</v>
      </c>
      <c r="BZ47" s="469"/>
      <c r="CA47" s="456" t="s">
        <v>350</v>
      </c>
      <c r="CB47" s="454"/>
      <c r="CD47" s="447"/>
      <c r="CE47" s="448"/>
      <c r="CF47" s="460"/>
      <c r="CG47" s="458" t="s">
        <v>350</v>
      </c>
      <c r="CH47" s="457" t="s">
        <v>352</v>
      </c>
      <c r="CI47" s="1290">
        <v>15</v>
      </c>
      <c r="CJ47" s="1291">
        <v>15</v>
      </c>
      <c r="CK47" s="1291" t="s">
        <v>133</v>
      </c>
      <c r="CL47" s="1291" t="s">
        <v>133</v>
      </c>
      <c r="CM47" s="1291">
        <v>0</v>
      </c>
      <c r="CN47" s="1291" t="s">
        <v>133</v>
      </c>
      <c r="CO47" s="1291">
        <v>1</v>
      </c>
      <c r="CP47" s="1291">
        <v>1</v>
      </c>
      <c r="CQ47" s="1291" t="s">
        <v>133</v>
      </c>
      <c r="CR47" s="1291" t="s">
        <v>133</v>
      </c>
      <c r="CS47" s="1291">
        <v>0</v>
      </c>
      <c r="CT47" s="1291" t="s">
        <v>133</v>
      </c>
      <c r="CU47" s="1291">
        <v>14</v>
      </c>
      <c r="CV47" s="1291">
        <v>14</v>
      </c>
      <c r="CW47" s="1291" t="s">
        <v>133</v>
      </c>
      <c r="CX47" s="1291" t="s">
        <v>133</v>
      </c>
      <c r="CY47" s="1291">
        <v>0</v>
      </c>
      <c r="CZ47" s="1292" t="s">
        <v>133</v>
      </c>
      <c r="DA47" s="469"/>
      <c r="DB47" s="456" t="s">
        <v>350</v>
      </c>
      <c r="DC47" s="454"/>
    </row>
    <row r="48" spans="1:107" s="450" customFormat="1" ht="9.1999999999999993" customHeight="1">
      <c r="A48" s="447"/>
      <c r="B48" s="448"/>
      <c r="C48" s="460"/>
      <c r="D48" s="458" t="s">
        <v>353</v>
      </c>
      <c r="E48" s="461" t="s">
        <v>355</v>
      </c>
      <c r="F48" s="1290">
        <v>893</v>
      </c>
      <c r="G48" s="1291">
        <v>500</v>
      </c>
      <c r="H48" s="1291">
        <v>174</v>
      </c>
      <c r="I48" s="1291">
        <v>18</v>
      </c>
      <c r="J48" s="1291">
        <v>174</v>
      </c>
      <c r="K48" s="1291">
        <v>20</v>
      </c>
      <c r="L48" s="1291">
        <v>488</v>
      </c>
      <c r="M48" s="1291">
        <v>266</v>
      </c>
      <c r="N48" s="1291">
        <v>112</v>
      </c>
      <c r="O48" s="1291">
        <v>8</v>
      </c>
      <c r="P48" s="1291">
        <v>93</v>
      </c>
      <c r="Q48" s="1291">
        <v>5</v>
      </c>
      <c r="R48" s="1291">
        <v>405</v>
      </c>
      <c r="S48" s="1291">
        <v>234</v>
      </c>
      <c r="T48" s="1291">
        <v>62</v>
      </c>
      <c r="U48" s="1291">
        <v>10</v>
      </c>
      <c r="V48" s="1291">
        <v>81</v>
      </c>
      <c r="W48" s="1292">
        <v>15</v>
      </c>
      <c r="X48" s="469"/>
      <c r="Y48" s="459" t="s">
        <v>353</v>
      </c>
      <c r="Z48" s="451"/>
      <c r="AB48" s="447"/>
      <c r="AC48" s="448"/>
      <c r="AD48" s="460"/>
      <c r="AE48" s="458" t="s">
        <v>353</v>
      </c>
      <c r="AF48" s="461" t="s">
        <v>355</v>
      </c>
      <c r="AG48" s="1290">
        <v>868</v>
      </c>
      <c r="AH48" s="1291">
        <v>478</v>
      </c>
      <c r="AI48" s="1291">
        <v>173</v>
      </c>
      <c r="AJ48" s="1291">
        <v>16</v>
      </c>
      <c r="AK48" s="1291">
        <v>174</v>
      </c>
      <c r="AL48" s="1291">
        <v>20</v>
      </c>
      <c r="AM48" s="1291">
        <v>473</v>
      </c>
      <c r="AN48" s="1291">
        <v>253</v>
      </c>
      <c r="AO48" s="1291">
        <v>111</v>
      </c>
      <c r="AP48" s="1291">
        <v>7</v>
      </c>
      <c r="AQ48" s="1291">
        <v>93</v>
      </c>
      <c r="AR48" s="1291">
        <v>5</v>
      </c>
      <c r="AS48" s="1291">
        <v>395</v>
      </c>
      <c r="AT48" s="1291">
        <v>225</v>
      </c>
      <c r="AU48" s="1291">
        <v>62</v>
      </c>
      <c r="AV48" s="1291">
        <v>9</v>
      </c>
      <c r="AW48" s="1291">
        <v>81</v>
      </c>
      <c r="AX48" s="1292">
        <v>15</v>
      </c>
      <c r="AY48" s="469"/>
      <c r="AZ48" s="459" t="s">
        <v>353</v>
      </c>
      <c r="BA48" s="451"/>
      <c r="BC48" s="447"/>
      <c r="BD48" s="448"/>
      <c r="BE48" s="460"/>
      <c r="BF48" s="458" t="s">
        <v>353</v>
      </c>
      <c r="BG48" s="461" t="s">
        <v>355</v>
      </c>
      <c r="BH48" s="1290">
        <v>21</v>
      </c>
      <c r="BI48" s="1291">
        <v>18</v>
      </c>
      <c r="BJ48" s="1291">
        <v>1</v>
      </c>
      <c r="BK48" s="1291">
        <v>2</v>
      </c>
      <c r="BL48" s="1291">
        <v>0</v>
      </c>
      <c r="BM48" s="1291" t="s">
        <v>133</v>
      </c>
      <c r="BN48" s="1291">
        <v>12</v>
      </c>
      <c r="BO48" s="1291">
        <v>10</v>
      </c>
      <c r="BP48" s="1291">
        <v>1</v>
      </c>
      <c r="BQ48" s="1291">
        <v>1</v>
      </c>
      <c r="BR48" s="1291">
        <v>0</v>
      </c>
      <c r="BS48" s="1291" t="s">
        <v>133</v>
      </c>
      <c r="BT48" s="1291">
        <v>9</v>
      </c>
      <c r="BU48" s="1291">
        <v>8</v>
      </c>
      <c r="BV48" s="1291" t="s">
        <v>133</v>
      </c>
      <c r="BW48" s="1291">
        <v>1</v>
      </c>
      <c r="BX48" s="1291">
        <v>0</v>
      </c>
      <c r="BY48" s="1292" t="s">
        <v>133</v>
      </c>
      <c r="BZ48" s="469"/>
      <c r="CA48" s="459" t="s">
        <v>353</v>
      </c>
      <c r="CB48" s="451"/>
      <c r="CD48" s="447"/>
      <c r="CE48" s="448"/>
      <c r="CF48" s="460"/>
      <c r="CG48" s="458" t="s">
        <v>353</v>
      </c>
      <c r="CH48" s="461" t="s">
        <v>355</v>
      </c>
      <c r="CI48" s="1290">
        <v>4</v>
      </c>
      <c r="CJ48" s="1291">
        <v>4</v>
      </c>
      <c r="CK48" s="1291" t="s">
        <v>133</v>
      </c>
      <c r="CL48" s="1291" t="s">
        <v>133</v>
      </c>
      <c r="CM48" s="1291">
        <v>0</v>
      </c>
      <c r="CN48" s="1291" t="s">
        <v>133</v>
      </c>
      <c r="CO48" s="1291">
        <v>3</v>
      </c>
      <c r="CP48" s="1291">
        <v>3</v>
      </c>
      <c r="CQ48" s="1291" t="s">
        <v>133</v>
      </c>
      <c r="CR48" s="1291" t="s">
        <v>133</v>
      </c>
      <c r="CS48" s="1291">
        <v>0</v>
      </c>
      <c r="CT48" s="1291" t="s">
        <v>133</v>
      </c>
      <c r="CU48" s="1291">
        <v>1</v>
      </c>
      <c r="CV48" s="1291">
        <v>1</v>
      </c>
      <c r="CW48" s="1291" t="s">
        <v>133</v>
      </c>
      <c r="CX48" s="1291" t="s">
        <v>133</v>
      </c>
      <c r="CY48" s="1291">
        <v>0</v>
      </c>
      <c r="CZ48" s="1292" t="s">
        <v>133</v>
      </c>
      <c r="DA48" s="469"/>
      <c r="DB48" s="459" t="s">
        <v>353</v>
      </c>
      <c r="DC48" s="451"/>
    </row>
    <row r="49" spans="1:108" s="450" customFormat="1" ht="9.1999999999999993" customHeight="1">
      <c r="A49" s="447"/>
      <c r="B49" s="448"/>
      <c r="C49" s="460"/>
      <c r="D49" s="458" t="s">
        <v>356</v>
      </c>
      <c r="E49" s="462" t="s">
        <v>358</v>
      </c>
      <c r="F49" s="1290">
        <v>1529</v>
      </c>
      <c r="G49" s="1291">
        <v>1000</v>
      </c>
      <c r="H49" s="1291">
        <v>154</v>
      </c>
      <c r="I49" s="1291">
        <v>96</v>
      </c>
      <c r="J49" s="1291">
        <v>195</v>
      </c>
      <c r="K49" s="1291">
        <v>74</v>
      </c>
      <c r="L49" s="1291">
        <v>1011</v>
      </c>
      <c r="M49" s="1291">
        <v>630</v>
      </c>
      <c r="N49" s="1291">
        <v>116</v>
      </c>
      <c r="O49" s="1291">
        <v>84</v>
      </c>
      <c r="P49" s="1291">
        <v>155</v>
      </c>
      <c r="Q49" s="1291">
        <v>18</v>
      </c>
      <c r="R49" s="1291">
        <v>518</v>
      </c>
      <c r="S49" s="1291">
        <v>370</v>
      </c>
      <c r="T49" s="1291">
        <v>38</v>
      </c>
      <c r="U49" s="1291">
        <v>12</v>
      </c>
      <c r="V49" s="1291">
        <v>40</v>
      </c>
      <c r="W49" s="1292">
        <v>56</v>
      </c>
      <c r="X49" s="469"/>
      <c r="Y49" s="459" t="s">
        <v>356</v>
      </c>
      <c r="Z49" s="451"/>
      <c r="AB49" s="447"/>
      <c r="AC49" s="448"/>
      <c r="AD49" s="460"/>
      <c r="AE49" s="458" t="s">
        <v>356</v>
      </c>
      <c r="AF49" s="462" t="s">
        <v>358</v>
      </c>
      <c r="AG49" s="1290">
        <v>1461</v>
      </c>
      <c r="AH49" s="1291">
        <v>959</v>
      </c>
      <c r="AI49" s="1291">
        <v>148</v>
      </c>
      <c r="AJ49" s="1291">
        <v>93</v>
      </c>
      <c r="AK49" s="1291">
        <v>185</v>
      </c>
      <c r="AL49" s="1291">
        <v>68</v>
      </c>
      <c r="AM49" s="1291">
        <v>968</v>
      </c>
      <c r="AN49" s="1291">
        <v>605</v>
      </c>
      <c r="AO49" s="1291">
        <v>113</v>
      </c>
      <c r="AP49" s="1291">
        <v>81</v>
      </c>
      <c r="AQ49" s="1291">
        <v>146</v>
      </c>
      <c r="AR49" s="1291">
        <v>17</v>
      </c>
      <c r="AS49" s="1291">
        <v>493</v>
      </c>
      <c r="AT49" s="1291">
        <v>354</v>
      </c>
      <c r="AU49" s="1291">
        <v>35</v>
      </c>
      <c r="AV49" s="1291">
        <v>12</v>
      </c>
      <c r="AW49" s="1291">
        <v>39</v>
      </c>
      <c r="AX49" s="1292">
        <v>51</v>
      </c>
      <c r="AY49" s="469"/>
      <c r="AZ49" s="459" t="s">
        <v>356</v>
      </c>
      <c r="BA49" s="451"/>
      <c r="BC49" s="447"/>
      <c r="BD49" s="448"/>
      <c r="BE49" s="460"/>
      <c r="BF49" s="458" t="s">
        <v>356</v>
      </c>
      <c r="BG49" s="462" t="s">
        <v>358</v>
      </c>
      <c r="BH49" s="1290">
        <v>50</v>
      </c>
      <c r="BI49" s="1291">
        <v>30</v>
      </c>
      <c r="BJ49" s="1291">
        <v>5</v>
      </c>
      <c r="BK49" s="1291">
        <v>2</v>
      </c>
      <c r="BL49" s="1291">
        <v>8</v>
      </c>
      <c r="BM49" s="1291">
        <v>5</v>
      </c>
      <c r="BN49" s="1291">
        <v>30</v>
      </c>
      <c r="BO49" s="1291">
        <v>18</v>
      </c>
      <c r="BP49" s="1291">
        <v>2</v>
      </c>
      <c r="BQ49" s="1291">
        <v>2</v>
      </c>
      <c r="BR49" s="1291">
        <v>7</v>
      </c>
      <c r="BS49" s="1291">
        <v>1</v>
      </c>
      <c r="BT49" s="1291">
        <v>20</v>
      </c>
      <c r="BU49" s="1291">
        <v>12</v>
      </c>
      <c r="BV49" s="1291">
        <v>3</v>
      </c>
      <c r="BW49" s="1291" t="s">
        <v>133</v>
      </c>
      <c r="BX49" s="1291">
        <v>1</v>
      </c>
      <c r="BY49" s="1292">
        <v>4</v>
      </c>
      <c r="BZ49" s="469"/>
      <c r="CA49" s="459" t="s">
        <v>356</v>
      </c>
      <c r="CB49" s="451"/>
      <c r="CD49" s="447"/>
      <c r="CE49" s="448"/>
      <c r="CF49" s="460"/>
      <c r="CG49" s="458" t="s">
        <v>356</v>
      </c>
      <c r="CH49" s="462" t="s">
        <v>358</v>
      </c>
      <c r="CI49" s="1290">
        <v>18</v>
      </c>
      <c r="CJ49" s="1291">
        <v>11</v>
      </c>
      <c r="CK49" s="1291">
        <v>1</v>
      </c>
      <c r="CL49" s="1291">
        <v>1</v>
      </c>
      <c r="CM49" s="1291">
        <v>2</v>
      </c>
      <c r="CN49" s="1291">
        <v>1</v>
      </c>
      <c r="CO49" s="1291">
        <v>13</v>
      </c>
      <c r="CP49" s="1291">
        <v>7</v>
      </c>
      <c r="CQ49" s="1291">
        <v>1</v>
      </c>
      <c r="CR49" s="1291">
        <v>1</v>
      </c>
      <c r="CS49" s="1291">
        <v>2</v>
      </c>
      <c r="CT49" s="1291" t="s">
        <v>133</v>
      </c>
      <c r="CU49" s="1291">
        <v>5</v>
      </c>
      <c r="CV49" s="1291">
        <v>4</v>
      </c>
      <c r="CW49" s="1291" t="s">
        <v>133</v>
      </c>
      <c r="CX49" s="1291" t="s">
        <v>133</v>
      </c>
      <c r="CY49" s="1291">
        <v>0</v>
      </c>
      <c r="CZ49" s="1292">
        <v>1</v>
      </c>
      <c r="DA49" s="469"/>
      <c r="DB49" s="459" t="s">
        <v>356</v>
      </c>
      <c r="DC49" s="451"/>
    </row>
    <row r="50" spans="1:108" s="450" customFormat="1" ht="9.1999999999999993" customHeight="1">
      <c r="A50" s="447"/>
      <c r="B50" s="448"/>
      <c r="C50" s="460"/>
      <c r="D50" s="458" t="s">
        <v>359</v>
      </c>
      <c r="E50" s="461" t="s">
        <v>362</v>
      </c>
      <c r="F50" s="1290">
        <v>4461</v>
      </c>
      <c r="G50" s="1291">
        <v>3343</v>
      </c>
      <c r="H50" s="1291">
        <v>104</v>
      </c>
      <c r="I50" s="1291">
        <v>293</v>
      </c>
      <c r="J50" s="1291">
        <v>394</v>
      </c>
      <c r="K50" s="1291">
        <v>282</v>
      </c>
      <c r="L50" s="1291">
        <v>1582</v>
      </c>
      <c r="M50" s="1291">
        <v>1106</v>
      </c>
      <c r="N50" s="1291">
        <v>62</v>
      </c>
      <c r="O50" s="1291">
        <v>159</v>
      </c>
      <c r="P50" s="1291">
        <v>183</v>
      </c>
      <c r="Q50" s="1291">
        <v>57</v>
      </c>
      <c r="R50" s="1291">
        <v>2879</v>
      </c>
      <c r="S50" s="1291">
        <v>2237</v>
      </c>
      <c r="T50" s="1291">
        <v>42</v>
      </c>
      <c r="U50" s="1291">
        <v>134</v>
      </c>
      <c r="V50" s="1291">
        <v>211</v>
      </c>
      <c r="W50" s="1292">
        <v>225</v>
      </c>
      <c r="X50" s="469"/>
      <c r="Y50" s="459" t="s">
        <v>359</v>
      </c>
      <c r="Z50" s="451"/>
      <c r="AB50" s="447"/>
      <c r="AC50" s="448"/>
      <c r="AD50" s="460"/>
      <c r="AE50" s="458" t="s">
        <v>359</v>
      </c>
      <c r="AF50" s="461" t="s">
        <v>362</v>
      </c>
      <c r="AG50" s="1290">
        <v>4180</v>
      </c>
      <c r="AH50" s="1291">
        <v>3154</v>
      </c>
      <c r="AI50" s="1291">
        <v>102</v>
      </c>
      <c r="AJ50" s="1291">
        <v>270</v>
      </c>
      <c r="AK50" s="1291">
        <v>363</v>
      </c>
      <c r="AL50" s="1291">
        <v>247</v>
      </c>
      <c r="AM50" s="1291">
        <v>1477</v>
      </c>
      <c r="AN50" s="1291">
        <v>1043</v>
      </c>
      <c r="AO50" s="1291">
        <v>62</v>
      </c>
      <c r="AP50" s="1291">
        <v>144</v>
      </c>
      <c r="AQ50" s="1291">
        <v>163</v>
      </c>
      <c r="AR50" s="1291">
        <v>50</v>
      </c>
      <c r="AS50" s="1291">
        <v>2703</v>
      </c>
      <c r="AT50" s="1291">
        <v>2111</v>
      </c>
      <c r="AU50" s="1291">
        <v>40</v>
      </c>
      <c r="AV50" s="1291">
        <v>126</v>
      </c>
      <c r="AW50" s="1291">
        <v>200</v>
      </c>
      <c r="AX50" s="1292">
        <v>197</v>
      </c>
      <c r="AY50" s="469"/>
      <c r="AZ50" s="459" t="s">
        <v>359</v>
      </c>
      <c r="BA50" s="451"/>
      <c r="BC50" s="447"/>
      <c r="BD50" s="448"/>
      <c r="BE50" s="460"/>
      <c r="BF50" s="458" t="s">
        <v>359</v>
      </c>
      <c r="BG50" s="461" t="s">
        <v>362</v>
      </c>
      <c r="BH50" s="1290">
        <v>231</v>
      </c>
      <c r="BI50" s="1291">
        <v>146</v>
      </c>
      <c r="BJ50" s="1291">
        <v>2</v>
      </c>
      <c r="BK50" s="1291">
        <v>19</v>
      </c>
      <c r="BL50" s="1291">
        <v>30</v>
      </c>
      <c r="BM50" s="1291">
        <v>33</v>
      </c>
      <c r="BN50" s="1291">
        <v>90</v>
      </c>
      <c r="BO50" s="1291">
        <v>51</v>
      </c>
      <c r="BP50" s="1291" t="s">
        <v>133</v>
      </c>
      <c r="BQ50" s="1291">
        <v>12</v>
      </c>
      <c r="BR50" s="1291">
        <v>20</v>
      </c>
      <c r="BS50" s="1291">
        <v>7</v>
      </c>
      <c r="BT50" s="1291">
        <v>141</v>
      </c>
      <c r="BU50" s="1291">
        <v>95</v>
      </c>
      <c r="BV50" s="1291">
        <v>2</v>
      </c>
      <c r="BW50" s="1291">
        <v>7</v>
      </c>
      <c r="BX50" s="1291">
        <v>10</v>
      </c>
      <c r="BY50" s="1292">
        <v>26</v>
      </c>
      <c r="BZ50" s="469"/>
      <c r="CA50" s="459" t="s">
        <v>359</v>
      </c>
      <c r="CB50" s="451"/>
      <c r="CD50" s="447"/>
      <c r="CE50" s="448"/>
      <c r="CF50" s="460"/>
      <c r="CG50" s="458" t="s">
        <v>359</v>
      </c>
      <c r="CH50" s="461" t="s">
        <v>362</v>
      </c>
      <c r="CI50" s="1290">
        <v>50</v>
      </c>
      <c r="CJ50" s="1291">
        <v>43</v>
      </c>
      <c r="CK50" s="1291" t="s">
        <v>133</v>
      </c>
      <c r="CL50" s="1291">
        <v>4</v>
      </c>
      <c r="CM50" s="1291">
        <v>1</v>
      </c>
      <c r="CN50" s="1291">
        <v>2</v>
      </c>
      <c r="CO50" s="1291">
        <v>15</v>
      </c>
      <c r="CP50" s="1291">
        <v>12</v>
      </c>
      <c r="CQ50" s="1291" t="s">
        <v>133</v>
      </c>
      <c r="CR50" s="1291">
        <v>3</v>
      </c>
      <c r="CS50" s="1291">
        <v>0</v>
      </c>
      <c r="CT50" s="1291" t="s">
        <v>133</v>
      </c>
      <c r="CU50" s="1291">
        <v>35</v>
      </c>
      <c r="CV50" s="1291">
        <v>31</v>
      </c>
      <c r="CW50" s="1291" t="s">
        <v>133</v>
      </c>
      <c r="CX50" s="1291">
        <v>1</v>
      </c>
      <c r="CY50" s="1291">
        <v>1</v>
      </c>
      <c r="CZ50" s="1292">
        <v>2</v>
      </c>
      <c r="DA50" s="469"/>
      <c r="DB50" s="459" t="s">
        <v>359</v>
      </c>
      <c r="DC50" s="451"/>
    </row>
    <row r="51" spans="1:108" s="450" customFormat="1" ht="9.1999999999999993" customHeight="1">
      <c r="A51" s="447"/>
      <c r="B51" s="448"/>
      <c r="C51" s="460"/>
      <c r="D51" s="458" t="s">
        <v>363</v>
      </c>
      <c r="E51" s="462" t="s">
        <v>365</v>
      </c>
      <c r="F51" s="1290">
        <v>2960</v>
      </c>
      <c r="G51" s="1291">
        <v>1899</v>
      </c>
      <c r="H51" s="1291">
        <v>109</v>
      </c>
      <c r="I51" s="1291">
        <v>145</v>
      </c>
      <c r="J51" s="1291">
        <v>585</v>
      </c>
      <c r="K51" s="1291">
        <v>195</v>
      </c>
      <c r="L51" s="1291">
        <v>1152</v>
      </c>
      <c r="M51" s="1291">
        <v>722</v>
      </c>
      <c r="N51" s="1291">
        <v>68</v>
      </c>
      <c r="O51" s="1291">
        <v>82</v>
      </c>
      <c r="P51" s="1291">
        <v>238</v>
      </c>
      <c r="Q51" s="1291">
        <v>35</v>
      </c>
      <c r="R51" s="1291">
        <v>1808</v>
      </c>
      <c r="S51" s="1291">
        <v>1177</v>
      </c>
      <c r="T51" s="1291">
        <v>41</v>
      </c>
      <c r="U51" s="1291">
        <v>63</v>
      </c>
      <c r="V51" s="1291">
        <v>347</v>
      </c>
      <c r="W51" s="1292">
        <v>160</v>
      </c>
      <c r="X51" s="469"/>
      <c r="Y51" s="459" t="s">
        <v>363</v>
      </c>
      <c r="Z51" s="451"/>
      <c r="AB51" s="447"/>
      <c r="AC51" s="448"/>
      <c r="AD51" s="460"/>
      <c r="AE51" s="458" t="s">
        <v>363</v>
      </c>
      <c r="AF51" s="462" t="s">
        <v>365</v>
      </c>
      <c r="AG51" s="1290">
        <v>2748</v>
      </c>
      <c r="AH51" s="1291">
        <v>1749</v>
      </c>
      <c r="AI51" s="1291">
        <v>107</v>
      </c>
      <c r="AJ51" s="1291">
        <v>140</v>
      </c>
      <c r="AK51" s="1291">
        <v>541</v>
      </c>
      <c r="AL51" s="1291">
        <v>186</v>
      </c>
      <c r="AM51" s="1291">
        <v>1077</v>
      </c>
      <c r="AN51" s="1291">
        <v>672</v>
      </c>
      <c r="AO51" s="1291">
        <v>67</v>
      </c>
      <c r="AP51" s="1291">
        <v>81</v>
      </c>
      <c r="AQ51" s="1291">
        <v>216</v>
      </c>
      <c r="AR51" s="1291">
        <v>34</v>
      </c>
      <c r="AS51" s="1291">
        <v>1671</v>
      </c>
      <c r="AT51" s="1291">
        <v>1077</v>
      </c>
      <c r="AU51" s="1291">
        <v>40</v>
      </c>
      <c r="AV51" s="1291">
        <v>59</v>
      </c>
      <c r="AW51" s="1291">
        <v>325</v>
      </c>
      <c r="AX51" s="1292">
        <v>152</v>
      </c>
      <c r="AY51" s="469"/>
      <c r="AZ51" s="459" t="s">
        <v>363</v>
      </c>
      <c r="BA51" s="451"/>
      <c r="BC51" s="447"/>
      <c r="BD51" s="448"/>
      <c r="BE51" s="460"/>
      <c r="BF51" s="458" t="s">
        <v>363</v>
      </c>
      <c r="BG51" s="462" t="s">
        <v>365</v>
      </c>
      <c r="BH51" s="1290">
        <v>171</v>
      </c>
      <c r="BI51" s="1291">
        <v>122</v>
      </c>
      <c r="BJ51" s="1291">
        <v>2</v>
      </c>
      <c r="BK51" s="1291">
        <v>2</v>
      </c>
      <c r="BL51" s="1291">
        <v>35</v>
      </c>
      <c r="BM51" s="1291">
        <v>8</v>
      </c>
      <c r="BN51" s="1291">
        <v>59</v>
      </c>
      <c r="BO51" s="1291">
        <v>41</v>
      </c>
      <c r="BP51" s="1291">
        <v>1</v>
      </c>
      <c r="BQ51" s="1291" t="s">
        <v>133</v>
      </c>
      <c r="BR51" s="1291">
        <v>16</v>
      </c>
      <c r="BS51" s="1291">
        <v>1</v>
      </c>
      <c r="BT51" s="1291">
        <v>112</v>
      </c>
      <c r="BU51" s="1291">
        <v>81</v>
      </c>
      <c r="BV51" s="1291">
        <v>1</v>
      </c>
      <c r="BW51" s="1291">
        <v>2</v>
      </c>
      <c r="BX51" s="1291">
        <v>19</v>
      </c>
      <c r="BY51" s="1292">
        <v>7</v>
      </c>
      <c r="BZ51" s="469"/>
      <c r="CA51" s="459" t="s">
        <v>363</v>
      </c>
      <c r="CB51" s="451"/>
      <c r="CD51" s="447"/>
      <c r="CE51" s="448"/>
      <c r="CF51" s="460"/>
      <c r="CG51" s="458" t="s">
        <v>363</v>
      </c>
      <c r="CH51" s="462" t="s">
        <v>365</v>
      </c>
      <c r="CI51" s="1290">
        <v>41</v>
      </c>
      <c r="CJ51" s="1291">
        <v>28</v>
      </c>
      <c r="CK51" s="1291" t="s">
        <v>133</v>
      </c>
      <c r="CL51" s="1291">
        <v>3</v>
      </c>
      <c r="CM51" s="1291">
        <v>9</v>
      </c>
      <c r="CN51" s="1291">
        <v>1</v>
      </c>
      <c r="CO51" s="1291">
        <v>16</v>
      </c>
      <c r="CP51" s="1291">
        <v>9</v>
      </c>
      <c r="CQ51" s="1291" t="s">
        <v>133</v>
      </c>
      <c r="CR51" s="1291">
        <v>1</v>
      </c>
      <c r="CS51" s="1291">
        <v>6</v>
      </c>
      <c r="CT51" s="1291" t="s">
        <v>133</v>
      </c>
      <c r="CU51" s="1291">
        <v>25</v>
      </c>
      <c r="CV51" s="1291">
        <v>19</v>
      </c>
      <c r="CW51" s="1291" t="s">
        <v>133</v>
      </c>
      <c r="CX51" s="1291">
        <v>2</v>
      </c>
      <c r="CY51" s="1291">
        <v>3</v>
      </c>
      <c r="CZ51" s="1292">
        <v>1</v>
      </c>
      <c r="DA51" s="469"/>
      <c r="DB51" s="459" t="s">
        <v>363</v>
      </c>
      <c r="DC51" s="451"/>
    </row>
    <row r="52" spans="1:108" s="450" customFormat="1" ht="9.1999999999999993" customHeight="1">
      <c r="A52" s="447"/>
      <c r="B52" s="448"/>
      <c r="C52" s="460"/>
      <c r="D52" s="458" t="s">
        <v>366</v>
      </c>
      <c r="E52" s="457" t="s">
        <v>368</v>
      </c>
      <c r="F52" s="1290">
        <v>4948</v>
      </c>
      <c r="G52" s="1291">
        <v>4633</v>
      </c>
      <c r="H52" s="1291">
        <v>54</v>
      </c>
      <c r="I52" s="1291">
        <v>36</v>
      </c>
      <c r="J52" s="1291">
        <v>185</v>
      </c>
      <c r="K52" s="1291">
        <v>14</v>
      </c>
      <c r="L52" s="1291">
        <v>2412</v>
      </c>
      <c r="M52" s="1291">
        <v>2305</v>
      </c>
      <c r="N52" s="1291">
        <v>37</v>
      </c>
      <c r="O52" s="1291">
        <v>11</v>
      </c>
      <c r="P52" s="1291">
        <v>42</v>
      </c>
      <c r="Q52" s="1291">
        <v>4</v>
      </c>
      <c r="R52" s="1291">
        <v>2536</v>
      </c>
      <c r="S52" s="1291">
        <v>2328</v>
      </c>
      <c r="T52" s="1291">
        <v>17</v>
      </c>
      <c r="U52" s="1291">
        <v>25</v>
      </c>
      <c r="V52" s="1291">
        <v>143</v>
      </c>
      <c r="W52" s="1292">
        <v>10</v>
      </c>
      <c r="X52" s="469"/>
      <c r="Y52" s="459" t="s">
        <v>366</v>
      </c>
      <c r="Z52" s="451"/>
      <c r="AB52" s="447"/>
      <c r="AC52" s="448"/>
      <c r="AD52" s="460"/>
      <c r="AE52" s="458" t="s">
        <v>366</v>
      </c>
      <c r="AF52" s="457" t="s">
        <v>368</v>
      </c>
      <c r="AG52" s="1290">
        <v>4783</v>
      </c>
      <c r="AH52" s="1291">
        <v>4475</v>
      </c>
      <c r="AI52" s="1291">
        <v>54</v>
      </c>
      <c r="AJ52" s="1291">
        <v>35</v>
      </c>
      <c r="AK52" s="1291">
        <v>179</v>
      </c>
      <c r="AL52" s="1291">
        <v>14</v>
      </c>
      <c r="AM52" s="1291">
        <v>2335</v>
      </c>
      <c r="AN52" s="1291">
        <v>2231</v>
      </c>
      <c r="AO52" s="1291">
        <v>37</v>
      </c>
      <c r="AP52" s="1291">
        <v>11</v>
      </c>
      <c r="AQ52" s="1291">
        <v>39</v>
      </c>
      <c r="AR52" s="1291">
        <v>4</v>
      </c>
      <c r="AS52" s="1291">
        <v>2448</v>
      </c>
      <c r="AT52" s="1291">
        <v>2244</v>
      </c>
      <c r="AU52" s="1291">
        <v>17</v>
      </c>
      <c r="AV52" s="1291">
        <v>24</v>
      </c>
      <c r="AW52" s="1291">
        <v>140</v>
      </c>
      <c r="AX52" s="1292">
        <v>10</v>
      </c>
      <c r="AY52" s="469"/>
      <c r="AZ52" s="459" t="s">
        <v>366</v>
      </c>
      <c r="BA52" s="451"/>
      <c r="BC52" s="447"/>
      <c r="BD52" s="448"/>
      <c r="BE52" s="460"/>
      <c r="BF52" s="458" t="s">
        <v>366</v>
      </c>
      <c r="BG52" s="457" t="s">
        <v>368</v>
      </c>
      <c r="BH52" s="1290">
        <v>133</v>
      </c>
      <c r="BI52" s="1291">
        <v>128</v>
      </c>
      <c r="BJ52" s="1291" t="s">
        <v>133</v>
      </c>
      <c r="BK52" s="1291">
        <v>1</v>
      </c>
      <c r="BL52" s="1291">
        <v>4</v>
      </c>
      <c r="BM52" s="1291" t="s">
        <v>133</v>
      </c>
      <c r="BN52" s="1291">
        <v>67</v>
      </c>
      <c r="BO52" s="1291">
        <v>65</v>
      </c>
      <c r="BP52" s="1291" t="s">
        <v>133</v>
      </c>
      <c r="BQ52" s="1291" t="s">
        <v>133</v>
      </c>
      <c r="BR52" s="1291">
        <v>2</v>
      </c>
      <c r="BS52" s="1291" t="s">
        <v>133</v>
      </c>
      <c r="BT52" s="1291">
        <v>66</v>
      </c>
      <c r="BU52" s="1291">
        <v>63</v>
      </c>
      <c r="BV52" s="1291" t="s">
        <v>133</v>
      </c>
      <c r="BW52" s="1291">
        <v>1</v>
      </c>
      <c r="BX52" s="1291">
        <v>2</v>
      </c>
      <c r="BY52" s="1292" t="s">
        <v>133</v>
      </c>
      <c r="BZ52" s="469"/>
      <c r="CA52" s="459" t="s">
        <v>366</v>
      </c>
      <c r="CB52" s="451"/>
      <c r="CD52" s="447"/>
      <c r="CE52" s="448"/>
      <c r="CF52" s="460"/>
      <c r="CG52" s="458" t="s">
        <v>366</v>
      </c>
      <c r="CH52" s="457" t="s">
        <v>368</v>
      </c>
      <c r="CI52" s="1290">
        <v>32</v>
      </c>
      <c r="CJ52" s="1291">
        <v>30</v>
      </c>
      <c r="CK52" s="1291" t="s">
        <v>133</v>
      </c>
      <c r="CL52" s="1291" t="s">
        <v>133</v>
      </c>
      <c r="CM52" s="1291">
        <v>2</v>
      </c>
      <c r="CN52" s="1291" t="s">
        <v>133</v>
      </c>
      <c r="CO52" s="1291">
        <v>10</v>
      </c>
      <c r="CP52" s="1291">
        <v>9</v>
      </c>
      <c r="CQ52" s="1291" t="s">
        <v>133</v>
      </c>
      <c r="CR52" s="1291" t="s">
        <v>133</v>
      </c>
      <c r="CS52" s="1291">
        <v>1</v>
      </c>
      <c r="CT52" s="1291" t="s">
        <v>133</v>
      </c>
      <c r="CU52" s="1291">
        <v>22</v>
      </c>
      <c r="CV52" s="1291">
        <v>21</v>
      </c>
      <c r="CW52" s="1291" t="s">
        <v>133</v>
      </c>
      <c r="CX52" s="1291" t="s">
        <v>133</v>
      </c>
      <c r="CY52" s="1291">
        <v>1</v>
      </c>
      <c r="CZ52" s="1292" t="s">
        <v>133</v>
      </c>
      <c r="DA52" s="469"/>
      <c r="DB52" s="459" t="s">
        <v>366</v>
      </c>
      <c r="DC52" s="451"/>
    </row>
    <row r="53" spans="1:108" s="450" customFormat="1" ht="9.1999999999999993" customHeight="1">
      <c r="A53" s="447"/>
      <c r="B53" s="448"/>
      <c r="C53" s="460"/>
      <c r="D53" s="458" t="s">
        <v>369</v>
      </c>
      <c r="E53" s="457" t="s">
        <v>371</v>
      </c>
      <c r="F53" s="1290">
        <v>12569</v>
      </c>
      <c r="G53" s="1291">
        <v>11740</v>
      </c>
      <c r="H53" s="1291">
        <v>230</v>
      </c>
      <c r="I53" s="1291">
        <v>235</v>
      </c>
      <c r="J53" s="1291">
        <v>107</v>
      </c>
      <c r="K53" s="1291">
        <v>152</v>
      </c>
      <c r="L53" s="1291">
        <v>3373</v>
      </c>
      <c r="M53" s="1291">
        <v>2899</v>
      </c>
      <c r="N53" s="1291">
        <v>149</v>
      </c>
      <c r="O53" s="1291">
        <v>216</v>
      </c>
      <c r="P53" s="1291">
        <v>80</v>
      </c>
      <c r="Q53" s="1291">
        <v>5</v>
      </c>
      <c r="R53" s="1291">
        <v>9196</v>
      </c>
      <c r="S53" s="1291">
        <v>8841</v>
      </c>
      <c r="T53" s="1291">
        <v>81</v>
      </c>
      <c r="U53" s="1291">
        <v>19</v>
      </c>
      <c r="V53" s="1291">
        <v>27</v>
      </c>
      <c r="W53" s="1292">
        <v>147</v>
      </c>
      <c r="X53" s="469"/>
      <c r="Y53" s="459" t="s">
        <v>369</v>
      </c>
      <c r="Z53" s="451"/>
      <c r="AB53" s="447"/>
      <c r="AC53" s="448"/>
      <c r="AD53" s="460"/>
      <c r="AE53" s="458" t="s">
        <v>369</v>
      </c>
      <c r="AF53" s="457" t="s">
        <v>371</v>
      </c>
      <c r="AG53" s="1290">
        <v>11796</v>
      </c>
      <c r="AH53" s="1291">
        <v>11000</v>
      </c>
      <c r="AI53" s="1291">
        <v>217</v>
      </c>
      <c r="AJ53" s="1291">
        <v>229</v>
      </c>
      <c r="AK53" s="1291">
        <v>103</v>
      </c>
      <c r="AL53" s="1291">
        <v>150</v>
      </c>
      <c r="AM53" s="1291">
        <v>3228</v>
      </c>
      <c r="AN53" s="1291">
        <v>2771</v>
      </c>
      <c r="AO53" s="1291">
        <v>141</v>
      </c>
      <c r="AP53" s="1291">
        <v>210</v>
      </c>
      <c r="AQ53" s="1291">
        <v>77</v>
      </c>
      <c r="AR53" s="1291">
        <v>5</v>
      </c>
      <c r="AS53" s="1291">
        <v>8568</v>
      </c>
      <c r="AT53" s="1291">
        <v>8229</v>
      </c>
      <c r="AU53" s="1291">
        <v>76</v>
      </c>
      <c r="AV53" s="1291">
        <v>19</v>
      </c>
      <c r="AW53" s="1291">
        <v>26</v>
      </c>
      <c r="AX53" s="1292">
        <v>145</v>
      </c>
      <c r="AY53" s="469"/>
      <c r="AZ53" s="459" t="s">
        <v>369</v>
      </c>
      <c r="BA53" s="451"/>
      <c r="BC53" s="447"/>
      <c r="BD53" s="448"/>
      <c r="BE53" s="460"/>
      <c r="BF53" s="458" t="s">
        <v>369</v>
      </c>
      <c r="BG53" s="457" t="s">
        <v>371</v>
      </c>
      <c r="BH53" s="1290">
        <v>625</v>
      </c>
      <c r="BI53" s="1291">
        <v>600</v>
      </c>
      <c r="BJ53" s="1291">
        <v>9</v>
      </c>
      <c r="BK53" s="1291">
        <v>5</v>
      </c>
      <c r="BL53" s="1291">
        <v>4</v>
      </c>
      <c r="BM53" s="1291">
        <v>2</v>
      </c>
      <c r="BN53" s="1291">
        <v>122</v>
      </c>
      <c r="BO53" s="1291">
        <v>108</v>
      </c>
      <c r="BP53" s="1291">
        <v>6</v>
      </c>
      <c r="BQ53" s="1291">
        <v>5</v>
      </c>
      <c r="BR53" s="1291">
        <v>3</v>
      </c>
      <c r="BS53" s="1291" t="s">
        <v>133</v>
      </c>
      <c r="BT53" s="1291">
        <v>503</v>
      </c>
      <c r="BU53" s="1291">
        <v>492</v>
      </c>
      <c r="BV53" s="1291">
        <v>3</v>
      </c>
      <c r="BW53" s="1291" t="s">
        <v>133</v>
      </c>
      <c r="BX53" s="1291">
        <v>1</v>
      </c>
      <c r="BY53" s="1292">
        <v>2</v>
      </c>
      <c r="BZ53" s="469"/>
      <c r="CA53" s="459" t="s">
        <v>369</v>
      </c>
      <c r="CB53" s="451"/>
      <c r="CD53" s="447"/>
      <c r="CE53" s="448"/>
      <c r="CF53" s="460"/>
      <c r="CG53" s="458" t="s">
        <v>369</v>
      </c>
      <c r="CH53" s="457" t="s">
        <v>371</v>
      </c>
      <c r="CI53" s="1290">
        <v>148</v>
      </c>
      <c r="CJ53" s="1291">
        <v>140</v>
      </c>
      <c r="CK53" s="1291">
        <v>4</v>
      </c>
      <c r="CL53" s="1291">
        <v>1</v>
      </c>
      <c r="CM53" s="1291">
        <v>0</v>
      </c>
      <c r="CN53" s="1291" t="s">
        <v>133</v>
      </c>
      <c r="CO53" s="1291">
        <v>23</v>
      </c>
      <c r="CP53" s="1291">
        <v>20</v>
      </c>
      <c r="CQ53" s="1291">
        <v>2</v>
      </c>
      <c r="CR53" s="1291">
        <v>1</v>
      </c>
      <c r="CS53" s="1291">
        <v>0</v>
      </c>
      <c r="CT53" s="1291" t="s">
        <v>133</v>
      </c>
      <c r="CU53" s="1291">
        <v>125</v>
      </c>
      <c r="CV53" s="1291">
        <v>120</v>
      </c>
      <c r="CW53" s="1291">
        <v>2</v>
      </c>
      <c r="CX53" s="1291" t="s">
        <v>133</v>
      </c>
      <c r="CY53" s="1291">
        <v>0</v>
      </c>
      <c r="CZ53" s="1292" t="s">
        <v>133</v>
      </c>
      <c r="DA53" s="469"/>
      <c r="DB53" s="459" t="s">
        <v>369</v>
      </c>
      <c r="DC53" s="451"/>
    </row>
    <row r="54" spans="1:108" s="450" customFormat="1" ht="9.1999999999999993" customHeight="1">
      <c r="A54" s="447"/>
      <c r="B54" s="448"/>
      <c r="C54" s="460"/>
      <c r="D54" s="458" t="s">
        <v>372</v>
      </c>
      <c r="E54" s="457" t="s">
        <v>370</v>
      </c>
      <c r="F54" s="1290">
        <v>848</v>
      </c>
      <c r="G54" s="1291">
        <v>830</v>
      </c>
      <c r="H54" s="1291">
        <v>2</v>
      </c>
      <c r="I54" s="1291" t="s">
        <v>133</v>
      </c>
      <c r="J54" s="1291">
        <v>5</v>
      </c>
      <c r="K54" s="1291">
        <v>3</v>
      </c>
      <c r="L54" s="1291">
        <v>538</v>
      </c>
      <c r="M54" s="1291">
        <v>527</v>
      </c>
      <c r="N54" s="1291">
        <v>2</v>
      </c>
      <c r="O54" s="1291" t="s">
        <v>133</v>
      </c>
      <c r="P54" s="1291">
        <v>4</v>
      </c>
      <c r="Q54" s="1291" t="s">
        <v>133</v>
      </c>
      <c r="R54" s="1291">
        <v>310</v>
      </c>
      <c r="S54" s="1291">
        <v>303</v>
      </c>
      <c r="T54" s="1291" t="s">
        <v>133</v>
      </c>
      <c r="U54" s="1291" t="s">
        <v>133</v>
      </c>
      <c r="V54" s="1291">
        <v>1</v>
      </c>
      <c r="W54" s="1292">
        <v>3</v>
      </c>
      <c r="X54" s="469"/>
      <c r="Y54" s="459" t="s">
        <v>372</v>
      </c>
      <c r="Z54" s="451"/>
      <c r="AB54" s="447"/>
      <c r="AC54" s="448"/>
      <c r="AD54" s="460"/>
      <c r="AE54" s="458" t="s">
        <v>372</v>
      </c>
      <c r="AF54" s="457" t="s">
        <v>370</v>
      </c>
      <c r="AG54" s="1290">
        <v>714</v>
      </c>
      <c r="AH54" s="1291">
        <v>705</v>
      </c>
      <c r="AI54" s="1291">
        <v>2</v>
      </c>
      <c r="AJ54" s="1291" t="s">
        <v>133</v>
      </c>
      <c r="AK54" s="1291">
        <v>1</v>
      </c>
      <c r="AL54" s="1291" t="s">
        <v>133</v>
      </c>
      <c r="AM54" s="1291">
        <v>459</v>
      </c>
      <c r="AN54" s="1291">
        <v>452</v>
      </c>
      <c r="AO54" s="1291">
        <v>2</v>
      </c>
      <c r="AP54" s="1291" t="s">
        <v>133</v>
      </c>
      <c r="AQ54" s="1291">
        <v>1</v>
      </c>
      <c r="AR54" s="1291" t="s">
        <v>133</v>
      </c>
      <c r="AS54" s="1291">
        <v>255</v>
      </c>
      <c r="AT54" s="1291">
        <v>253</v>
      </c>
      <c r="AU54" s="1291" t="s">
        <v>133</v>
      </c>
      <c r="AV54" s="1291" t="s">
        <v>133</v>
      </c>
      <c r="AW54" s="1291">
        <v>0</v>
      </c>
      <c r="AX54" s="1292" t="s">
        <v>133</v>
      </c>
      <c r="AY54" s="469"/>
      <c r="AZ54" s="459" t="s">
        <v>372</v>
      </c>
      <c r="BA54" s="451"/>
      <c r="BC54" s="447"/>
      <c r="BD54" s="448"/>
      <c r="BE54" s="460"/>
      <c r="BF54" s="458" t="s">
        <v>372</v>
      </c>
      <c r="BG54" s="457" t="s">
        <v>370</v>
      </c>
      <c r="BH54" s="1290">
        <v>77</v>
      </c>
      <c r="BI54" s="1291">
        <v>70</v>
      </c>
      <c r="BJ54" s="1291" t="s">
        <v>133</v>
      </c>
      <c r="BK54" s="1291" t="s">
        <v>133</v>
      </c>
      <c r="BL54" s="1291">
        <v>3</v>
      </c>
      <c r="BM54" s="1291">
        <v>3</v>
      </c>
      <c r="BN54" s="1291">
        <v>46</v>
      </c>
      <c r="BO54" s="1291">
        <v>43</v>
      </c>
      <c r="BP54" s="1291" t="s">
        <v>133</v>
      </c>
      <c r="BQ54" s="1291" t="s">
        <v>133</v>
      </c>
      <c r="BR54" s="1291">
        <v>3</v>
      </c>
      <c r="BS54" s="1291" t="s">
        <v>133</v>
      </c>
      <c r="BT54" s="1291">
        <v>31</v>
      </c>
      <c r="BU54" s="1291">
        <v>27</v>
      </c>
      <c r="BV54" s="1291" t="s">
        <v>133</v>
      </c>
      <c r="BW54" s="1291" t="s">
        <v>133</v>
      </c>
      <c r="BX54" s="1291">
        <v>0</v>
      </c>
      <c r="BY54" s="1292">
        <v>3</v>
      </c>
      <c r="BZ54" s="469"/>
      <c r="CA54" s="459" t="s">
        <v>372</v>
      </c>
      <c r="CB54" s="451"/>
      <c r="CD54" s="447"/>
      <c r="CE54" s="448"/>
      <c r="CF54" s="460"/>
      <c r="CG54" s="458" t="s">
        <v>372</v>
      </c>
      <c r="CH54" s="457" t="s">
        <v>370</v>
      </c>
      <c r="CI54" s="1290">
        <v>57</v>
      </c>
      <c r="CJ54" s="1291">
        <v>55</v>
      </c>
      <c r="CK54" s="1291" t="s">
        <v>133</v>
      </c>
      <c r="CL54" s="1291" t="s">
        <v>133</v>
      </c>
      <c r="CM54" s="1291">
        <v>1</v>
      </c>
      <c r="CN54" s="1291" t="s">
        <v>133</v>
      </c>
      <c r="CO54" s="1291">
        <v>33</v>
      </c>
      <c r="CP54" s="1291">
        <v>32</v>
      </c>
      <c r="CQ54" s="1291" t="s">
        <v>133</v>
      </c>
      <c r="CR54" s="1291" t="s">
        <v>133</v>
      </c>
      <c r="CS54" s="1291">
        <v>0</v>
      </c>
      <c r="CT54" s="1291" t="s">
        <v>133</v>
      </c>
      <c r="CU54" s="1291">
        <v>24</v>
      </c>
      <c r="CV54" s="1291">
        <v>23</v>
      </c>
      <c r="CW54" s="1291" t="s">
        <v>133</v>
      </c>
      <c r="CX54" s="1291" t="s">
        <v>133</v>
      </c>
      <c r="CY54" s="1291">
        <v>1</v>
      </c>
      <c r="CZ54" s="1292" t="s">
        <v>133</v>
      </c>
      <c r="DA54" s="469"/>
      <c r="DB54" s="459" t="s">
        <v>372</v>
      </c>
      <c r="DC54" s="451"/>
    </row>
    <row r="55" spans="1:108" s="450" customFormat="1" ht="9.1999999999999993" customHeight="1">
      <c r="A55" s="447"/>
      <c r="B55" s="448"/>
      <c r="C55" s="460"/>
      <c r="D55" s="458" t="s">
        <v>374</v>
      </c>
      <c r="E55" s="463" t="s">
        <v>373</v>
      </c>
      <c r="F55" s="1290">
        <v>4152</v>
      </c>
      <c r="G55" s="1291">
        <v>3353</v>
      </c>
      <c r="H55" s="1291">
        <v>262</v>
      </c>
      <c r="I55" s="1291">
        <v>51</v>
      </c>
      <c r="J55" s="1291">
        <v>353</v>
      </c>
      <c r="K55" s="1291">
        <v>89</v>
      </c>
      <c r="L55" s="1291">
        <v>2452</v>
      </c>
      <c r="M55" s="1291">
        <v>1898</v>
      </c>
      <c r="N55" s="1291">
        <v>203</v>
      </c>
      <c r="O55" s="1291">
        <v>48</v>
      </c>
      <c r="P55" s="1291">
        <v>236</v>
      </c>
      <c r="Q55" s="1291">
        <v>40</v>
      </c>
      <c r="R55" s="1291">
        <v>1700</v>
      </c>
      <c r="S55" s="1291">
        <v>1455</v>
      </c>
      <c r="T55" s="1291">
        <v>59</v>
      </c>
      <c r="U55" s="1291">
        <v>3</v>
      </c>
      <c r="V55" s="1291">
        <v>117</v>
      </c>
      <c r="W55" s="1292">
        <v>49</v>
      </c>
      <c r="X55" s="469"/>
      <c r="Y55" s="459" t="s">
        <v>374</v>
      </c>
      <c r="Z55" s="451"/>
      <c r="AB55" s="447"/>
      <c r="AC55" s="448"/>
      <c r="AD55" s="460"/>
      <c r="AE55" s="458" t="s">
        <v>374</v>
      </c>
      <c r="AF55" s="463" t="s">
        <v>373</v>
      </c>
      <c r="AG55" s="1290">
        <v>3861</v>
      </c>
      <c r="AH55" s="1291">
        <v>3135</v>
      </c>
      <c r="AI55" s="1291">
        <v>246</v>
      </c>
      <c r="AJ55" s="1291">
        <v>46</v>
      </c>
      <c r="AK55" s="1291">
        <v>321</v>
      </c>
      <c r="AL55" s="1291">
        <v>73</v>
      </c>
      <c r="AM55" s="1291">
        <v>2277</v>
      </c>
      <c r="AN55" s="1291">
        <v>1771</v>
      </c>
      <c r="AO55" s="1291">
        <v>192</v>
      </c>
      <c r="AP55" s="1291">
        <v>43</v>
      </c>
      <c r="AQ55" s="1291">
        <v>212</v>
      </c>
      <c r="AR55" s="1291">
        <v>33</v>
      </c>
      <c r="AS55" s="1291">
        <v>1584</v>
      </c>
      <c r="AT55" s="1291">
        <v>1364</v>
      </c>
      <c r="AU55" s="1291">
        <v>54</v>
      </c>
      <c r="AV55" s="1291">
        <v>3</v>
      </c>
      <c r="AW55" s="1291">
        <v>109</v>
      </c>
      <c r="AX55" s="1292">
        <v>40</v>
      </c>
      <c r="AY55" s="469"/>
      <c r="AZ55" s="459" t="s">
        <v>374</v>
      </c>
      <c r="BA55" s="451"/>
      <c r="BC55" s="447"/>
      <c r="BD55" s="448"/>
      <c r="BE55" s="460"/>
      <c r="BF55" s="458" t="s">
        <v>374</v>
      </c>
      <c r="BG55" s="463" t="s">
        <v>373</v>
      </c>
      <c r="BH55" s="1290">
        <v>234</v>
      </c>
      <c r="BI55" s="1291">
        <v>174</v>
      </c>
      <c r="BJ55" s="1291">
        <v>15</v>
      </c>
      <c r="BK55" s="1291">
        <v>3</v>
      </c>
      <c r="BL55" s="1291">
        <v>25</v>
      </c>
      <c r="BM55" s="1291">
        <v>13</v>
      </c>
      <c r="BN55" s="1291">
        <v>143</v>
      </c>
      <c r="BO55" s="1291">
        <v>106</v>
      </c>
      <c r="BP55" s="1291">
        <v>10</v>
      </c>
      <c r="BQ55" s="1291">
        <v>3</v>
      </c>
      <c r="BR55" s="1291">
        <v>18</v>
      </c>
      <c r="BS55" s="1291">
        <v>5</v>
      </c>
      <c r="BT55" s="1291">
        <v>91</v>
      </c>
      <c r="BU55" s="1291">
        <v>68</v>
      </c>
      <c r="BV55" s="1291">
        <v>5</v>
      </c>
      <c r="BW55" s="1291" t="s">
        <v>133</v>
      </c>
      <c r="BX55" s="1291">
        <v>7</v>
      </c>
      <c r="BY55" s="1292">
        <v>8</v>
      </c>
      <c r="BZ55" s="469"/>
      <c r="CA55" s="459" t="s">
        <v>374</v>
      </c>
      <c r="CB55" s="451"/>
      <c r="CD55" s="447"/>
      <c r="CE55" s="448"/>
      <c r="CF55" s="460"/>
      <c r="CG55" s="458" t="s">
        <v>374</v>
      </c>
      <c r="CH55" s="463" t="s">
        <v>373</v>
      </c>
      <c r="CI55" s="1290">
        <v>57</v>
      </c>
      <c r="CJ55" s="1291">
        <v>44</v>
      </c>
      <c r="CK55" s="1291">
        <v>1</v>
      </c>
      <c r="CL55" s="1291">
        <v>2</v>
      </c>
      <c r="CM55" s="1291">
        <v>7</v>
      </c>
      <c r="CN55" s="1291">
        <v>3</v>
      </c>
      <c r="CO55" s="1291">
        <v>32</v>
      </c>
      <c r="CP55" s="1291">
        <v>21</v>
      </c>
      <c r="CQ55" s="1291">
        <v>1</v>
      </c>
      <c r="CR55" s="1291">
        <v>2</v>
      </c>
      <c r="CS55" s="1291">
        <v>6</v>
      </c>
      <c r="CT55" s="1291">
        <v>2</v>
      </c>
      <c r="CU55" s="1291">
        <v>25</v>
      </c>
      <c r="CV55" s="1291">
        <v>23</v>
      </c>
      <c r="CW55" s="1291" t="s">
        <v>133</v>
      </c>
      <c r="CX55" s="1291" t="s">
        <v>133</v>
      </c>
      <c r="CY55" s="1291">
        <v>1</v>
      </c>
      <c r="CZ55" s="1292">
        <v>1</v>
      </c>
      <c r="DA55" s="469"/>
      <c r="DB55" s="459" t="s">
        <v>374</v>
      </c>
      <c r="DC55" s="451"/>
    </row>
    <row r="56" spans="1:108" s="450" customFormat="1" ht="9.1999999999999993" customHeight="1">
      <c r="A56" s="447"/>
      <c r="B56" s="448"/>
      <c r="C56" s="460"/>
      <c r="D56" s="458" t="s">
        <v>375</v>
      </c>
      <c r="E56" s="462" t="s">
        <v>376</v>
      </c>
      <c r="F56" s="1290">
        <v>3584</v>
      </c>
      <c r="G56" s="1291">
        <v>3584</v>
      </c>
      <c r="H56" s="1291" t="s">
        <v>133</v>
      </c>
      <c r="I56" s="1291" t="s">
        <v>133</v>
      </c>
      <c r="J56" s="1291">
        <v>0</v>
      </c>
      <c r="K56" s="1291" t="s">
        <v>133</v>
      </c>
      <c r="L56" s="1291">
        <v>2765</v>
      </c>
      <c r="M56" s="1291">
        <v>2765</v>
      </c>
      <c r="N56" s="1291" t="s">
        <v>133</v>
      </c>
      <c r="O56" s="1291" t="s">
        <v>133</v>
      </c>
      <c r="P56" s="1291">
        <v>0</v>
      </c>
      <c r="Q56" s="1291" t="s">
        <v>133</v>
      </c>
      <c r="R56" s="1291">
        <v>819</v>
      </c>
      <c r="S56" s="1291">
        <v>819</v>
      </c>
      <c r="T56" s="1291" t="s">
        <v>133</v>
      </c>
      <c r="U56" s="1291" t="s">
        <v>133</v>
      </c>
      <c r="V56" s="1291">
        <v>0</v>
      </c>
      <c r="W56" s="1292" t="s">
        <v>133</v>
      </c>
      <c r="X56" s="469"/>
      <c r="Y56" s="459" t="s">
        <v>375</v>
      </c>
      <c r="Z56" s="451"/>
      <c r="AB56" s="447"/>
      <c r="AC56" s="448"/>
      <c r="AD56" s="460"/>
      <c r="AE56" s="458" t="s">
        <v>375</v>
      </c>
      <c r="AF56" s="462" t="s">
        <v>376</v>
      </c>
      <c r="AG56" s="1290">
        <v>3379</v>
      </c>
      <c r="AH56" s="1291">
        <v>3379</v>
      </c>
      <c r="AI56" s="1291" t="s">
        <v>133</v>
      </c>
      <c r="AJ56" s="1291" t="s">
        <v>133</v>
      </c>
      <c r="AK56" s="1291">
        <v>0</v>
      </c>
      <c r="AL56" s="1291" t="s">
        <v>133</v>
      </c>
      <c r="AM56" s="1291">
        <v>2618</v>
      </c>
      <c r="AN56" s="1291">
        <v>2618</v>
      </c>
      <c r="AO56" s="1291" t="s">
        <v>133</v>
      </c>
      <c r="AP56" s="1291" t="s">
        <v>133</v>
      </c>
      <c r="AQ56" s="1291">
        <v>0</v>
      </c>
      <c r="AR56" s="1291" t="s">
        <v>133</v>
      </c>
      <c r="AS56" s="1291">
        <v>761</v>
      </c>
      <c r="AT56" s="1291">
        <v>761</v>
      </c>
      <c r="AU56" s="1291" t="s">
        <v>133</v>
      </c>
      <c r="AV56" s="1291" t="s">
        <v>133</v>
      </c>
      <c r="AW56" s="1291">
        <v>0</v>
      </c>
      <c r="AX56" s="1292" t="s">
        <v>133</v>
      </c>
      <c r="AY56" s="469"/>
      <c r="AZ56" s="459" t="s">
        <v>375</v>
      </c>
      <c r="BA56" s="451"/>
      <c r="BC56" s="447"/>
      <c r="BD56" s="448"/>
      <c r="BE56" s="460"/>
      <c r="BF56" s="458" t="s">
        <v>375</v>
      </c>
      <c r="BG56" s="462" t="s">
        <v>376</v>
      </c>
      <c r="BH56" s="1290">
        <v>153</v>
      </c>
      <c r="BI56" s="1291">
        <v>153</v>
      </c>
      <c r="BJ56" s="1291" t="s">
        <v>133</v>
      </c>
      <c r="BK56" s="1291" t="s">
        <v>133</v>
      </c>
      <c r="BL56" s="1291">
        <v>0</v>
      </c>
      <c r="BM56" s="1291" t="s">
        <v>133</v>
      </c>
      <c r="BN56" s="1291">
        <v>113</v>
      </c>
      <c r="BO56" s="1291">
        <v>113</v>
      </c>
      <c r="BP56" s="1291" t="s">
        <v>133</v>
      </c>
      <c r="BQ56" s="1291" t="s">
        <v>133</v>
      </c>
      <c r="BR56" s="1291">
        <v>0</v>
      </c>
      <c r="BS56" s="1291" t="s">
        <v>133</v>
      </c>
      <c r="BT56" s="1291">
        <v>40</v>
      </c>
      <c r="BU56" s="1291">
        <v>40</v>
      </c>
      <c r="BV56" s="1291" t="s">
        <v>133</v>
      </c>
      <c r="BW56" s="1291" t="s">
        <v>133</v>
      </c>
      <c r="BX56" s="1291">
        <v>0</v>
      </c>
      <c r="BY56" s="1292" t="s">
        <v>133</v>
      </c>
      <c r="BZ56" s="469"/>
      <c r="CA56" s="459" t="s">
        <v>375</v>
      </c>
      <c r="CB56" s="451"/>
      <c r="CD56" s="447"/>
      <c r="CE56" s="448"/>
      <c r="CF56" s="460"/>
      <c r="CG56" s="458" t="s">
        <v>375</v>
      </c>
      <c r="CH56" s="462" t="s">
        <v>376</v>
      </c>
      <c r="CI56" s="1290">
        <v>52</v>
      </c>
      <c r="CJ56" s="1291">
        <v>52</v>
      </c>
      <c r="CK56" s="1291" t="s">
        <v>133</v>
      </c>
      <c r="CL56" s="1291" t="s">
        <v>133</v>
      </c>
      <c r="CM56" s="1291">
        <v>0</v>
      </c>
      <c r="CN56" s="1291" t="s">
        <v>133</v>
      </c>
      <c r="CO56" s="1291">
        <v>34</v>
      </c>
      <c r="CP56" s="1291">
        <v>34</v>
      </c>
      <c r="CQ56" s="1291" t="s">
        <v>133</v>
      </c>
      <c r="CR56" s="1291" t="s">
        <v>133</v>
      </c>
      <c r="CS56" s="1291">
        <v>0</v>
      </c>
      <c r="CT56" s="1291" t="s">
        <v>133</v>
      </c>
      <c r="CU56" s="1291">
        <v>18</v>
      </c>
      <c r="CV56" s="1291">
        <v>18</v>
      </c>
      <c r="CW56" s="1291" t="s">
        <v>133</v>
      </c>
      <c r="CX56" s="1291" t="s">
        <v>133</v>
      </c>
      <c r="CY56" s="1291">
        <v>0</v>
      </c>
      <c r="CZ56" s="1292" t="s">
        <v>133</v>
      </c>
      <c r="DA56" s="469"/>
      <c r="DB56" s="459" t="s">
        <v>375</v>
      </c>
      <c r="DC56" s="451"/>
    </row>
    <row r="57" spans="1:108" s="487" customFormat="1" ht="15.75" customHeight="1">
      <c r="A57" s="488"/>
      <c r="B57" s="489"/>
      <c r="C57" s="1547" t="s">
        <v>377</v>
      </c>
      <c r="D57" s="1547"/>
      <c r="E57" s="1548"/>
      <c r="F57" s="1293">
        <v>5582</v>
      </c>
      <c r="G57" s="1294">
        <v>1143</v>
      </c>
      <c r="H57" s="1294">
        <v>19</v>
      </c>
      <c r="I57" s="1294">
        <v>136</v>
      </c>
      <c r="J57" s="1294">
        <v>659</v>
      </c>
      <c r="K57" s="1294">
        <v>506</v>
      </c>
      <c r="L57" s="1294">
        <v>2909</v>
      </c>
      <c r="M57" s="1294">
        <v>495</v>
      </c>
      <c r="N57" s="1294">
        <v>15</v>
      </c>
      <c r="O57" s="1294">
        <v>105</v>
      </c>
      <c r="P57" s="1294">
        <v>428</v>
      </c>
      <c r="Q57" s="1294">
        <v>172</v>
      </c>
      <c r="R57" s="1294">
        <v>2673</v>
      </c>
      <c r="S57" s="1294">
        <v>648</v>
      </c>
      <c r="T57" s="1294">
        <v>4</v>
      </c>
      <c r="U57" s="1294">
        <v>31</v>
      </c>
      <c r="V57" s="1294">
        <v>231</v>
      </c>
      <c r="W57" s="1295">
        <v>334</v>
      </c>
      <c r="X57" s="533"/>
      <c r="Y57" s="494" t="s">
        <v>405</v>
      </c>
      <c r="Z57" s="493"/>
      <c r="AB57" s="488"/>
      <c r="AC57" s="489"/>
      <c r="AD57" s="1547" t="s">
        <v>377</v>
      </c>
      <c r="AE57" s="1547"/>
      <c r="AF57" s="1548"/>
      <c r="AG57" s="1293">
        <v>5047</v>
      </c>
      <c r="AH57" s="1294">
        <v>1054</v>
      </c>
      <c r="AI57" s="1294">
        <v>19</v>
      </c>
      <c r="AJ57" s="1294">
        <v>115</v>
      </c>
      <c r="AK57" s="1294">
        <v>570</v>
      </c>
      <c r="AL57" s="1294">
        <v>402</v>
      </c>
      <c r="AM57" s="1294">
        <v>2634</v>
      </c>
      <c r="AN57" s="1294">
        <v>456</v>
      </c>
      <c r="AO57" s="1294">
        <v>15</v>
      </c>
      <c r="AP57" s="1294">
        <v>89</v>
      </c>
      <c r="AQ57" s="1294">
        <v>360</v>
      </c>
      <c r="AR57" s="1294">
        <v>134</v>
      </c>
      <c r="AS57" s="1294">
        <v>2413</v>
      </c>
      <c r="AT57" s="1294">
        <v>598</v>
      </c>
      <c r="AU57" s="1294">
        <v>4</v>
      </c>
      <c r="AV57" s="1294">
        <v>26</v>
      </c>
      <c r="AW57" s="1294">
        <v>210</v>
      </c>
      <c r="AX57" s="1295">
        <v>268</v>
      </c>
      <c r="AY57" s="533"/>
      <c r="AZ57" s="494" t="s">
        <v>405</v>
      </c>
      <c r="BA57" s="493"/>
      <c r="BC57" s="488"/>
      <c r="BD57" s="489"/>
      <c r="BE57" s="1547" t="s">
        <v>377</v>
      </c>
      <c r="BF57" s="1547"/>
      <c r="BG57" s="1548"/>
      <c r="BH57" s="1293">
        <v>411</v>
      </c>
      <c r="BI57" s="1294">
        <v>67</v>
      </c>
      <c r="BJ57" s="1294" t="s">
        <v>133</v>
      </c>
      <c r="BK57" s="1294">
        <v>15</v>
      </c>
      <c r="BL57" s="1294">
        <v>79</v>
      </c>
      <c r="BM57" s="1294">
        <v>75</v>
      </c>
      <c r="BN57" s="1294">
        <v>214</v>
      </c>
      <c r="BO57" s="1294">
        <v>29</v>
      </c>
      <c r="BP57" s="1294" t="s">
        <v>133</v>
      </c>
      <c r="BQ57" s="1294">
        <v>11</v>
      </c>
      <c r="BR57" s="1294">
        <v>58</v>
      </c>
      <c r="BS57" s="1294">
        <v>27</v>
      </c>
      <c r="BT57" s="1294">
        <v>197</v>
      </c>
      <c r="BU57" s="1294">
        <v>38</v>
      </c>
      <c r="BV57" s="1294" t="s">
        <v>133</v>
      </c>
      <c r="BW57" s="1294">
        <v>4</v>
      </c>
      <c r="BX57" s="1294">
        <v>21</v>
      </c>
      <c r="BY57" s="1295">
        <v>48</v>
      </c>
      <c r="BZ57" s="533"/>
      <c r="CA57" s="494" t="s">
        <v>405</v>
      </c>
      <c r="CB57" s="493"/>
      <c r="CD57" s="488"/>
      <c r="CE57" s="489"/>
      <c r="CF57" s="1547" t="s">
        <v>377</v>
      </c>
      <c r="CG57" s="1547"/>
      <c r="CH57" s="1548"/>
      <c r="CI57" s="1293">
        <v>124</v>
      </c>
      <c r="CJ57" s="1294">
        <v>22</v>
      </c>
      <c r="CK57" s="1294" t="s">
        <v>133</v>
      </c>
      <c r="CL57" s="1294">
        <v>6</v>
      </c>
      <c r="CM57" s="1294">
        <v>10</v>
      </c>
      <c r="CN57" s="1294">
        <v>29</v>
      </c>
      <c r="CO57" s="1294">
        <v>61</v>
      </c>
      <c r="CP57" s="1294">
        <v>10</v>
      </c>
      <c r="CQ57" s="1294" t="s">
        <v>133</v>
      </c>
      <c r="CR57" s="1294">
        <v>5</v>
      </c>
      <c r="CS57" s="1294">
        <v>10</v>
      </c>
      <c r="CT57" s="1294">
        <v>11</v>
      </c>
      <c r="CU57" s="1294">
        <v>63</v>
      </c>
      <c r="CV57" s="1294">
        <v>12</v>
      </c>
      <c r="CW57" s="1294" t="s">
        <v>133</v>
      </c>
      <c r="CX57" s="1294">
        <v>1</v>
      </c>
      <c r="CY57" s="1294">
        <v>0</v>
      </c>
      <c r="CZ57" s="1295">
        <v>18</v>
      </c>
      <c r="DA57" s="533"/>
      <c r="DB57" s="494" t="s">
        <v>405</v>
      </c>
      <c r="DC57" s="493"/>
    </row>
    <row r="58" spans="1:108" s="70" customFormat="1" ht="4.5" customHeight="1">
      <c r="A58" s="521"/>
      <c r="B58" s="521"/>
      <c r="C58" s="521"/>
      <c r="D58" s="521"/>
      <c r="E58" s="521"/>
      <c r="F58" s="544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3"/>
      <c r="X58" s="523"/>
      <c r="Y58" s="523"/>
      <c r="Z58" s="523"/>
      <c r="AA58" s="523"/>
      <c r="AB58" s="521"/>
      <c r="AC58" s="521"/>
      <c r="AD58" s="521"/>
      <c r="AE58" s="521"/>
      <c r="AF58" s="521"/>
      <c r="AG58" s="536"/>
      <c r="AH58" s="522"/>
      <c r="AI58" s="522"/>
      <c r="AJ58" s="522"/>
      <c r="AK58" s="522"/>
      <c r="AL58" s="522"/>
      <c r="AM58" s="522"/>
      <c r="AN58" s="522"/>
      <c r="AO58" s="522"/>
      <c r="AP58" s="530"/>
      <c r="AQ58" s="530"/>
      <c r="AR58" s="530"/>
      <c r="AS58" s="530"/>
      <c r="AT58" s="530"/>
      <c r="AU58" s="530"/>
      <c r="AV58" s="530"/>
      <c r="AW58" s="530"/>
      <c r="AX58" s="537"/>
      <c r="AY58" s="523"/>
      <c r="AZ58" s="523"/>
      <c r="BA58" s="523"/>
      <c r="BB58" s="523"/>
      <c r="BC58" s="521"/>
      <c r="BD58" s="521"/>
      <c r="BE58" s="521"/>
      <c r="BF58" s="521"/>
      <c r="BG58" s="521"/>
      <c r="BH58" s="536"/>
      <c r="BI58" s="522"/>
      <c r="BJ58" s="522"/>
      <c r="BK58" s="522"/>
      <c r="BL58" s="522"/>
      <c r="BM58" s="522"/>
      <c r="BN58" s="522"/>
      <c r="BO58" s="522"/>
      <c r="BP58" s="522"/>
      <c r="BQ58" s="530"/>
      <c r="BR58" s="530"/>
      <c r="BS58" s="530"/>
      <c r="BT58" s="530"/>
      <c r="BU58" s="530"/>
      <c r="BV58" s="530"/>
      <c r="BW58" s="530"/>
      <c r="BX58" s="530"/>
      <c r="BY58" s="537"/>
      <c r="BZ58" s="523"/>
      <c r="CA58" s="523"/>
      <c r="CB58" s="523"/>
      <c r="CC58" s="523"/>
      <c r="CD58" s="521"/>
      <c r="CE58" s="521"/>
      <c r="CF58" s="521"/>
      <c r="CG58" s="521"/>
      <c r="CH58" s="521"/>
      <c r="CI58" s="536"/>
      <c r="CJ58" s="522"/>
      <c r="CK58" s="522"/>
      <c r="CL58" s="522"/>
      <c r="CM58" s="522"/>
      <c r="CN58" s="522"/>
      <c r="CO58" s="522"/>
      <c r="CP58" s="522"/>
      <c r="CQ58" s="522"/>
      <c r="CR58" s="530"/>
      <c r="CS58" s="530"/>
      <c r="CT58" s="530"/>
      <c r="CU58" s="530"/>
      <c r="CV58" s="530"/>
      <c r="CW58" s="530"/>
      <c r="CX58" s="530"/>
      <c r="CY58" s="530"/>
      <c r="CZ58" s="537"/>
      <c r="DA58" s="523"/>
      <c r="DB58" s="523"/>
      <c r="DC58" s="523"/>
      <c r="DD58" s="523"/>
    </row>
    <row r="59" spans="1:108" s="70" customFormat="1" ht="3" customHeight="1">
      <c r="A59" s="24"/>
      <c r="B59" s="24"/>
      <c r="C59" s="24"/>
      <c r="D59" s="24"/>
      <c r="E59" s="24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24"/>
      <c r="AC59" s="24"/>
      <c r="AD59" s="24"/>
      <c r="AE59" s="24"/>
      <c r="AF59" s="24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C59" s="24"/>
      <c r="BD59" s="24"/>
      <c r="BE59" s="24"/>
      <c r="BF59" s="24"/>
      <c r="BG59" s="24"/>
      <c r="BQ59" s="520"/>
      <c r="BR59" s="520"/>
      <c r="BS59" s="520"/>
      <c r="BT59" s="520"/>
      <c r="BU59" s="520"/>
      <c r="BV59" s="520"/>
      <c r="BW59" s="520"/>
      <c r="BX59" s="520"/>
      <c r="BY59" s="520"/>
      <c r="BZ59" s="520"/>
      <c r="CA59" s="520"/>
      <c r="CB59" s="520"/>
      <c r="CC59" s="520"/>
      <c r="CD59" s="24"/>
      <c r="CE59" s="24"/>
      <c r="CF59" s="24"/>
      <c r="CG59" s="24"/>
      <c r="CH59" s="24"/>
      <c r="CR59" s="520"/>
      <c r="CS59" s="520"/>
      <c r="CT59" s="520"/>
      <c r="CU59" s="520"/>
      <c r="CV59" s="520"/>
      <c r="CW59" s="520"/>
      <c r="CX59" s="520"/>
      <c r="CY59" s="520"/>
      <c r="CZ59" s="520"/>
      <c r="DA59" s="520"/>
      <c r="DB59" s="520"/>
      <c r="DC59" s="520"/>
      <c r="DD59" s="520"/>
    </row>
    <row r="60" spans="1:108" s="70" customFormat="1" ht="12" customHeight="1">
      <c r="A60" s="1554" t="s">
        <v>457</v>
      </c>
      <c r="B60" s="1554"/>
      <c r="C60" s="1554"/>
      <c r="D60" s="1554"/>
      <c r="E60" s="1554"/>
      <c r="F60" s="1554"/>
      <c r="G60" s="1554"/>
      <c r="H60" s="1554"/>
      <c r="I60" s="1554"/>
      <c r="J60" s="1554"/>
      <c r="K60" s="1554"/>
      <c r="L60" s="1554"/>
      <c r="M60" s="1554"/>
      <c r="N60" s="1554"/>
      <c r="O60" s="520"/>
      <c r="P60" s="520"/>
      <c r="Q60" s="520"/>
      <c r="R60" s="520"/>
      <c r="S60" s="520"/>
      <c r="T60" s="520"/>
      <c r="U60" s="520"/>
      <c r="V60" s="520"/>
      <c r="W60" s="520"/>
      <c r="X60" s="520"/>
      <c r="Y60" s="520"/>
      <c r="Z60" s="520"/>
      <c r="AA60" s="520"/>
      <c r="AB60" s="1554" t="s">
        <v>457</v>
      </c>
      <c r="AC60" s="1554"/>
      <c r="AD60" s="1554"/>
      <c r="AE60" s="1554"/>
      <c r="AF60" s="1554"/>
      <c r="AG60" s="1554"/>
      <c r="AH60" s="1554"/>
      <c r="AI60" s="1554"/>
      <c r="AJ60" s="1554"/>
      <c r="AK60" s="1554"/>
      <c r="AL60" s="1554"/>
      <c r="AM60" s="1554"/>
      <c r="AN60" s="1554"/>
      <c r="AO60" s="1554"/>
      <c r="AP60" s="520"/>
      <c r="AQ60" s="520"/>
      <c r="AR60" s="520"/>
      <c r="AS60" s="520"/>
      <c r="AT60" s="520"/>
      <c r="AU60" s="520"/>
      <c r="AV60" s="520"/>
      <c r="AW60" s="520"/>
      <c r="AX60" s="520"/>
      <c r="AY60" s="520"/>
      <c r="AZ60" s="520"/>
      <c r="BA60" s="520"/>
      <c r="BB60" s="520"/>
      <c r="BC60" s="1554" t="s">
        <v>457</v>
      </c>
      <c r="BD60" s="1554"/>
      <c r="BE60" s="1554"/>
      <c r="BF60" s="1554"/>
      <c r="BG60" s="1554"/>
      <c r="BH60" s="1554"/>
      <c r="BI60" s="1554"/>
      <c r="BJ60" s="1554"/>
      <c r="BK60" s="1554"/>
      <c r="BL60" s="1554"/>
      <c r="BM60" s="1554"/>
      <c r="BN60" s="1554"/>
      <c r="BO60" s="1554"/>
      <c r="BP60" s="1554"/>
      <c r="BQ60" s="520"/>
      <c r="BR60" s="520"/>
      <c r="BS60" s="520"/>
      <c r="BT60" s="520"/>
      <c r="BU60" s="520"/>
      <c r="BV60" s="520"/>
      <c r="BW60" s="520"/>
      <c r="BX60" s="520"/>
      <c r="BY60" s="520"/>
      <c r="BZ60" s="520"/>
      <c r="CA60" s="520"/>
      <c r="CB60" s="520"/>
      <c r="CC60" s="520"/>
      <c r="CD60" s="1554" t="s">
        <v>457</v>
      </c>
      <c r="CE60" s="1554"/>
      <c r="CF60" s="1554"/>
      <c r="CG60" s="1554"/>
      <c r="CH60" s="1554"/>
      <c r="CI60" s="1554"/>
      <c r="CJ60" s="1554"/>
      <c r="CK60" s="1554"/>
      <c r="CL60" s="1554"/>
      <c r="CM60" s="1554"/>
      <c r="CN60" s="1554"/>
      <c r="CO60" s="1554"/>
      <c r="CP60" s="1554"/>
      <c r="CQ60" s="1554"/>
      <c r="CR60" s="520"/>
      <c r="CS60" s="520"/>
      <c r="CT60" s="520"/>
      <c r="CU60" s="520"/>
      <c r="CV60" s="520"/>
      <c r="CW60" s="520"/>
      <c r="CX60" s="520"/>
      <c r="CY60" s="520"/>
      <c r="CZ60" s="520"/>
      <c r="DA60" s="520"/>
      <c r="DB60" s="520"/>
      <c r="DC60" s="520"/>
      <c r="DD60" s="520"/>
    </row>
    <row r="61" spans="1:108" s="450" customFormat="1" ht="11.25" customHeight="1">
      <c r="A61" s="1554" t="s">
        <v>462</v>
      </c>
      <c r="B61" s="1554"/>
      <c r="C61" s="1554"/>
      <c r="D61" s="1554"/>
      <c r="E61" s="1554"/>
      <c r="F61" s="1554"/>
      <c r="G61" s="1554"/>
      <c r="H61" s="1554"/>
      <c r="I61" s="1554"/>
      <c r="J61" s="1554"/>
      <c r="K61" s="1554"/>
      <c r="L61" s="1554"/>
      <c r="M61" s="1554"/>
      <c r="N61" s="1554"/>
      <c r="AB61" s="1554" t="s">
        <v>462</v>
      </c>
      <c r="AC61" s="1554"/>
      <c r="AD61" s="1554"/>
      <c r="AE61" s="1554"/>
      <c r="AF61" s="1554"/>
      <c r="AG61" s="1554"/>
      <c r="AH61" s="1554"/>
      <c r="AI61" s="1554"/>
      <c r="AJ61" s="1554"/>
      <c r="AK61" s="1554"/>
      <c r="AL61" s="1554"/>
      <c r="AM61" s="1554"/>
      <c r="AN61" s="1554"/>
      <c r="AO61" s="1554"/>
      <c r="BC61" s="1554" t="s">
        <v>462</v>
      </c>
      <c r="BD61" s="1554"/>
      <c r="BE61" s="1554"/>
      <c r="BF61" s="1554"/>
      <c r="BG61" s="1554"/>
      <c r="BH61" s="1554"/>
      <c r="BI61" s="1554"/>
      <c r="BJ61" s="1554"/>
      <c r="BK61" s="1554"/>
      <c r="BL61" s="1554"/>
      <c r="BM61" s="1554"/>
      <c r="BN61" s="1554"/>
      <c r="BO61" s="1554"/>
      <c r="BP61" s="1554"/>
      <c r="CD61" s="1554" t="s">
        <v>462</v>
      </c>
      <c r="CE61" s="1554"/>
      <c r="CF61" s="1554"/>
      <c r="CG61" s="1554"/>
      <c r="CH61" s="1554"/>
      <c r="CI61" s="1554"/>
      <c r="CJ61" s="1554"/>
      <c r="CK61" s="1554"/>
      <c r="CL61" s="1554"/>
      <c r="CM61" s="1554"/>
      <c r="CN61" s="1554"/>
      <c r="CO61" s="1554"/>
      <c r="CP61" s="1554"/>
      <c r="CQ61" s="1554"/>
    </row>
    <row r="62" spans="1:108" s="70" customFormat="1" ht="12">
      <c r="A62" s="24"/>
      <c r="B62" s="24"/>
      <c r="C62" s="24"/>
      <c r="D62" s="24"/>
      <c r="AB62" s="24"/>
      <c r="AC62" s="24"/>
      <c r="AD62" s="24"/>
      <c r="AE62" s="24"/>
      <c r="BC62" s="24"/>
      <c r="BD62" s="24"/>
      <c r="BE62" s="24"/>
      <c r="BF62" s="24"/>
      <c r="CD62" s="24"/>
      <c r="CE62" s="24"/>
      <c r="CF62" s="24"/>
      <c r="CG62" s="24"/>
    </row>
  </sheetData>
  <mergeCells count="92">
    <mergeCell ref="C57:E57"/>
    <mergeCell ref="A61:N61"/>
    <mergeCell ref="AB61:AO61"/>
    <mergeCell ref="BC61:BP61"/>
    <mergeCell ref="CD61:CQ61"/>
    <mergeCell ref="A60:N60"/>
    <mergeCell ref="BE57:BG57"/>
    <mergeCell ref="BC60:BP60"/>
    <mergeCell ref="AD57:AF57"/>
    <mergeCell ref="AB60:AO60"/>
    <mergeCell ref="CF57:CH57"/>
    <mergeCell ref="CD60:CQ60"/>
    <mergeCell ref="BQ4:BS4"/>
    <mergeCell ref="BT4:BY4"/>
    <mergeCell ref="BZ4:CC5"/>
    <mergeCell ref="DD13:DD16"/>
    <mergeCell ref="CF16:CH16"/>
    <mergeCell ref="CC13:CC16"/>
    <mergeCell ref="CD39:CD42"/>
    <mergeCell ref="CF42:CH42"/>
    <mergeCell ref="CF7:CH7"/>
    <mergeCell ref="CF8:CH8"/>
    <mergeCell ref="CF12:CH12"/>
    <mergeCell ref="CF31:CH31"/>
    <mergeCell ref="CF33:CH33"/>
    <mergeCell ref="CF34:CH34"/>
    <mergeCell ref="CD13:CD16"/>
    <mergeCell ref="CF38:CH38"/>
    <mergeCell ref="AB39:AB42"/>
    <mergeCell ref="AD12:AF12"/>
    <mergeCell ref="AB13:AB16"/>
    <mergeCell ref="R4:W4"/>
    <mergeCell ref="BB13:BB16"/>
    <mergeCell ref="AD16:AF16"/>
    <mergeCell ref="AD31:AF31"/>
    <mergeCell ref="AD33:AF33"/>
    <mergeCell ref="AD34:AF34"/>
    <mergeCell ref="BE31:BG31"/>
    <mergeCell ref="AD42:AF42"/>
    <mergeCell ref="BE7:BG7"/>
    <mergeCell ref="BE33:BG33"/>
    <mergeCell ref="BE34:BG34"/>
    <mergeCell ref="BE8:BG8"/>
    <mergeCell ref="BE12:BG12"/>
    <mergeCell ref="BC13:BC16"/>
    <mergeCell ref="BE38:BG38"/>
    <mergeCell ref="BC39:BC42"/>
    <mergeCell ref="BE42:BG42"/>
    <mergeCell ref="AD38:AF38"/>
    <mergeCell ref="BE16:BG16"/>
    <mergeCell ref="A39:A42"/>
    <mergeCell ref="F4:K4"/>
    <mergeCell ref="BC2:BP2"/>
    <mergeCell ref="AA13:AA16"/>
    <mergeCell ref="AB2:AO2"/>
    <mergeCell ref="AP2:BB2"/>
    <mergeCell ref="AB4:AF5"/>
    <mergeCell ref="AG4:AL4"/>
    <mergeCell ref="AM4:AO4"/>
    <mergeCell ref="AP4:AR4"/>
    <mergeCell ref="AS4:AX4"/>
    <mergeCell ref="AY4:BB5"/>
    <mergeCell ref="X4:AA5"/>
    <mergeCell ref="O2:AA2"/>
    <mergeCell ref="AD7:AF7"/>
    <mergeCell ref="AD8:AF8"/>
    <mergeCell ref="C12:E12"/>
    <mergeCell ref="A13:A16"/>
    <mergeCell ref="C7:E7"/>
    <mergeCell ref="C8:E8"/>
    <mergeCell ref="C33:E33"/>
    <mergeCell ref="C42:E42"/>
    <mergeCell ref="C34:E34"/>
    <mergeCell ref="C38:E38"/>
    <mergeCell ref="C16:E16"/>
    <mergeCell ref="C31:E31"/>
    <mergeCell ref="L4:N4"/>
    <mergeCell ref="O4:Q4"/>
    <mergeCell ref="CR2:DD2"/>
    <mergeCell ref="A2:N2"/>
    <mergeCell ref="A4:E5"/>
    <mergeCell ref="DA4:DD5"/>
    <mergeCell ref="CD2:CQ2"/>
    <mergeCell ref="CD4:CH5"/>
    <mergeCell ref="CI4:CN4"/>
    <mergeCell ref="CO4:CQ4"/>
    <mergeCell ref="CR4:CT4"/>
    <mergeCell ref="CU4:CZ4"/>
    <mergeCell ref="BQ2:CC2"/>
    <mergeCell ref="BC4:BG5"/>
    <mergeCell ref="BH4:BM4"/>
    <mergeCell ref="BN4:BP4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scale="98" firstPageNumber="104" orientation="portrait" useFirstPageNumber="1" r:id="rId1"/>
  <headerFooter scaleWithDoc="0" alignWithMargins="0">
    <oddFooter>&amp;C&amp;P</oddFooter>
  </headerFooter>
  <colBreaks count="7" manualBreakCount="7">
    <brk id="14" min="1" max="60" man="1"/>
    <brk id="27" min="1" max="60" man="1"/>
    <brk id="41" min="1" max="60" man="1"/>
    <brk id="54" min="1" max="60" man="1"/>
    <brk id="68" min="1" max="60" man="1"/>
    <brk id="81" min="1" max="60" man="1"/>
    <brk id="95" min="1" max="6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9"/>
  </sheetPr>
  <dimension ref="A1:AI60"/>
  <sheetViews>
    <sheetView view="pageBreakPreview" zoomScaleNormal="100" zoomScaleSheetLayoutView="100" workbookViewId="0">
      <pane ySplit="7" topLeftCell="A8" activePane="bottomLeft" state="frozen"/>
      <selection pane="bottomLeft" activeCell="J51" sqref="J51"/>
    </sheetView>
  </sheetViews>
  <sheetFormatPr defaultColWidth="9.875" defaultRowHeight="13.5"/>
  <cols>
    <col min="1" max="1" width="2.375" style="573" bestFit="1" customWidth="1"/>
    <col min="2" max="2" width="1.75" style="573" customWidth="1"/>
    <col min="3" max="3" width="9" style="573" bestFit="1" customWidth="1"/>
    <col min="4" max="4" width="1.75" style="573" customWidth="1"/>
    <col min="5" max="5" width="5.75" style="573" customWidth="1"/>
    <col min="6" max="17" width="5.5" style="573" customWidth="1"/>
    <col min="18" max="18" width="5.75" style="573" customWidth="1"/>
    <col min="19" max="30" width="5.5" style="573" customWidth="1"/>
    <col min="31" max="31" width="0.875" style="573" customWidth="1"/>
    <col min="32" max="32" width="9" style="573" bestFit="1" customWidth="1"/>
    <col min="33" max="34" width="1.75" style="573" customWidth="1"/>
    <col min="35" max="35" width="2.375" style="573" customWidth="1"/>
    <col min="36" max="16384" width="9.875" style="573"/>
  </cols>
  <sheetData>
    <row r="1" spans="1:35" s="382" customFormat="1">
      <c r="A1" s="381"/>
      <c r="B1" s="381"/>
      <c r="C1" s="381"/>
      <c r="D1" s="381"/>
      <c r="M1" s="381"/>
      <c r="N1" s="381"/>
      <c r="O1" s="381"/>
      <c r="P1" s="381"/>
      <c r="Q1" s="381"/>
      <c r="R1" s="381"/>
      <c r="AA1" s="381"/>
      <c r="AB1" s="381"/>
      <c r="AC1" s="381"/>
      <c r="AD1" s="381"/>
      <c r="AE1" s="381"/>
    </row>
    <row r="2" spans="1:35" s="545" customFormat="1" ht="19.5" customHeight="1">
      <c r="A2" s="1556" t="s">
        <v>464</v>
      </c>
      <c r="B2" s="1556"/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6"/>
      <c r="O2" s="1556"/>
      <c r="P2" s="1556"/>
      <c r="Q2" s="1556"/>
      <c r="R2" s="1561" t="s">
        <v>516</v>
      </c>
      <c r="S2" s="1561"/>
      <c r="T2" s="1561"/>
      <c r="U2" s="1561"/>
      <c r="V2" s="1561"/>
      <c r="W2" s="1561"/>
      <c r="X2" s="1561"/>
      <c r="Y2" s="1561"/>
      <c r="Z2" s="1561"/>
      <c r="AA2" s="1561"/>
      <c r="AB2" s="1561"/>
      <c r="AC2" s="1561"/>
      <c r="AD2" s="1561"/>
      <c r="AE2" s="1561"/>
      <c r="AF2" s="1561"/>
      <c r="AG2" s="1561"/>
      <c r="AH2" s="1561"/>
      <c r="AI2" s="1561"/>
    </row>
    <row r="3" spans="1:35" s="546" customFormat="1" ht="16.5" customHeight="1">
      <c r="B3" s="547"/>
      <c r="C3" s="548"/>
      <c r="D3" s="547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50"/>
      <c r="P3" s="551"/>
      <c r="Q3" s="551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1560" t="s">
        <v>465</v>
      </c>
      <c r="AG3" s="1560"/>
      <c r="AH3" s="1560"/>
      <c r="AI3" s="1560"/>
    </row>
    <row r="4" spans="1:35" s="553" customFormat="1" ht="17.25" customHeight="1">
      <c r="A4" s="1557" t="s">
        <v>466</v>
      </c>
      <c r="B4" s="1558"/>
      <c r="C4" s="1558"/>
      <c r="D4" s="1558"/>
      <c r="E4" s="1562" t="s">
        <v>467</v>
      </c>
      <c r="F4" s="1562"/>
      <c r="G4" s="1562"/>
      <c r="H4" s="1562"/>
      <c r="I4" s="1562"/>
      <c r="J4" s="1562"/>
      <c r="K4" s="1562"/>
      <c r="L4" s="1562"/>
      <c r="M4" s="1562"/>
      <c r="N4" s="1562"/>
      <c r="O4" s="1562"/>
      <c r="P4" s="1562"/>
      <c r="Q4" s="1562"/>
      <c r="R4" s="1563" t="s">
        <v>468</v>
      </c>
      <c r="S4" s="1563"/>
      <c r="T4" s="1563"/>
      <c r="U4" s="1563"/>
      <c r="V4" s="1563"/>
      <c r="W4" s="1563"/>
      <c r="X4" s="1563"/>
      <c r="Y4" s="1563"/>
      <c r="Z4" s="1563"/>
      <c r="AA4" s="1563"/>
      <c r="AB4" s="1563"/>
      <c r="AC4" s="1563"/>
      <c r="AD4" s="1563"/>
      <c r="AE4" s="1558" t="s">
        <v>466</v>
      </c>
      <c r="AF4" s="1564"/>
      <c r="AG4" s="1564"/>
      <c r="AH4" s="1564"/>
      <c r="AI4" s="1565"/>
    </row>
    <row r="5" spans="1:35" s="553" customFormat="1" ht="12" customHeight="1">
      <c r="A5" s="1557"/>
      <c r="B5" s="1558"/>
      <c r="C5" s="1558"/>
      <c r="D5" s="1559"/>
      <c r="E5" s="1567" t="s">
        <v>469</v>
      </c>
      <c r="F5" s="577" t="s">
        <v>470</v>
      </c>
      <c r="G5" s="577" t="s">
        <v>471</v>
      </c>
      <c r="H5" s="577" t="s">
        <v>472</v>
      </c>
      <c r="I5" s="577" t="s">
        <v>473</v>
      </c>
      <c r="J5" s="577" t="s">
        <v>474</v>
      </c>
      <c r="K5" s="577" t="s">
        <v>475</v>
      </c>
      <c r="L5" s="577" t="s">
        <v>476</v>
      </c>
      <c r="M5" s="577" t="s">
        <v>477</v>
      </c>
      <c r="N5" s="577" t="s">
        <v>478</v>
      </c>
      <c r="O5" s="577" t="s">
        <v>479</v>
      </c>
      <c r="P5" s="578" t="s">
        <v>480</v>
      </c>
      <c r="Q5" s="593" t="s">
        <v>481</v>
      </c>
      <c r="R5" s="1569" t="s">
        <v>469</v>
      </c>
      <c r="S5" s="577" t="s">
        <v>470</v>
      </c>
      <c r="T5" s="577" t="s">
        <v>471</v>
      </c>
      <c r="U5" s="577" t="s">
        <v>472</v>
      </c>
      <c r="V5" s="577" t="s">
        <v>473</v>
      </c>
      <c r="W5" s="577" t="s">
        <v>474</v>
      </c>
      <c r="X5" s="577" t="s">
        <v>475</v>
      </c>
      <c r="Y5" s="577" t="s">
        <v>476</v>
      </c>
      <c r="Z5" s="577" t="s">
        <v>477</v>
      </c>
      <c r="AA5" s="577" t="s">
        <v>478</v>
      </c>
      <c r="AB5" s="577" t="s">
        <v>479</v>
      </c>
      <c r="AC5" s="578" t="s">
        <v>480</v>
      </c>
      <c r="AD5" s="578" t="s">
        <v>481</v>
      </c>
      <c r="AE5" s="1566"/>
      <c r="AF5" s="1564"/>
      <c r="AG5" s="1564"/>
      <c r="AH5" s="1564"/>
      <c r="AI5" s="1565"/>
    </row>
    <row r="6" spans="1:35" s="553" customFormat="1" ht="36">
      <c r="A6" s="1557"/>
      <c r="B6" s="1558"/>
      <c r="C6" s="1558"/>
      <c r="D6" s="1559"/>
      <c r="E6" s="1568"/>
      <c r="F6" s="579" t="s">
        <v>482</v>
      </c>
      <c r="G6" s="580" t="s">
        <v>483</v>
      </c>
      <c r="H6" s="579" t="s">
        <v>484</v>
      </c>
      <c r="I6" s="579" t="s">
        <v>485</v>
      </c>
      <c r="J6" s="580" t="s">
        <v>486</v>
      </c>
      <c r="K6" s="580" t="s">
        <v>487</v>
      </c>
      <c r="L6" s="580" t="s">
        <v>488</v>
      </c>
      <c r="M6" s="580" t="s">
        <v>489</v>
      </c>
      <c r="N6" s="581" t="s">
        <v>490</v>
      </c>
      <c r="O6" s="582" t="s">
        <v>491</v>
      </c>
      <c r="P6" s="583" t="s">
        <v>492</v>
      </c>
      <c r="Q6" s="594" t="s">
        <v>493</v>
      </c>
      <c r="R6" s="1570"/>
      <c r="S6" s="579" t="s">
        <v>482</v>
      </c>
      <c r="T6" s="580" t="s">
        <v>483</v>
      </c>
      <c r="U6" s="579" t="s">
        <v>484</v>
      </c>
      <c r="V6" s="579" t="s">
        <v>485</v>
      </c>
      <c r="W6" s="580" t="s">
        <v>486</v>
      </c>
      <c r="X6" s="580" t="s">
        <v>487</v>
      </c>
      <c r="Y6" s="580" t="s">
        <v>488</v>
      </c>
      <c r="Z6" s="580" t="s">
        <v>489</v>
      </c>
      <c r="AA6" s="581" t="s">
        <v>490</v>
      </c>
      <c r="AB6" s="582" t="s">
        <v>491</v>
      </c>
      <c r="AC6" s="583" t="s">
        <v>492</v>
      </c>
      <c r="AD6" s="583" t="s">
        <v>493</v>
      </c>
      <c r="AE6" s="1566"/>
      <c r="AF6" s="1564"/>
      <c r="AG6" s="1564"/>
      <c r="AH6" s="1564"/>
      <c r="AI6" s="1565"/>
    </row>
    <row r="7" spans="1:35" s="546" customFormat="1" ht="12.6" customHeight="1">
      <c r="B7" s="555"/>
      <c r="C7" s="555"/>
      <c r="D7" s="555"/>
      <c r="E7" s="585"/>
      <c r="F7" s="575"/>
      <c r="G7" s="575"/>
      <c r="H7" s="576"/>
      <c r="I7" s="571"/>
      <c r="J7" s="575"/>
      <c r="K7" s="575"/>
      <c r="L7" s="575"/>
      <c r="M7" s="575"/>
      <c r="N7" s="575"/>
      <c r="O7" s="575"/>
      <c r="P7" s="586"/>
      <c r="Q7" s="586"/>
      <c r="R7" s="554"/>
      <c r="S7" s="556"/>
      <c r="T7" s="556"/>
      <c r="U7" s="558"/>
      <c r="V7" s="557"/>
      <c r="W7" s="556"/>
      <c r="X7" s="556"/>
      <c r="Y7" s="556"/>
      <c r="Z7" s="556"/>
      <c r="AA7" s="556"/>
      <c r="AB7" s="556"/>
      <c r="AC7" s="556"/>
      <c r="AD7" s="587"/>
      <c r="AE7" s="557"/>
      <c r="AF7" s="557"/>
      <c r="AG7" s="557"/>
      <c r="AH7" s="557"/>
      <c r="AI7" s="558"/>
    </row>
    <row r="8" spans="1:35" s="546" customFormat="1" ht="12.6" customHeight="1">
      <c r="A8" s="1571" t="s">
        <v>494</v>
      </c>
      <c r="B8" s="559"/>
      <c r="C8" s="588" t="s">
        <v>495</v>
      </c>
      <c r="D8" s="589"/>
      <c r="E8" s="1307">
        <v>82826</v>
      </c>
      <c r="F8" s="1308">
        <v>1426</v>
      </c>
      <c r="G8" s="1308">
        <v>13899</v>
      </c>
      <c r="H8" s="1308">
        <v>12281</v>
      </c>
      <c r="I8" s="1308">
        <v>8276</v>
      </c>
      <c r="J8" s="1308">
        <v>10246</v>
      </c>
      <c r="K8" s="1308">
        <v>2105</v>
      </c>
      <c r="L8" s="1308">
        <v>10538</v>
      </c>
      <c r="M8" s="1308">
        <v>8673</v>
      </c>
      <c r="N8" s="1308">
        <v>2412</v>
      </c>
      <c r="O8" s="1308">
        <v>3259</v>
      </c>
      <c r="P8" s="1308">
        <v>5757</v>
      </c>
      <c r="Q8" s="1308">
        <v>3954</v>
      </c>
      <c r="R8" s="1309">
        <v>63459</v>
      </c>
      <c r="S8" s="1309">
        <v>1298</v>
      </c>
      <c r="T8" s="1309">
        <v>12656</v>
      </c>
      <c r="U8" s="1309">
        <v>11753</v>
      </c>
      <c r="V8" s="1309">
        <v>7150</v>
      </c>
      <c r="W8" s="1309">
        <v>8367</v>
      </c>
      <c r="X8" s="1309">
        <v>2091</v>
      </c>
      <c r="Y8" s="1309">
        <v>1551</v>
      </c>
      <c r="Z8" s="1309">
        <v>7452</v>
      </c>
      <c r="AA8" s="1309">
        <v>2297</v>
      </c>
      <c r="AB8" s="1309">
        <v>2625</v>
      </c>
      <c r="AC8" s="1309">
        <v>5322</v>
      </c>
      <c r="AD8" s="1310">
        <v>897</v>
      </c>
      <c r="AE8" s="590"/>
      <c r="AF8" s="591" t="s">
        <v>495</v>
      </c>
      <c r="AG8" s="561"/>
      <c r="AH8" s="562"/>
      <c r="AI8" s="1572" t="s">
        <v>494</v>
      </c>
    </row>
    <row r="9" spans="1:35" s="546" customFormat="1" ht="12.6" customHeight="1">
      <c r="A9" s="1571"/>
      <c r="B9" s="563"/>
      <c r="C9" s="563" t="s">
        <v>496</v>
      </c>
      <c r="D9" s="564" t="s">
        <v>497</v>
      </c>
      <c r="E9" s="1311">
        <v>1161</v>
      </c>
      <c r="F9" s="1312">
        <v>1</v>
      </c>
      <c r="G9" s="1313">
        <v>73</v>
      </c>
      <c r="H9" s="1312">
        <v>96</v>
      </c>
      <c r="I9" s="1312">
        <v>227</v>
      </c>
      <c r="J9" s="1312">
        <v>325</v>
      </c>
      <c r="K9" s="1312">
        <v>119</v>
      </c>
      <c r="L9" s="1312">
        <v>23</v>
      </c>
      <c r="M9" s="1312">
        <v>122</v>
      </c>
      <c r="N9" s="1312">
        <v>7</v>
      </c>
      <c r="O9" s="1312">
        <v>32</v>
      </c>
      <c r="P9" s="1312">
        <v>70</v>
      </c>
      <c r="Q9" s="1312">
        <v>66</v>
      </c>
      <c r="R9" s="1314">
        <v>1110</v>
      </c>
      <c r="S9" s="1314">
        <v>1</v>
      </c>
      <c r="T9" s="1315">
        <v>72</v>
      </c>
      <c r="U9" s="1314">
        <v>92</v>
      </c>
      <c r="V9" s="1314">
        <v>224</v>
      </c>
      <c r="W9" s="1314">
        <v>321</v>
      </c>
      <c r="X9" s="1314">
        <v>119</v>
      </c>
      <c r="Y9" s="1314">
        <v>18</v>
      </c>
      <c r="Z9" s="1314">
        <v>113</v>
      </c>
      <c r="AA9" s="1314">
        <v>5</v>
      </c>
      <c r="AB9" s="1314">
        <v>32</v>
      </c>
      <c r="AC9" s="1314">
        <v>65</v>
      </c>
      <c r="AD9" s="1316">
        <v>48</v>
      </c>
      <c r="AE9" s="584"/>
      <c r="AF9" s="565" t="s">
        <v>496</v>
      </c>
      <c r="AG9" s="566" t="s">
        <v>498</v>
      </c>
      <c r="AH9" s="562"/>
      <c r="AI9" s="1572"/>
    </row>
    <row r="10" spans="1:35" s="546" customFormat="1" ht="12.6" customHeight="1">
      <c r="A10" s="1571"/>
      <c r="B10" s="563"/>
      <c r="C10" s="563" t="s">
        <v>499</v>
      </c>
      <c r="D10" s="560"/>
      <c r="E10" s="1311">
        <v>4721</v>
      </c>
      <c r="F10" s="1312">
        <v>1</v>
      </c>
      <c r="G10" s="1312">
        <v>715</v>
      </c>
      <c r="H10" s="1312">
        <v>568</v>
      </c>
      <c r="I10" s="1312">
        <v>755</v>
      </c>
      <c r="J10" s="1312">
        <v>967</v>
      </c>
      <c r="K10" s="1312">
        <v>290</v>
      </c>
      <c r="L10" s="1312">
        <v>147</v>
      </c>
      <c r="M10" s="1312">
        <v>586</v>
      </c>
      <c r="N10" s="1312">
        <v>38</v>
      </c>
      <c r="O10" s="1312">
        <v>155</v>
      </c>
      <c r="P10" s="1312">
        <v>341</v>
      </c>
      <c r="Q10" s="1312">
        <v>158</v>
      </c>
      <c r="R10" s="1314">
        <v>4448</v>
      </c>
      <c r="S10" s="1314">
        <v>1</v>
      </c>
      <c r="T10" s="1314">
        <v>708</v>
      </c>
      <c r="U10" s="1314">
        <v>549</v>
      </c>
      <c r="V10" s="1314">
        <v>738</v>
      </c>
      <c r="W10" s="1314">
        <v>941</v>
      </c>
      <c r="X10" s="1314">
        <v>290</v>
      </c>
      <c r="Y10" s="1314">
        <v>74</v>
      </c>
      <c r="Z10" s="1314">
        <v>541</v>
      </c>
      <c r="AA10" s="1314">
        <v>36</v>
      </c>
      <c r="AB10" s="1314">
        <v>150</v>
      </c>
      <c r="AC10" s="1314">
        <v>320</v>
      </c>
      <c r="AD10" s="1316">
        <v>100</v>
      </c>
      <c r="AE10" s="584"/>
      <c r="AF10" s="565" t="s">
        <v>499</v>
      </c>
      <c r="AG10" s="566"/>
      <c r="AH10" s="562"/>
      <c r="AI10" s="1572"/>
    </row>
    <row r="11" spans="1:35" s="546" customFormat="1" ht="12.6" customHeight="1">
      <c r="A11" s="1571"/>
      <c r="B11" s="563"/>
      <c r="C11" s="563" t="s">
        <v>500</v>
      </c>
      <c r="D11" s="560"/>
      <c r="E11" s="1311">
        <v>5231</v>
      </c>
      <c r="F11" s="1312">
        <v>3</v>
      </c>
      <c r="G11" s="1312">
        <v>1229</v>
      </c>
      <c r="H11" s="1312">
        <v>878</v>
      </c>
      <c r="I11" s="1312">
        <v>582</v>
      </c>
      <c r="J11" s="1312">
        <v>643</v>
      </c>
      <c r="K11" s="1312">
        <v>221</v>
      </c>
      <c r="L11" s="1312">
        <v>212</v>
      </c>
      <c r="M11" s="1312">
        <v>726</v>
      </c>
      <c r="N11" s="1312">
        <v>103</v>
      </c>
      <c r="O11" s="1312">
        <v>203</v>
      </c>
      <c r="P11" s="1312">
        <v>291</v>
      </c>
      <c r="Q11" s="1312">
        <v>140</v>
      </c>
      <c r="R11" s="1314">
        <v>4808</v>
      </c>
      <c r="S11" s="1314">
        <v>3</v>
      </c>
      <c r="T11" s="1314">
        <v>1191</v>
      </c>
      <c r="U11" s="1314">
        <v>862</v>
      </c>
      <c r="V11" s="1314">
        <v>569</v>
      </c>
      <c r="W11" s="1314">
        <v>602</v>
      </c>
      <c r="X11" s="1314">
        <v>220</v>
      </c>
      <c r="Y11" s="1314">
        <v>59</v>
      </c>
      <c r="Z11" s="1314">
        <v>680</v>
      </c>
      <c r="AA11" s="1314">
        <v>100</v>
      </c>
      <c r="AB11" s="1314">
        <v>184</v>
      </c>
      <c r="AC11" s="1314">
        <v>267</v>
      </c>
      <c r="AD11" s="1316">
        <v>71</v>
      </c>
      <c r="AE11" s="584"/>
      <c r="AF11" s="565" t="s">
        <v>500</v>
      </c>
      <c r="AG11" s="566"/>
      <c r="AH11" s="562"/>
      <c r="AI11" s="1572"/>
    </row>
    <row r="12" spans="1:35" s="546" customFormat="1" ht="12.6" customHeight="1">
      <c r="A12" s="1571"/>
      <c r="B12" s="563"/>
      <c r="C12" s="563" t="s">
        <v>501</v>
      </c>
      <c r="D12" s="560"/>
      <c r="E12" s="1311">
        <v>6096</v>
      </c>
      <c r="F12" s="1312">
        <v>23</v>
      </c>
      <c r="G12" s="1312">
        <v>1289</v>
      </c>
      <c r="H12" s="1312">
        <v>1124</v>
      </c>
      <c r="I12" s="1312">
        <v>655</v>
      </c>
      <c r="J12" s="1312">
        <v>802</v>
      </c>
      <c r="K12" s="1312">
        <v>207</v>
      </c>
      <c r="L12" s="1312">
        <v>350</v>
      </c>
      <c r="M12" s="1312">
        <v>881</v>
      </c>
      <c r="N12" s="1312">
        <v>109</v>
      </c>
      <c r="O12" s="1312">
        <v>179</v>
      </c>
      <c r="P12" s="1312">
        <v>324</v>
      </c>
      <c r="Q12" s="1312">
        <v>153</v>
      </c>
      <c r="R12" s="1314">
        <v>5447</v>
      </c>
      <c r="S12" s="1314">
        <v>19</v>
      </c>
      <c r="T12" s="1314">
        <v>1247</v>
      </c>
      <c r="U12" s="1314">
        <v>1099</v>
      </c>
      <c r="V12" s="1314">
        <v>630</v>
      </c>
      <c r="W12" s="1314">
        <v>723</v>
      </c>
      <c r="X12" s="1314">
        <v>207</v>
      </c>
      <c r="Y12" s="1314">
        <v>80</v>
      </c>
      <c r="Z12" s="1314">
        <v>820</v>
      </c>
      <c r="AA12" s="1314">
        <v>108</v>
      </c>
      <c r="AB12" s="1314">
        <v>160</v>
      </c>
      <c r="AC12" s="1314">
        <v>301</v>
      </c>
      <c r="AD12" s="1316">
        <v>53</v>
      </c>
      <c r="AE12" s="584"/>
      <c r="AF12" s="565" t="s">
        <v>501</v>
      </c>
      <c r="AG12" s="566"/>
      <c r="AH12" s="562"/>
      <c r="AI12" s="1572"/>
    </row>
    <row r="13" spans="1:35" s="546" customFormat="1" ht="12.6" customHeight="1">
      <c r="A13" s="1571"/>
      <c r="B13" s="563"/>
      <c r="C13" s="563" t="s">
        <v>502</v>
      </c>
      <c r="D13" s="560"/>
      <c r="E13" s="1311">
        <v>7170</v>
      </c>
      <c r="F13" s="1312">
        <v>54</v>
      </c>
      <c r="G13" s="1312">
        <v>1466</v>
      </c>
      <c r="H13" s="1312">
        <v>1296</v>
      </c>
      <c r="I13" s="1312">
        <v>745</v>
      </c>
      <c r="J13" s="1312">
        <v>938</v>
      </c>
      <c r="K13" s="1312">
        <v>172</v>
      </c>
      <c r="L13" s="1312">
        <v>479</v>
      </c>
      <c r="M13" s="1312">
        <v>961</v>
      </c>
      <c r="N13" s="1312">
        <v>167</v>
      </c>
      <c r="O13" s="1312">
        <v>269</v>
      </c>
      <c r="P13" s="1312">
        <v>436</v>
      </c>
      <c r="Q13" s="1312">
        <v>187</v>
      </c>
      <c r="R13" s="1314">
        <v>6259</v>
      </c>
      <c r="S13" s="1314">
        <v>47</v>
      </c>
      <c r="T13" s="1314">
        <v>1379</v>
      </c>
      <c r="U13" s="1314">
        <v>1256</v>
      </c>
      <c r="V13" s="1314">
        <v>704</v>
      </c>
      <c r="W13" s="1314">
        <v>817</v>
      </c>
      <c r="X13" s="1314">
        <v>171</v>
      </c>
      <c r="Y13" s="1314">
        <v>123</v>
      </c>
      <c r="Z13" s="1314">
        <v>885</v>
      </c>
      <c r="AA13" s="1314">
        <v>159</v>
      </c>
      <c r="AB13" s="1314">
        <v>224</v>
      </c>
      <c r="AC13" s="1314">
        <v>417</v>
      </c>
      <c r="AD13" s="1316">
        <v>77</v>
      </c>
      <c r="AE13" s="584"/>
      <c r="AF13" s="565" t="s">
        <v>502</v>
      </c>
      <c r="AG13" s="566"/>
      <c r="AH13" s="562"/>
      <c r="AI13" s="1572"/>
    </row>
    <row r="14" spans="1:35" s="546" customFormat="1" ht="12.6" customHeight="1">
      <c r="A14" s="1571"/>
      <c r="B14" s="563"/>
      <c r="C14" s="563" t="s">
        <v>503</v>
      </c>
      <c r="D14" s="560"/>
      <c r="E14" s="1311">
        <v>8445</v>
      </c>
      <c r="F14" s="1312">
        <v>82</v>
      </c>
      <c r="G14" s="1312">
        <v>1740</v>
      </c>
      <c r="H14" s="1312">
        <v>1630</v>
      </c>
      <c r="I14" s="1312">
        <v>905</v>
      </c>
      <c r="J14" s="1312">
        <v>1070</v>
      </c>
      <c r="K14" s="1312">
        <v>182</v>
      </c>
      <c r="L14" s="1312">
        <v>521</v>
      </c>
      <c r="M14" s="1312">
        <v>968</v>
      </c>
      <c r="N14" s="1312">
        <v>206</v>
      </c>
      <c r="O14" s="1312">
        <v>382</v>
      </c>
      <c r="P14" s="1312">
        <v>510</v>
      </c>
      <c r="Q14" s="1312">
        <v>249</v>
      </c>
      <c r="R14" s="1314">
        <v>7261</v>
      </c>
      <c r="S14" s="1314">
        <v>73</v>
      </c>
      <c r="T14" s="1314">
        <v>1628</v>
      </c>
      <c r="U14" s="1314">
        <v>1590</v>
      </c>
      <c r="V14" s="1314">
        <v>832</v>
      </c>
      <c r="W14" s="1314">
        <v>902</v>
      </c>
      <c r="X14" s="1314">
        <v>182</v>
      </c>
      <c r="Y14" s="1314">
        <v>120</v>
      </c>
      <c r="Z14" s="1314">
        <v>871</v>
      </c>
      <c r="AA14" s="1314">
        <v>199</v>
      </c>
      <c r="AB14" s="1314">
        <v>311</v>
      </c>
      <c r="AC14" s="1314">
        <v>472</v>
      </c>
      <c r="AD14" s="1316">
        <v>81</v>
      </c>
      <c r="AE14" s="584"/>
      <c r="AF14" s="565" t="s">
        <v>503</v>
      </c>
      <c r="AG14" s="566"/>
      <c r="AH14" s="562"/>
      <c r="AI14" s="1572"/>
    </row>
    <row r="15" spans="1:35" s="546" customFormat="1" ht="12.6" customHeight="1">
      <c r="A15" s="1571"/>
      <c r="B15" s="563"/>
      <c r="C15" s="563" t="s">
        <v>504</v>
      </c>
      <c r="D15" s="560"/>
      <c r="E15" s="1311">
        <v>9309</v>
      </c>
      <c r="F15" s="1312">
        <v>129</v>
      </c>
      <c r="G15" s="1312">
        <v>1821</v>
      </c>
      <c r="H15" s="1312">
        <v>1961</v>
      </c>
      <c r="I15" s="1312">
        <v>932</v>
      </c>
      <c r="J15" s="1312">
        <v>1134</v>
      </c>
      <c r="K15" s="1312">
        <v>203</v>
      </c>
      <c r="L15" s="1312">
        <v>546</v>
      </c>
      <c r="M15" s="1312">
        <v>1029</v>
      </c>
      <c r="N15" s="1312">
        <v>292</v>
      </c>
      <c r="O15" s="1312">
        <v>420</v>
      </c>
      <c r="P15" s="1312">
        <v>635</v>
      </c>
      <c r="Q15" s="1312">
        <v>207</v>
      </c>
      <c r="R15" s="1314">
        <v>8085</v>
      </c>
      <c r="S15" s="1314">
        <v>117</v>
      </c>
      <c r="T15" s="1314">
        <v>1714</v>
      </c>
      <c r="U15" s="1314">
        <v>1906</v>
      </c>
      <c r="V15" s="1314">
        <v>850</v>
      </c>
      <c r="W15" s="1314">
        <v>970</v>
      </c>
      <c r="X15" s="1314">
        <v>203</v>
      </c>
      <c r="Y15" s="1314">
        <v>112</v>
      </c>
      <c r="Z15" s="1314">
        <v>930</v>
      </c>
      <c r="AA15" s="1314">
        <v>280</v>
      </c>
      <c r="AB15" s="1314">
        <v>334</v>
      </c>
      <c r="AC15" s="1314">
        <v>598</v>
      </c>
      <c r="AD15" s="1316">
        <v>71</v>
      </c>
      <c r="AE15" s="584"/>
      <c r="AF15" s="565" t="s">
        <v>504</v>
      </c>
      <c r="AG15" s="566"/>
      <c r="AH15" s="562"/>
      <c r="AI15" s="1572"/>
    </row>
    <row r="16" spans="1:35" s="546" customFormat="1" ht="12.6" customHeight="1">
      <c r="A16" s="1571"/>
      <c r="B16" s="563"/>
      <c r="C16" s="563" t="s">
        <v>505</v>
      </c>
      <c r="D16" s="560"/>
      <c r="E16" s="1311">
        <v>8598</v>
      </c>
      <c r="F16" s="1312">
        <v>167</v>
      </c>
      <c r="G16" s="1312">
        <v>1587</v>
      </c>
      <c r="H16" s="1312">
        <v>1564</v>
      </c>
      <c r="I16" s="1312">
        <v>883</v>
      </c>
      <c r="J16" s="1312">
        <v>996</v>
      </c>
      <c r="K16" s="1312">
        <v>215</v>
      </c>
      <c r="L16" s="1312">
        <v>727</v>
      </c>
      <c r="M16" s="1312">
        <v>946</v>
      </c>
      <c r="N16" s="1312">
        <v>332</v>
      </c>
      <c r="O16" s="1312">
        <v>325</v>
      </c>
      <c r="P16" s="1312">
        <v>631</v>
      </c>
      <c r="Q16" s="1312">
        <v>225</v>
      </c>
      <c r="R16" s="1314">
        <v>7107</v>
      </c>
      <c r="S16" s="1314">
        <v>159</v>
      </c>
      <c r="T16" s="1314">
        <v>1456</v>
      </c>
      <c r="U16" s="1314">
        <v>1508</v>
      </c>
      <c r="V16" s="1314">
        <v>780</v>
      </c>
      <c r="W16" s="1314">
        <v>806</v>
      </c>
      <c r="X16" s="1314">
        <v>215</v>
      </c>
      <c r="Y16" s="1314">
        <v>126</v>
      </c>
      <c r="Z16" s="1314">
        <v>826</v>
      </c>
      <c r="AA16" s="1314">
        <v>318</v>
      </c>
      <c r="AB16" s="1314">
        <v>262</v>
      </c>
      <c r="AC16" s="1314">
        <v>584</v>
      </c>
      <c r="AD16" s="1316">
        <v>67</v>
      </c>
      <c r="AE16" s="584"/>
      <c r="AF16" s="565" t="s">
        <v>505</v>
      </c>
      <c r="AG16" s="566"/>
      <c r="AH16" s="562"/>
      <c r="AI16" s="1572"/>
    </row>
    <row r="17" spans="1:35" s="546" customFormat="1" ht="12.6" customHeight="1">
      <c r="A17" s="1571"/>
      <c r="B17" s="563"/>
      <c r="C17" s="563" t="s">
        <v>506</v>
      </c>
      <c r="D17" s="560"/>
      <c r="E17" s="1311">
        <v>8897</v>
      </c>
      <c r="F17" s="1312">
        <v>204</v>
      </c>
      <c r="G17" s="1312">
        <v>1573</v>
      </c>
      <c r="H17" s="1312">
        <v>1339</v>
      </c>
      <c r="I17" s="1312">
        <v>865</v>
      </c>
      <c r="J17" s="1312">
        <v>1044</v>
      </c>
      <c r="K17" s="1312">
        <v>132</v>
      </c>
      <c r="L17" s="1312">
        <v>1036</v>
      </c>
      <c r="M17" s="1312">
        <v>932</v>
      </c>
      <c r="N17" s="1312">
        <v>389</v>
      </c>
      <c r="O17" s="1312">
        <v>362</v>
      </c>
      <c r="P17" s="1312">
        <v>774</v>
      </c>
      <c r="Q17" s="1312">
        <v>247</v>
      </c>
      <c r="R17" s="1314">
        <v>7031</v>
      </c>
      <c r="S17" s="1314">
        <v>191</v>
      </c>
      <c r="T17" s="1314">
        <v>1408</v>
      </c>
      <c r="U17" s="1314">
        <v>1288</v>
      </c>
      <c r="V17" s="1314">
        <v>749</v>
      </c>
      <c r="W17" s="1314">
        <v>841</v>
      </c>
      <c r="X17" s="1314">
        <v>130</v>
      </c>
      <c r="Y17" s="1314">
        <v>148</v>
      </c>
      <c r="Z17" s="1314">
        <v>814</v>
      </c>
      <c r="AA17" s="1314">
        <v>367</v>
      </c>
      <c r="AB17" s="1314">
        <v>295</v>
      </c>
      <c r="AC17" s="1314">
        <v>729</v>
      </c>
      <c r="AD17" s="1316">
        <v>71</v>
      </c>
      <c r="AE17" s="584"/>
      <c r="AF17" s="565" t="s">
        <v>506</v>
      </c>
      <c r="AG17" s="566"/>
      <c r="AH17" s="562"/>
      <c r="AI17" s="1572"/>
    </row>
    <row r="18" spans="1:35" s="546" customFormat="1" ht="12.6" customHeight="1">
      <c r="A18" s="1571"/>
      <c r="B18" s="563"/>
      <c r="C18" s="563" t="s">
        <v>507</v>
      </c>
      <c r="D18" s="560"/>
      <c r="E18" s="1311">
        <v>7853</v>
      </c>
      <c r="F18" s="1312">
        <v>213</v>
      </c>
      <c r="G18" s="1312">
        <v>1200</v>
      </c>
      <c r="H18" s="1312">
        <v>1027</v>
      </c>
      <c r="I18" s="1312">
        <v>727</v>
      </c>
      <c r="J18" s="1312">
        <v>907</v>
      </c>
      <c r="K18" s="1312">
        <v>137</v>
      </c>
      <c r="L18" s="1312">
        <v>1309</v>
      </c>
      <c r="M18" s="1312">
        <v>663</v>
      </c>
      <c r="N18" s="1312">
        <v>320</v>
      </c>
      <c r="O18" s="1312">
        <v>362</v>
      </c>
      <c r="P18" s="1312">
        <v>685</v>
      </c>
      <c r="Q18" s="1312">
        <v>303</v>
      </c>
      <c r="R18" s="1314">
        <v>5577</v>
      </c>
      <c r="S18" s="1314">
        <v>195</v>
      </c>
      <c r="T18" s="1314">
        <v>1016</v>
      </c>
      <c r="U18" s="1314">
        <v>949</v>
      </c>
      <c r="V18" s="1314">
        <v>579</v>
      </c>
      <c r="W18" s="1314">
        <v>701</v>
      </c>
      <c r="X18" s="1314">
        <v>133</v>
      </c>
      <c r="Y18" s="1314">
        <v>167</v>
      </c>
      <c r="Z18" s="1314">
        <v>526</v>
      </c>
      <c r="AA18" s="1314">
        <v>305</v>
      </c>
      <c r="AB18" s="1314">
        <v>296</v>
      </c>
      <c r="AC18" s="1314">
        <v>650</v>
      </c>
      <c r="AD18" s="1316">
        <v>60</v>
      </c>
      <c r="AE18" s="584"/>
      <c r="AF18" s="565" t="s">
        <v>507</v>
      </c>
      <c r="AG18" s="566"/>
      <c r="AH18" s="562"/>
      <c r="AI18" s="1572"/>
    </row>
    <row r="19" spans="1:35" s="546" customFormat="1" ht="12.6" customHeight="1">
      <c r="A19" s="1571"/>
      <c r="B19" s="563"/>
      <c r="C19" s="563" t="s">
        <v>508</v>
      </c>
      <c r="D19" s="560"/>
      <c r="E19" s="1311">
        <v>6239</v>
      </c>
      <c r="F19" s="1312">
        <v>212</v>
      </c>
      <c r="G19" s="1312">
        <v>629</v>
      </c>
      <c r="H19" s="1312">
        <v>453</v>
      </c>
      <c r="I19" s="1312">
        <v>446</v>
      </c>
      <c r="J19" s="1312">
        <v>685</v>
      </c>
      <c r="K19" s="1312">
        <v>122</v>
      </c>
      <c r="L19" s="1312">
        <v>1553</v>
      </c>
      <c r="M19" s="1312">
        <v>417</v>
      </c>
      <c r="N19" s="1312">
        <v>250</v>
      </c>
      <c r="O19" s="1312">
        <v>330</v>
      </c>
      <c r="P19" s="1312">
        <v>607</v>
      </c>
      <c r="Q19" s="1312">
        <v>535</v>
      </c>
      <c r="R19" s="1314">
        <v>3458</v>
      </c>
      <c r="S19" s="1314">
        <v>191</v>
      </c>
      <c r="T19" s="1314">
        <v>465</v>
      </c>
      <c r="U19" s="1314">
        <v>384</v>
      </c>
      <c r="V19" s="1314">
        <v>297</v>
      </c>
      <c r="W19" s="1314">
        <v>447</v>
      </c>
      <c r="X19" s="1314">
        <v>118</v>
      </c>
      <c r="Y19" s="1314">
        <v>193</v>
      </c>
      <c r="Z19" s="1314">
        <v>269</v>
      </c>
      <c r="AA19" s="1314">
        <v>239</v>
      </c>
      <c r="AB19" s="1314">
        <v>243</v>
      </c>
      <c r="AC19" s="1314">
        <v>558</v>
      </c>
      <c r="AD19" s="1316">
        <v>54</v>
      </c>
      <c r="AE19" s="584"/>
      <c r="AF19" s="565" t="s">
        <v>508</v>
      </c>
      <c r="AG19" s="566"/>
      <c r="AH19" s="562"/>
      <c r="AI19" s="1572"/>
    </row>
    <row r="20" spans="1:35" s="546" customFormat="1" ht="12.6" customHeight="1">
      <c r="A20" s="1571"/>
      <c r="B20" s="563"/>
      <c r="C20" s="563" t="s">
        <v>509</v>
      </c>
      <c r="D20" s="560"/>
      <c r="E20" s="1311">
        <v>4747</v>
      </c>
      <c r="F20" s="1312">
        <v>194</v>
      </c>
      <c r="G20" s="1312">
        <v>354</v>
      </c>
      <c r="H20" s="1312">
        <v>233</v>
      </c>
      <c r="I20" s="1312">
        <v>309</v>
      </c>
      <c r="J20" s="1312">
        <v>472</v>
      </c>
      <c r="K20" s="1312">
        <v>85</v>
      </c>
      <c r="L20" s="1312">
        <v>1525</v>
      </c>
      <c r="M20" s="1312">
        <v>267</v>
      </c>
      <c r="N20" s="1312">
        <v>165</v>
      </c>
      <c r="O20" s="1312">
        <v>183</v>
      </c>
      <c r="P20" s="1312">
        <v>345</v>
      </c>
      <c r="Q20" s="1312">
        <v>615</v>
      </c>
      <c r="R20" s="1314">
        <v>1972</v>
      </c>
      <c r="S20" s="1314">
        <v>175</v>
      </c>
      <c r="T20" s="1314">
        <v>221</v>
      </c>
      <c r="U20" s="1314">
        <v>186</v>
      </c>
      <c r="V20" s="1314">
        <v>138</v>
      </c>
      <c r="W20" s="1314">
        <v>227</v>
      </c>
      <c r="X20" s="1314">
        <v>83</v>
      </c>
      <c r="Y20" s="1314">
        <v>188</v>
      </c>
      <c r="Z20" s="1314">
        <v>120</v>
      </c>
      <c r="AA20" s="1314">
        <v>154</v>
      </c>
      <c r="AB20" s="1314">
        <v>110</v>
      </c>
      <c r="AC20" s="1314">
        <v>293</v>
      </c>
      <c r="AD20" s="1316">
        <v>77</v>
      </c>
      <c r="AE20" s="584"/>
      <c r="AF20" s="565" t="s">
        <v>509</v>
      </c>
      <c r="AG20" s="566"/>
      <c r="AH20" s="562"/>
      <c r="AI20" s="1572"/>
    </row>
    <row r="21" spans="1:35" s="546" customFormat="1" ht="12.6" customHeight="1">
      <c r="A21" s="1571"/>
      <c r="B21" s="563"/>
      <c r="C21" s="563" t="s">
        <v>510</v>
      </c>
      <c r="D21" s="560"/>
      <c r="E21" s="1311">
        <v>2300</v>
      </c>
      <c r="F21" s="1312">
        <v>79</v>
      </c>
      <c r="G21" s="1312">
        <v>131</v>
      </c>
      <c r="H21" s="1312">
        <v>77</v>
      </c>
      <c r="I21" s="1312">
        <v>136</v>
      </c>
      <c r="J21" s="1312">
        <v>187</v>
      </c>
      <c r="K21" s="1312">
        <v>17</v>
      </c>
      <c r="L21" s="1312">
        <v>1041</v>
      </c>
      <c r="M21" s="1312">
        <v>117</v>
      </c>
      <c r="N21" s="1312">
        <v>27</v>
      </c>
      <c r="O21" s="1312">
        <v>40</v>
      </c>
      <c r="P21" s="1312">
        <v>77</v>
      </c>
      <c r="Q21" s="1312">
        <v>371</v>
      </c>
      <c r="R21" s="1314">
        <v>590</v>
      </c>
      <c r="S21" s="1314">
        <v>71</v>
      </c>
      <c r="T21" s="1314">
        <v>89</v>
      </c>
      <c r="U21" s="1314">
        <v>54</v>
      </c>
      <c r="V21" s="1314">
        <v>40</v>
      </c>
      <c r="W21" s="1314">
        <v>51</v>
      </c>
      <c r="X21" s="1314">
        <v>17</v>
      </c>
      <c r="Y21" s="1314">
        <v>101</v>
      </c>
      <c r="Z21" s="1314">
        <v>45</v>
      </c>
      <c r="AA21" s="1314">
        <v>21</v>
      </c>
      <c r="AB21" s="1314">
        <v>16</v>
      </c>
      <c r="AC21" s="1314">
        <v>49</v>
      </c>
      <c r="AD21" s="1316">
        <v>36</v>
      </c>
      <c r="AE21" s="584"/>
      <c r="AF21" s="565" t="s">
        <v>510</v>
      </c>
      <c r="AG21" s="566"/>
      <c r="AH21" s="562"/>
      <c r="AI21" s="1572"/>
    </row>
    <row r="22" spans="1:35" s="546" customFormat="1" ht="12.6" customHeight="1">
      <c r="A22" s="1571"/>
      <c r="B22" s="563"/>
      <c r="C22" s="563" t="s">
        <v>511</v>
      </c>
      <c r="D22" s="560"/>
      <c r="E22" s="1311">
        <v>1335</v>
      </c>
      <c r="F22" s="1312">
        <v>39</v>
      </c>
      <c r="G22" s="1312">
        <v>60</v>
      </c>
      <c r="H22" s="1312">
        <v>22</v>
      </c>
      <c r="I22" s="1312">
        <v>63</v>
      </c>
      <c r="J22" s="1312">
        <v>62</v>
      </c>
      <c r="K22" s="1312">
        <v>2</v>
      </c>
      <c r="L22" s="1312">
        <v>703</v>
      </c>
      <c r="M22" s="1313">
        <v>41</v>
      </c>
      <c r="N22" s="1312">
        <v>6</v>
      </c>
      <c r="O22" s="1312">
        <v>11</v>
      </c>
      <c r="P22" s="1312">
        <v>20</v>
      </c>
      <c r="Q22" s="1312">
        <v>306</v>
      </c>
      <c r="R22" s="1314">
        <v>221</v>
      </c>
      <c r="S22" s="1314">
        <v>35</v>
      </c>
      <c r="T22" s="1314">
        <v>39</v>
      </c>
      <c r="U22" s="1314">
        <v>21</v>
      </c>
      <c r="V22" s="1314">
        <v>15</v>
      </c>
      <c r="W22" s="1314">
        <v>12</v>
      </c>
      <c r="X22" s="1314">
        <v>2</v>
      </c>
      <c r="Y22" s="1314">
        <v>36</v>
      </c>
      <c r="Z22" s="1315">
        <v>9</v>
      </c>
      <c r="AA22" s="1314">
        <v>6</v>
      </c>
      <c r="AB22" s="1315">
        <v>8</v>
      </c>
      <c r="AC22" s="1314">
        <v>13</v>
      </c>
      <c r="AD22" s="1317">
        <v>25</v>
      </c>
      <c r="AE22" s="584"/>
      <c r="AF22" s="565" t="s">
        <v>511</v>
      </c>
      <c r="AG22" s="566"/>
      <c r="AH22" s="562"/>
      <c r="AI22" s="1572"/>
    </row>
    <row r="23" spans="1:35" s="546" customFormat="1" ht="12.6" customHeight="1">
      <c r="A23" s="1571"/>
      <c r="B23" s="563"/>
      <c r="C23" s="563" t="s">
        <v>512</v>
      </c>
      <c r="D23" s="560"/>
      <c r="E23" s="1311">
        <v>724</v>
      </c>
      <c r="F23" s="1312">
        <v>25</v>
      </c>
      <c r="G23" s="1312">
        <v>32</v>
      </c>
      <c r="H23" s="1312">
        <v>13</v>
      </c>
      <c r="I23" s="1312">
        <v>46</v>
      </c>
      <c r="J23" s="1312">
        <v>14</v>
      </c>
      <c r="K23" s="1313">
        <v>1</v>
      </c>
      <c r="L23" s="1312">
        <v>366</v>
      </c>
      <c r="M23" s="1313">
        <v>17</v>
      </c>
      <c r="N23" s="1312">
        <v>1</v>
      </c>
      <c r="O23" s="1313">
        <v>6</v>
      </c>
      <c r="P23" s="1313">
        <v>11</v>
      </c>
      <c r="Q23" s="1313">
        <v>192</v>
      </c>
      <c r="R23" s="1314">
        <v>85</v>
      </c>
      <c r="S23" s="1314">
        <v>20</v>
      </c>
      <c r="T23" s="1314">
        <v>23</v>
      </c>
      <c r="U23" s="1314">
        <v>9</v>
      </c>
      <c r="V23" s="1315">
        <v>5</v>
      </c>
      <c r="W23" s="1314">
        <v>6</v>
      </c>
      <c r="X23" s="1315">
        <v>1</v>
      </c>
      <c r="Y23" s="1314">
        <v>6</v>
      </c>
      <c r="Z23" s="1315">
        <v>3</v>
      </c>
      <c r="AA23" s="1314" t="s">
        <v>133</v>
      </c>
      <c r="AB23" s="1315" t="s">
        <v>133</v>
      </c>
      <c r="AC23" s="1314">
        <v>6</v>
      </c>
      <c r="AD23" s="1317">
        <v>6</v>
      </c>
      <c r="AE23" s="584"/>
      <c r="AF23" s="565" t="s">
        <v>512</v>
      </c>
      <c r="AG23" s="566"/>
      <c r="AH23" s="562"/>
      <c r="AI23" s="1572"/>
    </row>
    <row r="24" spans="1:35" s="546" customFormat="1" ht="12.6" customHeight="1">
      <c r="A24" s="553"/>
      <c r="B24" s="563"/>
      <c r="C24" s="567"/>
      <c r="D24" s="568"/>
      <c r="E24" s="1318"/>
      <c r="F24" s="1319"/>
      <c r="G24" s="1319"/>
      <c r="H24" s="1319"/>
      <c r="I24" s="1319"/>
      <c r="J24" s="1319"/>
      <c r="K24" s="1319"/>
      <c r="L24" s="1319"/>
      <c r="M24" s="1319"/>
      <c r="N24" s="1319"/>
      <c r="O24" s="1319"/>
      <c r="P24" s="1319"/>
      <c r="Q24" s="1319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1"/>
      <c r="AE24" s="584"/>
      <c r="AF24" s="569"/>
      <c r="AG24" s="569"/>
      <c r="AH24" s="569"/>
      <c r="AI24" s="570"/>
    </row>
    <row r="25" spans="1:35" s="546" customFormat="1" ht="12.6" customHeight="1">
      <c r="A25" s="1571" t="s">
        <v>513</v>
      </c>
      <c r="B25" s="559"/>
      <c r="C25" s="588" t="s">
        <v>495</v>
      </c>
      <c r="D25" s="592"/>
      <c r="E25" s="1307">
        <v>42308</v>
      </c>
      <c r="F25" s="1308">
        <v>1145</v>
      </c>
      <c r="G25" s="1308">
        <v>5993</v>
      </c>
      <c r="H25" s="1308">
        <v>4701</v>
      </c>
      <c r="I25" s="1308">
        <v>4073</v>
      </c>
      <c r="J25" s="1308">
        <v>3189</v>
      </c>
      <c r="K25" s="1308">
        <v>1981</v>
      </c>
      <c r="L25" s="1308">
        <v>5682</v>
      </c>
      <c r="M25" s="1308">
        <v>5295</v>
      </c>
      <c r="N25" s="1308">
        <v>2326</v>
      </c>
      <c r="O25" s="1308">
        <v>3186</v>
      </c>
      <c r="P25" s="1308">
        <v>2762</v>
      </c>
      <c r="Q25" s="1308">
        <v>1975</v>
      </c>
      <c r="R25" s="1309">
        <v>31828</v>
      </c>
      <c r="S25" s="1309">
        <v>1047</v>
      </c>
      <c r="T25" s="1309">
        <v>5233</v>
      </c>
      <c r="U25" s="1309">
        <v>4603</v>
      </c>
      <c r="V25" s="1309">
        <v>3477</v>
      </c>
      <c r="W25" s="1309">
        <v>2440</v>
      </c>
      <c r="X25" s="1309">
        <v>1967</v>
      </c>
      <c r="Y25" s="1309">
        <v>844</v>
      </c>
      <c r="Z25" s="1309">
        <v>4455</v>
      </c>
      <c r="AA25" s="1309">
        <v>2220</v>
      </c>
      <c r="AB25" s="1309">
        <v>2570</v>
      </c>
      <c r="AC25" s="1309">
        <v>2552</v>
      </c>
      <c r="AD25" s="1310">
        <v>420</v>
      </c>
      <c r="AE25" s="590"/>
      <c r="AF25" s="591" t="s">
        <v>495</v>
      </c>
      <c r="AG25" s="561"/>
      <c r="AH25" s="562"/>
      <c r="AI25" s="1572" t="s">
        <v>513</v>
      </c>
    </row>
    <row r="26" spans="1:35" s="546" customFormat="1" ht="12.6" customHeight="1">
      <c r="A26" s="1571"/>
      <c r="B26" s="563"/>
      <c r="C26" s="563" t="s">
        <v>496</v>
      </c>
      <c r="D26" s="564" t="s">
        <v>497</v>
      </c>
      <c r="E26" s="1311">
        <v>589</v>
      </c>
      <c r="F26" s="1312">
        <v>1</v>
      </c>
      <c r="G26" s="1313">
        <v>33</v>
      </c>
      <c r="H26" s="1312">
        <v>29</v>
      </c>
      <c r="I26" s="1312">
        <v>81</v>
      </c>
      <c r="J26" s="1312">
        <v>122</v>
      </c>
      <c r="K26" s="1312">
        <v>105</v>
      </c>
      <c r="L26" s="1312">
        <v>20</v>
      </c>
      <c r="M26" s="1312">
        <v>87</v>
      </c>
      <c r="N26" s="1312">
        <v>5</v>
      </c>
      <c r="O26" s="1312">
        <v>31</v>
      </c>
      <c r="P26" s="1312">
        <v>44</v>
      </c>
      <c r="Q26" s="1312">
        <v>31</v>
      </c>
      <c r="R26" s="1314">
        <v>563</v>
      </c>
      <c r="S26" s="1314">
        <v>1</v>
      </c>
      <c r="T26" s="1315">
        <v>33</v>
      </c>
      <c r="U26" s="1314">
        <v>28</v>
      </c>
      <c r="V26" s="1314">
        <v>79</v>
      </c>
      <c r="W26" s="1314">
        <v>122</v>
      </c>
      <c r="X26" s="1314">
        <v>105</v>
      </c>
      <c r="Y26" s="1314">
        <v>16</v>
      </c>
      <c r="Z26" s="1314">
        <v>80</v>
      </c>
      <c r="AA26" s="1314">
        <v>4</v>
      </c>
      <c r="AB26" s="1314">
        <v>31</v>
      </c>
      <c r="AC26" s="1314">
        <v>41</v>
      </c>
      <c r="AD26" s="1316">
        <v>23</v>
      </c>
      <c r="AE26" s="584"/>
      <c r="AF26" s="565" t="s">
        <v>496</v>
      </c>
      <c r="AG26" s="566" t="s">
        <v>498</v>
      </c>
      <c r="AH26" s="562"/>
      <c r="AI26" s="1572"/>
    </row>
    <row r="27" spans="1:35" s="546" customFormat="1" ht="12.6" customHeight="1">
      <c r="A27" s="1571"/>
      <c r="B27" s="563"/>
      <c r="C27" s="563" t="s">
        <v>499</v>
      </c>
      <c r="D27" s="560"/>
      <c r="E27" s="1311">
        <v>2449</v>
      </c>
      <c r="F27" s="1312" t="s">
        <v>133</v>
      </c>
      <c r="G27" s="1312">
        <v>248</v>
      </c>
      <c r="H27" s="1312">
        <v>198</v>
      </c>
      <c r="I27" s="1312">
        <v>338</v>
      </c>
      <c r="J27" s="1312">
        <v>435</v>
      </c>
      <c r="K27" s="1312">
        <v>274</v>
      </c>
      <c r="L27" s="1312">
        <v>110</v>
      </c>
      <c r="M27" s="1312">
        <v>357</v>
      </c>
      <c r="N27" s="1312">
        <v>34</v>
      </c>
      <c r="O27" s="1312">
        <v>151</v>
      </c>
      <c r="P27" s="1312">
        <v>227</v>
      </c>
      <c r="Q27" s="1312">
        <v>77</v>
      </c>
      <c r="R27" s="1314">
        <v>2291</v>
      </c>
      <c r="S27" s="1314" t="s">
        <v>133</v>
      </c>
      <c r="T27" s="1314">
        <v>248</v>
      </c>
      <c r="U27" s="1314">
        <v>195</v>
      </c>
      <c r="V27" s="1314">
        <v>328</v>
      </c>
      <c r="W27" s="1314">
        <v>422</v>
      </c>
      <c r="X27" s="1314">
        <v>274</v>
      </c>
      <c r="Y27" s="1314">
        <v>57</v>
      </c>
      <c r="Z27" s="1314">
        <v>329</v>
      </c>
      <c r="AA27" s="1314">
        <v>32</v>
      </c>
      <c r="AB27" s="1314">
        <v>146</v>
      </c>
      <c r="AC27" s="1314">
        <v>214</v>
      </c>
      <c r="AD27" s="1316">
        <v>46</v>
      </c>
      <c r="AE27" s="584"/>
      <c r="AF27" s="565" t="s">
        <v>499</v>
      </c>
      <c r="AG27" s="566"/>
      <c r="AH27" s="562"/>
      <c r="AI27" s="1572"/>
    </row>
    <row r="28" spans="1:35" s="546" customFormat="1" ht="12.6" customHeight="1">
      <c r="A28" s="1571"/>
      <c r="B28" s="563"/>
      <c r="C28" s="563" t="s">
        <v>500</v>
      </c>
      <c r="D28" s="560"/>
      <c r="E28" s="1311">
        <v>2641</v>
      </c>
      <c r="F28" s="1312">
        <v>2</v>
      </c>
      <c r="G28" s="1312">
        <v>457</v>
      </c>
      <c r="H28" s="1312">
        <v>283</v>
      </c>
      <c r="I28" s="1312">
        <v>271</v>
      </c>
      <c r="J28" s="1312">
        <v>238</v>
      </c>
      <c r="K28" s="1312">
        <v>209</v>
      </c>
      <c r="L28" s="1312">
        <v>158</v>
      </c>
      <c r="M28" s="1312">
        <v>464</v>
      </c>
      <c r="N28" s="1312">
        <v>93</v>
      </c>
      <c r="O28" s="1312">
        <v>198</v>
      </c>
      <c r="P28" s="1312">
        <v>191</v>
      </c>
      <c r="Q28" s="1312">
        <v>77</v>
      </c>
      <c r="R28" s="1314">
        <v>2359</v>
      </c>
      <c r="S28" s="1314">
        <v>2</v>
      </c>
      <c r="T28" s="1314">
        <v>439</v>
      </c>
      <c r="U28" s="1314">
        <v>279</v>
      </c>
      <c r="V28" s="1314">
        <v>263</v>
      </c>
      <c r="W28" s="1314">
        <v>214</v>
      </c>
      <c r="X28" s="1314">
        <v>208</v>
      </c>
      <c r="Y28" s="1314">
        <v>40</v>
      </c>
      <c r="Z28" s="1314">
        <v>437</v>
      </c>
      <c r="AA28" s="1314">
        <v>90</v>
      </c>
      <c r="AB28" s="1314">
        <v>179</v>
      </c>
      <c r="AC28" s="1314">
        <v>175</v>
      </c>
      <c r="AD28" s="1316">
        <v>33</v>
      </c>
      <c r="AE28" s="584"/>
      <c r="AF28" s="565" t="s">
        <v>500</v>
      </c>
      <c r="AG28" s="566"/>
      <c r="AH28" s="562"/>
      <c r="AI28" s="1572"/>
    </row>
    <row r="29" spans="1:35" s="546" customFormat="1" ht="12.6" customHeight="1">
      <c r="A29" s="1571"/>
      <c r="B29" s="563"/>
      <c r="C29" s="563" t="s">
        <v>501</v>
      </c>
      <c r="D29" s="560"/>
      <c r="E29" s="1311">
        <v>3165</v>
      </c>
      <c r="F29" s="1312">
        <v>19</v>
      </c>
      <c r="G29" s="1312">
        <v>538</v>
      </c>
      <c r="H29" s="1312">
        <v>394</v>
      </c>
      <c r="I29" s="1312">
        <v>285</v>
      </c>
      <c r="J29" s="1312">
        <v>313</v>
      </c>
      <c r="K29" s="1312">
        <v>191</v>
      </c>
      <c r="L29" s="1312">
        <v>242</v>
      </c>
      <c r="M29" s="1312">
        <v>609</v>
      </c>
      <c r="N29" s="1312">
        <v>100</v>
      </c>
      <c r="O29" s="1312">
        <v>174</v>
      </c>
      <c r="P29" s="1312">
        <v>212</v>
      </c>
      <c r="Q29" s="1312">
        <v>88</v>
      </c>
      <c r="R29" s="1314">
        <v>2753</v>
      </c>
      <c r="S29" s="1314">
        <v>16</v>
      </c>
      <c r="T29" s="1314">
        <v>512</v>
      </c>
      <c r="U29" s="1314">
        <v>382</v>
      </c>
      <c r="V29" s="1314">
        <v>275</v>
      </c>
      <c r="W29" s="1314">
        <v>273</v>
      </c>
      <c r="X29" s="1314">
        <v>191</v>
      </c>
      <c r="Y29" s="1314">
        <v>51</v>
      </c>
      <c r="Z29" s="1314">
        <v>568</v>
      </c>
      <c r="AA29" s="1314">
        <v>99</v>
      </c>
      <c r="AB29" s="1314">
        <v>155</v>
      </c>
      <c r="AC29" s="1314">
        <v>200</v>
      </c>
      <c r="AD29" s="1316">
        <v>31</v>
      </c>
      <c r="AE29" s="584"/>
      <c r="AF29" s="565" t="s">
        <v>501</v>
      </c>
      <c r="AG29" s="566"/>
      <c r="AH29" s="562"/>
      <c r="AI29" s="1572"/>
    </row>
    <row r="30" spans="1:35" s="546" customFormat="1" ht="12.6" customHeight="1">
      <c r="A30" s="1571"/>
      <c r="B30" s="563"/>
      <c r="C30" s="563" t="s">
        <v>502</v>
      </c>
      <c r="D30" s="560"/>
      <c r="E30" s="1311">
        <v>3673</v>
      </c>
      <c r="F30" s="1312">
        <v>46</v>
      </c>
      <c r="G30" s="1312">
        <v>541</v>
      </c>
      <c r="H30" s="1312">
        <v>436</v>
      </c>
      <c r="I30" s="1312">
        <v>373</v>
      </c>
      <c r="J30" s="1312">
        <v>335</v>
      </c>
      <c r="K30" s="1312">
        <v>161</v>
      </c>
      <c r="L30" s="1312">
        <v>324</v>
      </c>
      <c r="M30" s="1312">
        <v>651</v>
      </c>
      <c r="N30" s="1312">
        <v>163</v>
      </c>
      <c r="O30" s="1312">
        <v>262</v>
      </c>
      <c r="P30" s="1312">
        <v>274</v>
      </c>
      <c r="Q30" s="1312">
        <v>107</v>
      </c>
      <c r="R30" s="1314">
        <v>3110</v>
      </c>
      <c r="S30" s="1314">
        <v>40</v>
      </c>
      <c r="T30" s="1314">
        <v>499</v>
      </c>
      <c r="U30" s="1314">
        <v>429</v>
      </c>
      <c r="V30" s="1314">
        <v>351</v>
      </c>
      <c r="W30" s="1314">
        <v>273</v>
      </c>
      <c r="X30" s="1314">
        <v>160</v>
      </c>
      <c r="Y30" s="1314">
        <v>81</v>
      </c>
      <c r="Z30" s="1314">
        <v>593</v>
      </c>
      <c r="AA30" s="1314">
        <v>156</v>
      </c>
      <c r="AB30" s="1314">
        <v>218</v>
      </c>
      <c r="AC30" s="1314">
        <v>267</v>
      </c>
      <c r="AD30" s="1316">
        <v>43</v>
      </c>
      <c r="AE30" s="584"/>
      <c r="AF30" s="565" t="s">
        <v>502</v>
      </c>
      <c r="AG30" s="566"/>
      <c r="AH30" s="562"/>
      <c r="AI30" s="1572"/>
    </row>
    <row r="31" spans="1:35" s="546" customFormat="1" ht="12.6" customHeight="1">
      <c r="A31" s="1571"/>
      <c r="B31" s="563"/>
      <c r="C31" s="563" t="s">
        <v>503</v>
      </c>
      <c r="D31" s="560"/>
      <c r="E31" s="1311">
        <v>4224</v>
      </c>
      <c r="F31" s="1312">
        <v>76</v>
      </c>
      <c r="G31" s="1312">
        <v>676</v>
      </c>
      <c r="H31" s="1312">
        <v>544</v>
      </c>
      <c r="I31" s="1312">
        <v>456</v>
      </c>
      <c r="J31" s="1312">
        <v>329</v>
      </c>
      <c r="K31" s="1312">
        <v>171</v>
      </c>
      <c r="L31" s="1312">
        <v>317</v>
      </c>
      <c r="M31" s="1312">
        <v>634</v>
      </c>
      <c r="N31" s="1312">
        <v>197</v>
      </c>
      <c r="O31" s="1312">
        <v>378</v>
      </c>
      <c r="P31" s="1312">
        <v>293</v>
      </c>
      <c r="Q31" s="1312">
        <v>153</v>
      </c>
      <c r="R31" s="1314">
        <v>3504</v>
      </c>
      <c r="S31" s="1314">
        <v>68</v>
      </c>
      <c r="T31" s="1314">
        <v>616</v>
      </c>
      <c r="U31" s="1314">
        <v>536</v>
      </c>
      <c r="V31" s="1314">
        <v>420</v>
      </c>
      <c r="W31" s="1314">
        <v>252</v>
      </c>
      <c r="X31" s="1314">
        <v>171</v>
      </c>
      <c r="Y31" s="1314">
        <v>67</v>
      </c>
      <c r="Z31" s="1314">
        <v>562</v>
      </c>
      <c r="AA31" s="1314">
        <v>191</v>
      </c>
      <c r="AB31" s="1314">
        <v>307</v>
      </c>
      <c r="AC31" s="1314">
        <v>271</v>
      </c>
      <c r="AD31" s="1316">
        <v>43</v>
      </c>
      <c r="AE31" s="584"/>
      <c r="AF31" s="565" t="s">
        <v>503</v>
      </c>
      <c r="AG31" s="566"/>
      <c r="AH31" s="562"/>
      <c r="AI31" s="1572"/>
    </row>
    <row r="32" spans="1:35" s="546" customFormat="1" ht="12.6" customHeight="1">
      <c r="A32" s="1571"/>
      <c r="B32" s="563"/>
      <c r="C32" s="563" t="s">
        <v>504</v>
      </c>
      <c r="D32" s="560"/>
      <c r="E32" s="1311">
        <v>4606</v>
      </c>
      <c r="F32" s="1312">
        <v>106</v>
      </c>
      <c r="G32" s="1312">
        <v>729</v>
      </c>
      <c r="H32" s="1312">
        <v>736</v>
      </c>
      <c r="I32" s="1312">
        <v>492</v>
      </c>
      <c r="J32" s="1312">
        <v>304</v>
      </c>
      <c r="K32" s="1312">
        <v>186</v>
      </c>
      <c r="L32" s="1312">
        <v>318</v>
      </c>
      <c r="M32" s="1312">
        <v>611</v>
      </c>
      <c r="N32" s="1312">
        <v>276</v>
      </c>
      <c r="O32" s="1312">
        <v>412</v>
      </c>
      <c r="P32" s="1312">
        <v>327</v>
      </c>
      <c r="Q32" s="1312">
        <v>109</v>
      </c>
      <c r="R32" s="1314">
        <v>3893</v>
      </c>
      <c r="S32" s="1314">
        <v>96</v>
      </c>
      <c r="T32" s="1314">
        <v>672</v>
      </c>
      <c r="U32" s="1314">
        <v>724</v>
      </c>
      <c r="V32" s="1314">
        <v>446</v>
      </c>
      <c r="W32" s="1314">
        <v>230</v>
      </c>
      <c r="X32" s="1314">
        <v>186</v>
      </c>
      <c r="Y32" s="1314">
        <v>61</v>
      </c>
      <c r="Z32" s="1314">
        <v>542</v>
      </c>
      <c r="AA32" s="1314">
        <v>266</v>
      </c>
      <c r="AB32" s="1314">
        <v>327</v>
      </c>
      <c r="AC32" s="1314">
        <v>309</v>
      </c>
      <c r="AD32" s="1316">
        <v>34</v>
      </c>
      <c r="AE32" s="584"/>
      <c r="AF32" s="565" t="s">
        <v>504</v>
      </c>
      <c r="AG32" s="566"/>
      <c r="AH32" s="562"/>
      <c r="AI32" s="1572"/>
    </row>
    <row r="33" spans="1:35" s="546" customFormat="1" ht="12.6" customHeight="1">
      <c r="A33" s="1571"/>
      <c r="B33" s="563"/>
      <c r="C33" s="563" t="s">
        <v>505</v>
      </c>
      <c r="D33" s="560"/>
      <c r="E33" s="1311">
        <v>4270</v>
      </c>
      <c r="F33" s="1312">
        <v>139</v>
      </c>
      <c r="G33" s="1312">
        <v>681</v>
      </c>
      <c r="H33" s="1312">
        <v>672</v>
      </c>
      <c r="I33" s="1312">
        <v>436</v>
      </c>
      <c r="J33" s="1312">
        <v>222</v>
      </c>
      <c r="K33" s="1312">
        <v>204</v>
      </c>
      <c r="L33" s="1312">
        <v>397</v>
      </c>
      <c r="M33" s="1312">
        <v>493</v>
      </c>
      <c r="N33" s="1312">
        <v>320</v>
      </c>
      <c r="O33" s="1312">
        <v>320</v>
      </c>
      <c r="P33" s="1312">
        <v>276</v>
      </c>
      <c r="Q33" s="1312">
        <v>110</v>
      </c>
      <c r="R33" s="1314">
        <v>3458</v>
      </c>
      <c r="S33" s="1314">
        <v>133</v>
      </c>
      <c r="T33" s="1314">
        <v>604</v>
      </c>
      <c r="U33" s="1314">
        <v>659</v>
      </c>
      <c r="V33" s="1314">
        <v>370</v>
      </c>
      <c r="W33" s="1314">
        <v>153</v>
      </c>
      <c r="X33" s="1314">
        <v>204</v>
      </c>
      <c r="Y33" s="1314">
        <v>71</v>
      </c>
      <c r="Z33" s="1314">
        <v>412</v>
      </c>
      <c r="AA33" s="1314">
        <v>306</v>
      </c>
      <c r="AB33" s="1314">
        <v>260</v>
      </c>
      <c r="AC33" s="1314">
        <v>260</v>
      </c>
      <c r="AD33" s="1316">
        <v>26</v>
      </c>
      <c r="AE33" s="584"/>
      <c r="AF33" s="565" t="s">
        <v>505</v>
      </c>
      <c r="AG33" s="566"/>
      <c r="AH33" s="562"/>
      <c r="AI33" s="1572"/>
    </row>
    <row r="34" spans="1:35" s="546" customFormat="1" ht="12.6" customHeight="1">
      <c r="A34" s="1571"/>
      <c r="B34" s="563"/>
      <c r="C34" s="563" t="s">
        <v>506</v>
      </c>
      <c r="D34" s="560"/>
      <c r="E34" s="1311">
        <v>4455</v>
      </c>
      <c r="F34" s="1312">
        <v>159</v>
      </c>
      <c r="G34" s="1312">
        <v>710</v>
      </c>
      <c r="H34" s="1312">
        <v>589</v>
      </c>
      <c r="I34" s="1312">
        <v>420</v>
      </c>
      <c r="J34" s="1312">
        <v>259</v>
      </c>
      <c r="K34" s="1312">
        <v>122</v>
      </c>
      <c r="L34" s="1312">
        <v>536</v>
      </c>
      <c r="M34" s="1312">
        <v>489</v>
      </c>
      <c r="N34" s="1312">
        <v>380</v>
      </c>
      <c r="O34" s="1312">
        <v>348</v>
      </c>
      <c r="P34" s="1312">
        <v>310</v>
      </c>
      <c r="Q34" s="1312">
        <v>133</v>
      </c>
      <c r="R34" s="1314">
        <v>3448</v>
      </c>
      <c r="S34" s="1314">
        <v>150</v>
      </c>
      <c r="T34" s="1314">
        <v>608</v>
      </c>
      <c r="U34" s="1314">
        <v>580</v>
      </c>
      <c r="V34" s="1314">
        <v>358</v>
      </c>
      <c r="W34" s="1314">
        <v>177</v>
      </c>
      <c r="X34" s="1314">
        <v>120</v>
      </c>
      <c r="Y34" s="1314">
        <v>73</v>
      </c>
      <c r="Z34" s="1314">
        <v>408</v>
      </c>
      <c r="AA34" s="1314">
        <v>359</v>
      </c>
      <c r="AB34" s="1314">
        <v>287</v>
      </c>
      <c r="AC34" s="1314">
        <v>289</v>
      </c>
      <c r="AD34" s="1316">
        <v>39</v>
      </c>
      <c r="AE34" s="584"/>
      <c r="AF34" s="565" t="s">
        <v>506</v>
      </c>
      <c r="AG34" s="566"/>
      <c r="AH34" s="562"/>
      <c r="AI34" s="1572"/>
    </row>
    <row r="35" spans="1:35" s="546" customFormat="1" ht="12.6" customHeight="1">
      <c r="A35" s="1571"/>
      <c r="B35" s="563"/>
      <c r="C35" s="563" t="s">
        <v>507</v>
      </c>
      <c r="D35" s="560"/>
      <c r="E35" s="1311">
        <v>4108</v>
      </c>
      <c r="F35" s="1312">
        <v>180</v>
      </c>
      <c r="G35" s="1312">
        <v>601</v>
      </c>
      <c r="H35" s="1312">
        <v>527</v>
      </c>
      <c r="I35" s="1312">
        <v>379</v>
      </c>
      <c r="J35" s="1312">
        <v>218</v>
      </c>
      <c r="K35" s="1312">
        <v>133</v>
      </c>
      <c r="L35" s="1312">
        <v>652</v>
      </c>
      <c r="M35" s="1312">
        <v>362</v>
      </c>
      <c r="N35" s="1312">
        <v>315</v>
      </c>
      <c r="O35" s="1312">
        <v>356</v>
      </c>
      <c r="P35" s="1312">
        <v>260</v>
      </c>
      <c r="Q35" s="1312">
        <v>125</v>
      </c>
      <c r="R35" s="1314">
        <v>2951</v>
      </c>
      <c r="S35" s="1314">
        <v>165</v>
      </c>
      <c r="T35" s="1314">
        <v>485</v>
      </c>
      <c r="U35" s="1314">
        <v>515</v>
      </c>
      <c r="V35" s="1314">
        <v>300</v>
      </c>
      <c r="W35" s="1314">
        <v>154</v>
      </c>
      <c r="X35" s="1314">
        <v>129</v>
      </c>
      <c r="Y35" s="1314">
        <v>84</v>
      </c>
      <c r="Z35" s="1314">
        <v>267</v>
      </c>
      <c r="AA35" s="1314">
        <v>301</v>
      </c>
      <c r="AB35" s="1314">
        <v>292</v>
      </c>
      <c r="AC35" s="1314">
        <v>240</v>
      </c>
      <c r="AD35" s="1316">
        <v>19</v>
      </c>
      <c r="AE35" s="584"/>
      <c r="AF35" s="565" t="s">
        <v>507</v>
      </c>
      <c r="AG35" s="566"/>
      <c r="AH35" s="562"/>
      <c r="AI35" s="1572"/>
    </row>
    <row r="36" spans="1:35" s="546" customFormat="1" ht="12.6" customHeight="1">
      <c r="A36" s="1571"/>
      <c r="B36" s="563"/>
      <c r="C36" s="563" t="s">
        <v>508</v>
      </c>
      <c r="D36" s="560"/>
      <c r="E36" s="1311">
        <v>3336</v>
      </c>
      <c r="F36" s="1312">
        <v>177</v>
      </c>
      <c r="G36" s="1312">
        <v>375</v>
      </c>
      <c r="H36" s="1312">
        <v>170</v>
      </c>
      <c r="I36" s="1312">
        <v>250</v>
      </c>
      <c r="J36" s="1312">
        <v>173</v>
      </c>
      <c r="K36" s="1312">
        <v>122</v>
      </c>
      <c r="L36" s="1312">
        <v>801</v>
      </c>
      <c r="M36" s="1312">
        <v>237</v>
      </c>
      <c r="N36" s="1312">
        <v>247</v>
      </c>
      <c r="O36" s="1312">
        <v>321</v>
      </c>
      <c r="P36" s="1312">
        <v>207</v>
      </c>
      <c r="Q36" s="1312">
        <v>256</v>
      </c>
      <c r="R36" s="1314">
        <v>1875</v>
      </c>
      <c r="S36" s="1314">
        <v>160</v>
      </c>
      <c r="T36" s="1314">
        <v>259</v>
      </c>
      <c r="U36" s="1314">
        <v>162</v>
      </c>
      <c r="V36" s="1314">
        <v>171</v>
      </c>
      <c r="W36" s="1314">
        <v>90</v>
      </c>
      <c r="X36" s="1314">
        <v>118</v>
      </c>
      <c r="Y36" s="1314">
        <v>92</v>
      </c>
      <c r="Z36" s="1314">
        <v>139</v>
      </c>
      <c r="AA36" s="1314">
        <v>237</v>
      </c>
      <c r="AB36" s="1314">
        <v>237</v>
      </c>
      <c r="AC36" s="1314">
        <v>185</v>
      </c>
      <c r="AD36" s="1316">
        <v>25</v>
      </c>
      <c r="AE36" s="584"/>
      <c r="AF36" s="565" t="s">
        <v>508</v>
      </c>
      <c r="AG36" s="566"/>
      <c r="AH36" s="562"/>
      <c r="AI36" s="1572"/>
    </row>
    <row r="37" spans="1:35" s="546" customFormat="1" ht="12.6" customHeight="1">
      <c r="A37" s="1571"/>
      <c r="B37" s="563"/>
      <c r="C37" s="563" t="s">
        <v>509</v>
      </c>
      <c r="D37" s="560"/>
      <c r="E37" s="1311">
        <v>2562</v>
      </c>
      <c r="F37" s="1312">
        <v>140</v>
      </c>
      <c r="G37" s="1312">
        <v>240</v>
      </c>
      <c r="H37" s="1312">
        <v>80</v>
      </c>
      <c r="I37" s="1312">
        <v>183</v>
      </c>
      <c r="J37" s="1312">
        <v>143</v>
      </c>
      <c r="K37" s="1312">
        <v>84</v>
      </c>
      <c r="L37" s="1312">
        <v>789</v>
      </c>
      <c r="M37" s="1312">
        <v>171</v>
      </c>
      <c r="N37" s="1312">
        <v>163</v>
      </c>
      <c r="O37" s="1312">
        <v>180</v>
      </c>
      <c r="P37" s="1312">
        <v>98</v>
      </c>
      <c r="Q37" s="1312">
        <v>291</v>
      </c>
      <c r="R37" s="1314">
        <v>1108</v>
      </c>
      <c r="S37" s="1314">
        <v>127</v>
      </c>
      <c r="T37" s="1314">
        <v>146</v>
      </c>
      <c r="U37" s="1314">
        <v>76</v>
      </c>
      <c r="V37" s="1314">
        <v>85</v>
      </c>
      <c r="W37" s="1314">
        <v>58</v>
      </c>
      <c r="X37" s="1314">
        <v>82</v>
      </c>
      <c r="Y37" s="1314">
        <v>94</v>
      </c>
      <c r="Z37" s="1314">
        <v>75</v>
      </c>
      <c r="AA37" s="1314">
        <v>152</v>
      </c>
      <c r="AB37" s="1314">
        <v>108</v>
      </c>
      <c r="AC37" s="1314">
        <v>75</v>
      </c>
      <c r="AD37" s="1316">
        <v>30</v>
      </c>
      <c r="AE37" s="584"/>
      <c r="AF37" s="565" t="s">
        <v>509</v>
      </c>
      <c r="AG37" s="566"/>
      <c r="AH37" s="562"/>
      <c r="AI37" s="1572"/>
    </row>
    <row r="38" spans="1:35" s="546" customFormat="1" ht="12.6" customHeight="1">
      <c r="A38" s="1571"/>
      <c r="B38" s="563"/>
      <c r="C38" s="563" t="s">
        <v>510</v>
      </c>
      <c r="D38" s="560"/>
      <c r="E38" s="1311">
        <v>1171</v>
      </c>
      <c r="F38" s="1312">
        <v>54</v>
      </c>
      <c r="G38" s="1312">
        <v>93</v>
      </c>
      <c r="H38" s="1312">
        <v>26</v>
      </c>
      <c r="I38" s="1312">
        <v>71</v>
      </c>
      <c r="J38" s="1312">
        <v>69</v>
      </c>
      <c r="K38" s="1312">
        <v>16</v>
      </c>
      <c r="L38" s="1312">
        <v>465</v>
      </c>
      <c r="M38" s="1312">
        <v>89</v>
      </c>
      <c r="N38" s="1312">
        <v>26</v>
      </c>
      <c r="O38" s="1312">
        <v>39</v>
      </c>
      <c r="P38" s="1312">
        <v>34</v>
      </c>
      <c r="Q38" s="1312">
        <v>189</v>
      </c>
      <c r="R38" s="1314">
        <v>329</v>
      </c>
      <c r="S38" s="1314">
        <v>49</v>
      </c>
      <c r="T38" s="1314">
        <v>62</v>
      </c>
      <c r="U38" s="1314">
        <v>23</v>
      </c>
      <c r="V38" s="1314">
        <v>20</v>
      </c>
      <c r="W38" s="1314">
        <v>15</v>
      </c>
      <c r="X38" s="1314">
        <v>16</v>
      </c>
      <c r="Y38" s="1314">
        <v>37</v>
      </c>
      <c r="Z38" s="1314">
        <v>34</v>
      </c>
      <c r="AA38" s="1314">
        <v>21</v>
      </c>
      <c r="AB38" s="1315">
        <v>16</v>
      </c>
      <c r="AC38" s="1315">
        <v>21</v>
      </c>
      <c r="AD38" s="1317">
        <v>15</v>
      </c>
      <c r="AE38" s="584"/>
      <c r="AF38" s="565" t="s">
        <v>510</v>
      </c>
      <c r="AG38" s="566"/>
      <c r="AH38" s="562"/>
      <c r="AI38" s="1572"/>
    </row>
    <row r="39" spans="1:35" s="546" customFormat="1" ht="12.6" customHeight="1">
      <c r="A39" s="1571"/>
      <c r="B39" s="563"/>
      <c r="C39" s="563" t="s">
        <v>511</v>
      </c>
      <c r="D39" s="560"/>
      <c r="E39" s="1311">
        <v>686</v>
      </c>
      <c r="F39" s="1312">
        <v>29</v>
      </c>
      <c r="G39" s="1312">
        <v>51</v>
      </c>
      <c r="H39" s="1312">
        <v>10</v>
      </c>
      <c r="I39" s="1312">
        <v>24</v>
      </c>
      <c r="J39" s="1312">
        <v>23</v>
      </c>
      <c r="K39" s="1313">
        <v>2</v>
      </c>
      <c r="L39" s="1312">
        <v>353</v>
      </c>
      <c r="M39" s="1313">
        <v>30</v>
      </c>
      <c r="N39" s="1312">
        <v>6</v>
      </c>
      <c r="O39" s="1312">
        <v>10</v>
      </c>
      <c r="P39" s="1312">
        <v>6</v>
      </c>
      <c r="Q39" s="1312">
        <v>142</v>
      </c>
      <c r="R39" s="1314">
        <v>140</v>
      </c>
      <c r="S39" s="1314">
        <v>26</v>
      </c>
      <c r="T39" s="1314">
        <v>34</v>
      </c>
      <c r="U39" s="1314">
        <v>10</v>
      </c>
      <c r="V39" s="1315">
        <v>9</v>
      </c>
      <c r="W39" s="1314">
        <v>5</v>
      </c>
      <c r="X39" s="1315">
        <v>2</v>
      </c>
      <c r="Y39" s="1314">
        <v>19</v>
      </c>
      <c r="Z39" s="1315">
        <v>6</v>
      </c>
      <c r="AA39" s="1314">
        <v>6</v>
      </c>
      <c r="AB39" s="1315">
        <v>7</v>
      </c>
      <c r="AC39" s="1315">
        <v>3</v>
      </c>
      <c r="AD39" s="1317">
        <v>13</v>
      </c>
      <c r="AE39" s="584"/>
      <c r="AF39" s="565" t="s">
        <v>511</v>
      </c>
      <c r="AG39" s="566"/>
      <c r="AH39" s="562"/>
      <c r="AI39" s="1572"/>
    </row>
    <row r="40" spans="1:35" s="546" customFormat="1" ht="12.6" customHeight="1">
      <c r="A40" s="1571"/>
      <c r="B40" s="563"/>
      <c r="C40" s="563" t="s">
        <v>512</v>
      </c>
      <c r="D40" s="560"/>
      <c r="E40" s="1311">
        <v>373</v>
      </c>
      <c r="F40" s="1312">
        <v>17</v>
      </c>
      <c r="G40" s="1312">
        <v>20</v>
      </c>
      <c r="H40" s="1312">
        <v>7</v>
      </c>
      <c r="I40" s="1312">
        <v>14</v>
      </c>
      <c r="J40" s="1312">
        <v>6</v>
      </c>
      <c r="K40" s="1313">
        <v>1</v>
      </c>
      <c r="L40" s="1312">
        <v>200</v>
      </c>
      <c r="M40" s="1313">
        <v>11</v>
      </c>
      <c r="N40" s="1312">
        <v>1</v>
      </c>
      <c r="O40" s="1313">
        <v>6</v>
      </c>
      <c r="P40" s="1313">
        <v>3</v>
      </c>
      <c r="Q40" s="1313">
        <v>87</v>
      </c>
      <c r="R40" s="1314">
        <v>46</v>
      </c>
      <c r="S40" s="1314">
        <v>14</v>
      </c>
      <c r="T40" s="1314">
        <v>16</v>
      </c>
      <c r="U40" s="1314">
        <v>5</v>
      </c>
      <c r="V40" s="1315">
        <v>2</v>
      </c>
      <c r="W40" s="1315">
        <v>2</v>
      </c>
      <c r="X40" s="1315">
        <v>1</v>
      </c>
      <c r="Y40" s="1315">
        <v>1</v>
      </c>
      <c r="Z40" s="1315">
        <v>3</v>
      </c>
      <c r="AA40" s="1314" t="s">
        <v>133</v>
      </c>
      <c r="AB40" s="1315" t="s">
        <v>133</v>
      </c>
      <c r="AC40" s="1315">
        <v>2</v>
      </c>
      <c r="AD40" s="1317" t="s">
        <v>133</v>
      </c>
      <c r="AE40" s="584"/>
      <c r="AF40" s="565" t="s">
        <v>512</v>
      </c>
      <c r="AG40" s="566"/>
      <c r="AH40" s="562"/>
      <c r="AI40" s="1572"/>
    </row>
    <row r="41" spans="1:35" s="546" customFormat="1" ht="12.6" customHeight="1">
      <c r="A41" s="553"/>
      <c r="B41" s="563"/>
      <c r="C41" s="567"/>
      <c r="D41" s="568"/>
      <c r="E41" s="1318"/>
      <c r="F41" s="1319"/>
      <c r="G41" s="1319"/>
      <c r="H41" s="1319"/>
      <c r="I41" s="1319"/>
      <c r="J41" s="1319"/>
      <c r="K41" s="1319"/>
      <c r="L41" s="1319"/>
      <c r="M41" s="1319"/>
      <c r="N41" s="1319"/>
      <c r="O41" s="1319"/>
      <c r="P41" s="1319"/>
      <c r="Q41" s="1319"/>
      <c r="R41" s="1320"/>
      <c r="S41" s="1320"/>
      <c r="T41" s="1320"/>
      <c r="U41" s="1320"/>
      <c r="V41" s="1320"/>
      <c r="W41" s="1320"/>
      <c r="X41" s="1320"/>
      <c r="Y41" s="1320"/>
      <c r="Z41" s="1320"/>
      <c r="AA41" s="1320"/>
      <c r="AB41" s="1320"/>
      <c r="AC41" s="1320"/>
      <c r="AD41" s="1321"/>
      <c r="AE41" s="584"/>
      <c r="AF41" s="569"/>
      <c r="AG41" s="569"/>
      <c r="AH41" s="569"/>
      <c r="AI41" s="570"/>
    </row>
    <row r="42" spans="1:35" s="546" customFormat="1" ht="12.6" customHeight="1">
      <c r="A42" s="1571" t="s">
        <v>514</v>
      </c>
      <c r="B42" s="559"/>
      <c r="C42" s="588" t="s">
        <v>495</v>
      </c>
      <c r="D42" s="592"/>
      <c r="E42" s="1307">
        <v>40518</v>
      </c>
      <c r="F42" s="1308">
        <v>281</v>
      </c>
      <c r="G42" s="1308">
        <v>7906</v>
      </c>
      <c r="H42" s="1308">
        <v>7580</v>
      </c>
      <c r="I42" s="1308">
        <v>4203</v>
      </c>
      <c r="J42" s="1308">
        <v>7057</v>
      </c>
      <c r="K42" s="1308">
        <v>124</v>
      </c>
      <c r="L42" s="1308">
        <v>4856</v>
      </c>
      <c r="M42" s="1308">
        <v>3378</v>
      </c>
      <c r="N42" s="1308">
        <v>86</v>
      </c>
      <c r="O42" s="1308">
        <v>73</v>
      </c>
      <c r="P42" s="1308">
        <v>2995</v>
      </c>
      <c r="Q42" s="1308">
        <v>1979</v>
      </c>
      <c r="R42" s="1309">
        <v>31631</v>
      </c>
      <c r="S42" s="1309">
        <v>251</v>
      </c>
      <c r="T42" s="1309">
        <v>7423</v>
      </c>
      <c r="U42" s="1309">
        <v>7150</v>
      </c>
      <c r="V42" s="1309">
        <v>3673</v>
      </c>
      <c r="W42" s="1309">
        <v>5927</v>
      </c>
      <c r="X42" s="1309">
        <v>124</v>
      </c>
      <c r="Y42" s="1309">
        <v>707</v>
      </c>
      <c r="Z42" s="1309">
        <v>2997</v>
      </c>
      <c r="AA42" s="1309">
        <v>77</v>
      </c>
      <c r="AB42" s="1309">
        <v>55</v>
      </c>
      <c r="AC42" s="1309">
        <v>2770</v>
      </c>
      <c r="AD42" s="1310">
        <v>477</v>
      </c>
      <c r="AE42" s="590"/>
      <c r="AF42" s="591" t="s">
        <v>495</v>
      </c>
      <c r="AG42" s="561"/>
      <c r="AH42" s="562"/>
      <c r="AI42" s="1572" t="s">
        <v>514</v>
      </c>
    </row>
    <row r="43" spans="1:35" s="546" customFormat="1" ht="12.6" customHeight="1">
      <c r="A43" s="1571"/>
      <c r="B43" s="563"/>
      <c r="C43" s="563" t="s">
        <v>496</v>
      </c>
      <c r="D43" s="564" t="s">
        <v>497</v>
      </c>
      <c r="E43" s="1311">
        <v>572</v>
      </c>
      <c r="F43" s="1312" t="s">
        <v>133</v>
      </c>
      <c r="G43" s="1313">
        <v>40</v>
      </c>
      <c r="H43" s="1312">
        <v>67</v>
      </c>
      <c r="I43" s="1312">
        <v>146</v>
      </c>
      <c r="J43" s="1312">
        <v>203</v>
      </c>
      <c r="K43" s="1312">
        <v>14</v>
      </c>
      <c r="L43" s="1312">
        <v>3</v>
      </c>
      <c r="M43" s="1313">
        <v>35</v>
      </c>
      <c r="N43" s="1312">
        <v>2</v>
      </c>
      <c r="O43" s="1312">
        <v>1</v>
      </c>
      <c r="P43" s="1312">
        <v>26</v>
      </c>
      <c r="Q43" s="1312">
        <v>35</v>
      </c>
      <c r="R43" s="1314">
        <v>547</v>
      </c>
      <c r="S43" s="1314" t="s">
        <v>133</v>
      </c>
      <c r="T43" s="1315">
        <v>39</v>
      </c>
      <c r="U43" s="1314">
        <v>64</v>
      </c>
      <c r="V43" s="1314">
        <v>145</v>
      </c>
      <c r="W43" s="1314">
        <v>199</v>
      </c>
      <c r="X43" s="1314">
        <v>14</v>
      </c>
      <c r="Y43" s="1315">
        <v>2</v>
      </c>
      <c r="Z43" s="1315">
        <v>33</v>
      </c>
      <c r="AA43" s="1314">
        <v>1</v>
      </c>
      <c r="AB43" s="1314">
        <v>1</v>
      </c>
      <c r="AC43" s="1314">
        <v>24</v>
      </c>
      <c r="AD43" s="1316">
        <v>25</v>
      </c>
      <c r="AE43" s="584"/>
      <c r="AF43" s="565" t="s">
        <v>496</v>
      </c>
      <c r="AG43" s="566" t="s">
        <v>498</v>
      </c>
      <c r="AH43" s="562"/>
      <c r="AI43" s="1572"/>
    </row>
    <row r="44" spans="1:35" s="546" customFormat="1" ht="12.6" customHeight="1">
      <c r="A44" s="1571"/>
      <c r="B44" s="563"/>
      <c r="C44" s="563" t="s">
        <v>499</v>
      </c>
      <c r="D44" s="560"/>
      <c r="E44" s="1311">
        <v>2272</v>
      </c>
      <c r="F44" s="1312">
        <v>1</v>
      </c>
      <c r="G44" s="1312">
        <v>467</v>
      </c>
      <c r="H44" s="1312">
        <v>370</v>
      </c>
      <c r="I44" s="1312">
        <v>417</v>
      </c>
      <c r="J44" s="1312">
        <v>532</v>
      </c>
      <c r="K44" s="1312">
        <v>16</v>
      </c>
      <c r="L44" s="1312">
        <v>37</v>
      </c>
      <c r="M44" s="1312">
        <v>229</v>
      </c>
      <c r="N44" s="1312">
        <v>4</v>
      </c>
      <c r="O44" s="1312">
        <v>4</v>
      </c>
      <c r="P44" s="1312">
        <v>114</v>
      </c>
      <c r="Q44" s="1312">
        <v>81</v>
      </c>
      <c r="R44" s="1314">
        <v>2157</v>
      </c>
      <c r="S44" s="1314">
        <v>1</v>
      </c>
      <c r="T44" s="1314">
        <v>460</v>
      </c>
      <c r="U44" s="1314">
        <v>354</v>
      </c>
      <c r="V44" s="1314">
        <v>410</v>
      </c>
      <c r="W44" s="1314">
        <v>519</v>
      </c>
      <c r="X44" s="1314">
        <v>16</v>
      </c>
      <c r="Y44" s="1314">
        <v>17</v>
      </c>
      <c r="Z44" s="1314">
        <v>212</v>
      </c>
      <c r="AA44" s="1314">
        <v>4</v>
      </c>
      <c r="AB44" s="1314">
        <v>4</v>
      </c>
      <c r="AC44" s="1314">
        <v>106</v>
      </c>
      <c r="AD44" s="1316">
        <v>54</v>
      </c>
      <c r="AE44" s="584"/>
      <c r="AF44" s="565" t="s">
        <v>499</v>
      </c>
      <c r="AG44" s="566"/>
      <c r="AH44" s="562"/>
      <c r="AI44" s="1572"/>
    </row>
    <row r="45" spans="1:35" s="546" customFormat="1" ht="12.6" customHeight="1">
      <c r="A45" s="1571"/>
      <c r="B45" s="563"/>
      <c r="C45" s="563" t="s">
        <v>500</v>
      </c>
      <c r="D45" s="560"/>
      <c r="E45" s="1311">
        <v>2590</v>
      </c>
      <c r="F45" s="1312">
        <v>1</v>
      </c>
      <c r="G45" s="1312">
        <v>772</v>
      </c>
      <c r="H45" s="1312">
        <v>595</v>
      </c>
      <c r="I45" s="1312">
        <v>311</v>
      </c>
      <c r="J45" s="1312">
        <v>405</v>
      </c>
      <c r="K45" s="1312">
        <v>12</v>
      </c>
      <c r="L45" s="1312">
        <v>54</v>
      </c>
      <c r="M45" s="1312">
        <v>262</v>
      </c>
      <c r="N45" s="1312">
        <v>10</v>
      </c>
      <c r="O45" s="1312">
        <v>5</v>
      </c>
      <c r="P45" s="1312">
        <v>100</v>
      </c>
      <c r="Q45" s="1312">
        <v>63</v>
      </c>
      <c r="R45" s="1314">
        <v>2449</v>
      </c>
      <c r="S45" s="1314">
        <v>1</v>
      </c>
      <c r="T45" s="1314">
        <v>752</v>
      </c>
      <c r="U45" s="1314">
        <v>583</v>
      </c>
      <c r="V45" s="1314">
        <v>306</v>
      </c>
      <c r="W45" s="1314">
        <v>388</v>
      </c>
      <c r="X45" s="1314">
        <v>12</v>
      </c>
      <c r="Y45" s="1314">
        <v>19</v>
      </c>
      <c r="Z45" s="1314">
        <v>243</v>
      </c>
      <c r="AA45" s="1314">
        <v>10</v>
      </c>
      <c r="AB45" s="1314">
        <v>5</v>
      </c>
      <c r="AC45" s="1314">
        <v>92</v>
      </c>
      <c r="AD45" s="1316">
        <v>38</v>
      </c>
      <c r="AE45" s="584"/>
      <c r="AF45" s="565" t="s">
        <v>500</v>
      </c>
      <c r="AG45" s="566"/>
      <c r="AH45" s="562"/>
      <c r="AI45" s="1572"/>
    </row>
    <row r="46" spans="1:35" s="546" customFormat="1" ht="12.6" customHeight="1">
      <c r="A46" s="1571"/>
      <c r="B46" s="563"/>
      <c r="C46" s="563" t="s">
        <v>501</v>
      </c>
      <c r="D46" s="560"/>
      <c r="E46" s="1311">
        <v>2931</v>
      </c>
      <c r="F46" s="1312">
        <v>4</v>
      </c>
      <c r="G46" s="1312">
        <v>751</v>
      </c>
      <c r="H46" s="1312">
        <v>730</v>
      </c>
      <c r="I46" s="1312">
        <v>370</v>
      </c>
      <c r="J46" s="1312">
        <v>489</v>
      </c>
      <c r="K46" s="1312">
        <v>16</v>
      </c>
      <c r="L46" s="1312">
        <v>108</v>
      </c>
      <c r="M46" s="1312">
        <v>272</v>
      </c>
      <c r="N46" s="1312">
        <v>9</v>
      </c>
      <c r="O46" s="1312">
        <v>5</v>
      </c>
      <c r="P46" s="1312">
        <v>112</v>
      </c>
      <c r="Q46" s="1312">
        <v>65</v>
      </c>
      <c r="R46" s="1314">
        <v>2694</v>
      </c>
      <c r="S46" s="1314">
        <v>3</v>
      </c>
      <c r="T46" s="1314">
        <v>735</v>
      </c>
      <c r="U46" s="1314">
        <v>717</v>
      </c>
      <c r="V46" s="1314">
        <v>355</v>
      </c>
      <c r="W46" s="1314">
        <v>450</v>
      </c>
      <c r="X46" s="1314">
        <v>16</v>
      </c>
      <c r="Y46" s="1314">
        <v>29</v>
      </c>
      <c r="Z46" s="1314">
        <v>252</v>
      </c>
      <c r="AA46" s="1314">
        <v>9</v>
      </c>
      <c r="AB46" s="1314">
        <v>5</v>
      </c>
      <c r="AC46" s="1314">
        <v>101</v>
      </c>
      <c r="AD46" s="1316">
        <v>22</v>
      </c>
      <c r="AE46" s="584"/>
      <c r="AF46" s="565" t="s">
        <v>501</v>
      </c>
      <c r="AG46" s="566"/>
      <c r="AH46" s="562"/>
      <c r="AI46" s="1572"/>
    </row>
    <row r="47" spans="1:35" s="546" customFormat="1" ht="12.6" customHeight="1">
      <c r="A47" s="1571"/>
      <c r="B47" s="563"/>
      <c r="C47" s="563" t="s">
        <v>502</v>
      </c>
      <c r="D47" s="560"/>
      <c r="E47" s="1311">
        <v>3497</v>
      </c>
      <c r="F47" s="1312">
        <v>8</v>
      </c>
      <c r="G47" s="1312">
        <v>925</v>
      </c>
      <c r="H47" s="1312">
        <v>860</v>
      </c>
      <c r="I47" s="1312">
        <v>372</v>
      </c>
      <c r="J47" s="1312">
        <v>603</v>
      </c>
      <c r="K47" s="1312">
        <v>11</v>
      </c>
      <c r="L47" s="1312">
        <v>155</v>
      </c>
      <c r="M47" s="1312">
        <v>310</v>
      </c>
      <c r="N47" s="1312">
        <v>4</v>
      </c>
      <c r="O47" s="1313">
        <v>7</v>
      </c>
      <c r="P47" s="1313">
        <v>162</v>
      </c>
      <c r="Q47" s="1313">
        <v>80</v>
      </c>
      <c r="R47" s="1314">
        <v>3149</v>
      </c>
      <c r="S47" s="1314">
        <v>7</v>
      </c>
      <c r="T47" s="1314">
        <v>880</v>
      </c>
      <c r="U47" s="1314">
        <v>827</v>
      </c>
      <c r="V47" s="1314">
        <v>353</v>
      </c>
      <c r="W47" s="1314">
        <v>544</v>
      </c>
      <c r="X47" s="1314">
        <v>11</v>
      </c>
      <c r="Y47" s="1314">
        <v>42</v>
      </c>
      <c r="Z47" s="1314">
        <v>292</v>
      </c>
      <c r="AA47" s="1314">
        <v>3</v>
      </c>
      <c r="AB47" s="1315">
        <v>6</v>
      </c>
      <c r="AC47" s="1315">
        <v>150</v>
      </c>
      <c r="AD47" s="1317">
        <v>34</v>
      </c>
      <c r="AE47" s="584"/>
      <c r="AF47" s="565" t="s">
        <v>502</v>
      </c>
      <c r="AG47" s="566"/>
      <c r="AH47" s="562"/>
      <c r="AI47" s="1572"/>
    </row>
    <row r="48" spans="1:35" s="546" customFormat="1" ht="12.6" customHeight="1">
      <c r="A48" s="1571"/>
      <c r="B48" s="563"/>
      <c r="C48" s="563" t="s">
        <v>503</v>
      </c>
      <c r="D48" s="560"/>
      <c r="E48" s="1311">
        <v>4221</v>
      </c>
      <c r="F48" s="1312">
        <v>6</v>
      </c>
      <c r="G48" s="1312">
        <v>1064</v>
      </c>
      <c r="H48" s="1312">
        <v>1086</v>
      </c>
      <c r="I48" s="1312">
        <v>449</v>
      </c>
      <c r="J48" s="1312">
        <v>741</v>
      </c>
      <c r="K48" s="1312">
        <v>11</v>
      </c>
      <c r="L48" s="1312">
        <v>204</v>
      </c>
      <c r="M48" s="1312">
        <v>334</v>
      </c>
      <c r="N48" s="1312">
        <v>9</v>
      </c>
      <c r="O48" s="1312">
        <v>4</v>
      </c>
      <c r="P48" s="1312">
        <v>217</v>
      </c>
      <c r="Q48" s="1312">
        <v>96</v>
      </c>
      <c r="R48" s="1314">
        <v>3757</v>
      </c>
      <c r="S48" s="1314">
        <v>5</v>
      </c>
      <c r="T48" s="1314">
        <v>1012</v>
      </c>
      <c r="U48" s="1314">
        <v>1054</v>
      </c>
      <c r="V48" s="1314">
        <v>412</v>
      </c>
      <c r="W48" s="1314">
        <v>650</v>
      </c>
      <c r="X48" s="1314">
        <v>11</v>
      </c>
      <c r="Y48" s="1314">
        <v>53</v>
      </c>
      <c r="Z48" s="1314">
        <v>309</v>
      </c>
      <c r="AA48" s="1314">
        <v>8</v>
      </c>
      <c r="AB48" s="1314">
        <v>4</v>
      </c>
      <c r="AC48" s="1314">
        <v>201</v>
      </c>
      <c r="AD48" s="1316">
        <v>38</v>
      </c>
      <c r="AE48" s="584"/>
      <c r="AF48" s="565" t="s">
        <v>503</v>
      </c>
      <c r="AG48" s="566"/>
      <c r="AH48" s="562"/>
      <c r="AI48" s="1572"/>
    </row>
    <row r="49" spans="1:35" s="546" customFormat="1" ht="12.6" customHeight="1">
      <c r="A49" s="1571"/>
      <c r="B49" s="563"/>
      <c r="C49" s="563" t="s">
        <v>504</v>
      </c>
      <c r="D49" s="560"/>
      <c r="E49" s="1311">
        <v>4703</v>
      </c>
      <c r="F49" s="1312">
        <v>23</v>
      </c>
      <c r="G49" s="1312">
        <v>1092</v>
      </c>
      <c r="H49" s="1312">
        <v>1225</v>
      </c>
      <c r="I49" s="1312">
        <v>440</v>
      </c>
      <c r="J49" s="1312">
        <v>830</v>
      </c>
      <c r="K49" s="1312">
        <v>17</v>
      </c>
      <c r="L49" s="1312">
        <v>228</v>
      </c>
      <c r="M49" s="1312">
        <v>418</v>
      </c>
      <c r="N49" s="1312">
        <v>16</v>
      </c>
      <c r="O49" s="1312">
        <v>8</v>
      </c>
      <c r="P49" s="1312">
        <v>308</v>
      </c>
      <c r="Q49" s="1312">
        <v>98</v>
      </c>
      <c r="R49" s="1314">
        <v>4192</v>
      </c>
      <c r="S49" s="1314">
        <v>21</v>
      </c>
      <c r="T49" s="1314">
        <v>1042</v>
      </c>
      <c r="U49" s="1314">
        <v>1182</v>
      </c>
      <c r="V49" s="1314">
        <v>404</v>
      </c>
      <c r="W49" s="1314">
        <v>740</v>
      </c>
      <c r="X49" s="1314">
        <v>17</v>
      </c>
      <c r="Y49" s="1314">
        <v>51</v>
      </c>
      <c r="Z49" s="1314">
        <v>388</v>
      </c>
      <c r="AA49" s="1314">
        <v>14</v>
      </c>
      <c r="AB49" s="1314">
        <v>7</v>
      </c>
      <c r="AC49" s="1314">
        <v>289</v>
      </c>
      <c r="AD49" s="1316">
        <v>37</v>
      </c>
      <c r="AE49" s="584"/>
      <c r="AF49" s="565" t="s">
        <v>504</v>
      </c>
      <c r="AG49" s="566"/>
      <c r="AH49" s="562"/>
      <c r="AI49" s="1572"/>
    </row>
    <row r="50" spans="1:35" s="546" customFormat="1" ht="12.6" customHeight="1">
      <c r="A50" s="1571"/>
      <c r="B50" s="563"/>
      <c r="C50" s="563" t="s">
        <v>505</v>
      </c>
      <c r="D50" s="560"/>
      <c r="E50" s="1311">
        <v>4328</v>
      </c>
      <c r="F50" s="1312">
        <v>28</v>
      </c>
      <c r="G50" s="1312">
        <v>906</v>
      </c>
      <c r="H50" s="1312">
        <v>892</v>
      </c>
      <c r="I50" s="1312">
        <v>447</v>
      </c>
      <c r="J50" s="1312">
        <v>774</v>
      </c>
      <c r="K50" s="1312">
        <v>11</v>
      </c>
      <c r="L50" s="1312">
        <v>330</v>
      </c>
      <c r="M50" s="1312">
        <v>453</v>
      </c>
      <c r="N50" s="1312">
        <v>12</v>
      </c>
      <c r="O50" s="1312">
        <v>5</v>
      </c>
      <c r="P50" s="1312">
        <v>355</v>
      </c>
      <c r="Q50" s="1312">
        <v>115</v>
      </c>
      <c r="R50" s="1314">
        <v>3649</v>
      </c>
      <c r="S50" s="1314">
        <v>26</v>
      </c>
      <c r="T50" s="1314">
        <v>852</v>
      </c>
      <c r="U50" s="1314">
        <v>849</v>
      </c>
      <c r="V50" s="1314">
        <v>410</v>
      </c>
      <c r="W50" s="1314">
        <v>653</v>
      </c>
      <c r="X50" s="1314">
        <v>11</v>
      </c>
      <c r="Y50" s="1314">
        <v>55</v>
      </c>
      <c r="Z50" s="1314">
        <v>414</v>
      </c>
      <c r="AA50" s="1314">
        <v>12</v>
      </c>
      <c r="AB50" s="1314">
        <v>2</v>
      </c>
      <c r="AC50" s="1314">
        <v>324</v>
      </c>
      <c r="AD50" s="1316">
        <v>41</v>
      </c>
      <c r="AE50" s="584"/>
      <c r="AF50" s="565" t="s">
        <v>505</v>
      </c>
      <c r="AG50" s="566"/>
      <c r="AH50" s="562"/>
      <c r="AI50" s="1572"/>
    </row>
    <row r="51" spans="1:35" s="546" customFormat="1" ht="12.6" customHeight="1">
      <c r="A51" s="1571"/>
      <c r="B51" s="563"/>
      <c r="C51" s="563" t="s">
        <v>506</v>
      </c>
      <c r="D51" s="560"/>
      <c r="E51" s="1311">
        <v>4442</v>
      </c>
      <c r="F51" s="1312">
        <v>45</v>
      </c>
      <c r="G51" s="1312">
        <v>863</v>
      </c>
      <c r="H51" s="1312">
        <v>750</v>
      </c>
      <c r="I51" s="1312">
        <v>445</v>
      </c>
      <c r="J51" s="1312">
        <v>785</v>
      </c>
      <c r="K51" s="1312">
        <v>10</v>
      </c>
      <c r="L51" s="1312">
        <v>500</v>
      </c>
      <c r="M51" s="1312">
        <v>443</v>
      </c>
      <c r="N51" s="1312">
        <v>9</v>
      </c>
      <c r="O51" s="1312">
        <v>14</v>
      </c>
      <c r="P51" s="1312">
        <v>464</v>
      </c>
      <c r="Q51" s="1312">
        <v>114</v>
      </c>
      <c r="R51" s="1314">
        <v>3583</v>
      </c>
      <c r="S51" s="1314">
        <v>41</v>
      </c>
      <c r="T51" s="1314">
        <v>800</v>
      </c>
      <c r="U51" s="1314">
        <v>708</v>
      </c>
      <c r="V51" s="1314">
        <v>391</v>
      </c>
      <c r="W51" s="1314">
        <v>664</v>
      </c>
      <c r="X51" s="1314">
        <v>10</v>
      </c>
      <c r="Y51" s="1314">
        <v>75</v>
      </c>
      <c r="Z51" s="1314">
        <v>406</v>
      </c>
      <c r="AA51" s="1314">
        <v>8</v>
      </c>
      <c r="AB51" s="1314">
        <v>8</v>
      </c>
      <c r="AC51" s="1314">
        <v>440</v>
      </c>
      <c r="AD51" s="1316">
        <v>32</v>
      </c>
      <c r="AE51" s="584"/>
      <c r="AF51" s="565" t="s">
        <v>506</v>
      </c>
      <c r="AG51" s="566"/>
      <c r="AH51" s="562"/>
      <c r="AI51" s="1572"/>
    </row>
    <row r="52" spans="1:35" s="546" customFormat="1" ht="12.6" customHeight="1">
      <c r="A52" s="1571"/>
      <c r="B52" s="563"/>
      <c r="C52" s="563" t="s">
        <v>507</v>
      </c>
      <c r="D52" s="560"/>
      <c r="E52" s="1311">
        <v>3745</v>
      </c>
      <c r="F52" s="1312">
        <v>33</v>
      </c>
      <c r="G52" s="1312">
        <v>599</v>
      </c>
      <c r="H52" s="1312">
        <v>500</v>
      </c>
      <c r="I52" s="1312">
        <v>348</v>
      </c>
      <c r="J52" s="1312">
        <v>689</v>
      </c>
      <c r="K52" s="1312">
        <v>4</v>
      </c>
      <c r="L52" s="1312">
        <v>657</v>
      </c>
      <c r="M52" s="1312">
        <v>301</v>
      </c>
      <c r="N52" s="1312">
        <v>5</v>
      </c>
      <c r="O52" s="1312">
        <v>6</v>
      </c>
      <c r="P52" s="1312">
        <v>425</v>
      </c>
      <c r="Q52" s="1312">
        <v>178</v>
      </c>
      <c r="R52" s="1314">
        <v>2626</v>
      </c>
      <c r="S52" s="1314">
        <v>30</v>
      </c>
      <c r="T52" s="1314">
        <v>531</v>
      </c>
      <c r="U52" s="1314">
        <v>434</v>
      </c>
      <c r="V52" s="1314">
        <v>279</v>
      </c>
      <c r="W52" s="1314">
        <v>547</v>
      </c>
      <c r="X52" s="1314">
        <v>4</v>
      </c>
      <c r="Y52" s="1314">
        <v>83</v>
      </c>
      <c r="Z52" s="1314">
        <v>259</v>
      </c>
      <c r="AA52" s="1314">
        <v>4</v>
      </c>
      <c r="AB52" s="1314">
        <v>4</v>
      </c>
      <c r="AC52" s="1314">
        <v>410</v>
      </c>
      <c r="AD52" s="1316">
        <v>41</v>
      </c>
      <c r="AE52" s="584"/>
      <c r="AF52" s="565" t="s">
        <v>507</v>
      </c>
      <c r="AG52" s="566"/>
      <c r="AH52" s="562"/>
      <c r="AI52" s="1572"/>
    </row>
    <row r="53" spans="1:35" s="546" customFormat="1" ht="12.6" customHeight="1">
      <c r="A53" s="1571"/>
      <c r="B53" s="563"/>
      <c r="C53" s="563" t="s">
        <v>508</v>
      </c>
      <c r="D53" s="560"/>
      <c r="E53" s="1311">
        <v>2903</v>
      </c>
      <c r="F53" s="1312">
        <v>35</v>
      </c>
      <c r="G53" s="1312">
        <v>254</v>
      </c>
      <c r="H53" s="1312">
        <v>283</v>
      </c>
      <c r="I53" s="1312">
        <v>196</v>
      </c>
      <c r="J53" s="1312">
        <v>512</v>
      </c>
      <c r="K53" s="1313" t="s">
        <v>133</v>
      </c>
      <c r="L53" s="1312">
        <v>752</v>
      </c>
      <c r="M53" s="1313">
        <v>180</v>
      </c>
      <c r="N53" s="1312">
        <v>3</v>
      </c>
      <c r="O53" s="1312">
        <v>9</v>
      </c>
      <c r="P53" s="1312">
        <v>400</v>
      </c>
      <c r="Q53" s="1312">
        <v>279</v>
      </c>
      <c r="R53" s="1314">
        <v>1583</v>
      </c>
      <c r="S53" s="1314">
        <v>31</v>
      </c>
      <c r="T53" s="1314">
        <v>206</v>
      </c>
      <c r="U53" s="1314">
        <v>222</v>
      </c>
      <c r="V53" s="1314">
        <v>126</v>
      </c>
      <c r="W53" s="1314">
        <v>357</v>
      </c>
      <c r="X53" s="1315" t="s">
        <v>133</v>
      </c>
      <c r="Y53" s="1314">
        <v>101</v>
      </c>
      <c r="Z53" s="1315">
        <v>130</v>
      </c>
      <c r="AA53" s="1314">
        <v>2</v>
      </c>
      <c r="AB53" s="1314">
        <v>6</v>
      </c>
      <c r="AC53" s="1314">
        <v>373</v>
      </c>
      <c r="AD53" s="1316">
        <v>29</v>
      </c>
      <c r="AE53" s="584"/>
      <c r="AF53" s="565" t="s">
        <v>508</v>
      </c>
      <c r="AG53" s="566"/>
      <c r="AH53" s="562"/>
      <c r="AI53" s="1572"/>
    </row>
    <row r="54" spans="1:35" s="546" customFormat="1" ht="12.6" customHeight="1">
      <c r="A54" s="1571"/>
      <c r="B54" s="563"/>
      <c r="C54" s="563" t="s">
        <v>509</v>
      </c>
      <c r="D54" s="560"/>
      <c r="E54" s="1311">
        <v>2185</v>
      </c>
      <c r="F54" s="1312">
        <v>54</v>
      </c>
      <c r="G54" s="1312">
        <v>114</v>
      </c>
      <c r="H54" s="1312">
        <v>153</v>
      </c>
      <c r="I54" s="1312">
        <v>126</v>
      </c>
      <c r="J54" s="1312">
        <v>329</v>
      </c>
      <c r="K54" s="1313">
        <v>1</v>
      </c>
      <c r="L54" s="1312">
        <v>736</v>
      </c>
      <c r="M54" s="1312">
        <v>96</v>
      </c>
      <c r="N54" s="1312">
        <v>2</v>
      </c>
      <c r="O54" s="1312">
        <v>3</v>
      </c>
      <c r="P54" s="1312">
        <v>247</v>
      </c>
      <c r="Q54" s="1312">
        <v>324</v>
      </c>
      <c r="R54" s="1314">
        <v>864</v>
      </c>
      <c r="S54" s="1314">
        <v>48</v>
      </c>
      <c r="T54" s="1314">
        <v>75</v>
      </c>
      <c r="U54" s="1314">
        <v>110</v>
      </c>
      <c r="V54" s="1314">
        <v>53</v>
      </c>
      <c r="W54" s="1314">
        <v>169</v>
      </c>
      <c r="X54" s="1315">
        <v>1</v>
      </c>
      <c r="Y54" s="1314">
        <v>94</v>
      </c>
      <c r="Z54" s="1314">
        <v>45</v>
      </c>
      <c r="AA54" s="1314">
        <v>2</v>
      </c>
      <c r="AB54" s="1314">
        <v>2</v>
      </c>
      <c r="AC54" s="1314">
        <v>218</v>
      </c>
      <c r="AD54" s="1316">
        <v>47</v>
      </c>
      <c r="AE54" s="584"/>
      <c r="AF54" s="565" t="s">
        <v>509</v>
      </c>
      <c r="AG54" s="566"/>
      <c r="AH54" s="562"/>
      <c r="AI54" s="1572"/>
    </row>
    <row r="55" spans="1:35" s="546" customFormat="1" ht="12.6" customHeight="1">
      <c r="A55" s="1571"/>
      <c r="B55" s="563"/>
      <c r="C55" s="563" t="s">
        <v>510</v>
      </c>
      <c r="D55" s="560"/>
      <c r="E55" s="1311">
        <v>1129</v>
      </c>
      <c r="F55" s="1312">
        <v>25</v>
      </c>
      <c r="G55" s="1312">
        <v>38</v>
      </c>
      <c r="H55" s="1312">
        <v>51</v>
      </c>
      <c r="I55" s="1312">
        <v>65</v>
      </c>
      <c r="J55" s="1312">
        <v>118</v>
      </c>
      <c r="K55" s="1313">
        <v>1</v>
      </c>
      <c r="L55" s="1312">
        <v>576</v>
      </c>
      <c r="M55" s="1313">
        <v>28</v>
      </c>
      <c r="N55" s="1312">
        <v>1</v>
      </c>
      <c r="O55" s="1312">
        <v>1</v>
      </c>
      <c r="P55" s="1312">
        <v>43</v>
      </c>
      <c r="Q55" s="1312">
        <v>182</v>
      </c>
      <c r="R55" s="1314">
        <v>261</v>
      </c>
      <c r="S55" s="1314">
        <v>22</v>
      </c>
      <c r="T55" s="1314">
        <v>27</v>
      </c>
      <c r="U55" s="1314">
        <v>31</v>
      </c>
      <c r="V55" s="1314">
        <v>20</v>
      </c>
      <c r="W55" s="1314">
        <v>36</v>
      </c>
      <c r="X55" s="1315">
        <v>1</v>
      </c>
      <c r="Y55" s="1314">
        <v>64</v>
      </c>
      <c r="Z55" s="1315">
        <v>11</v>
      </c>
      <c r="AA55" s="1314" t="s">
        <v>133</v>
      </c>
      <c r="AB55" s="1314" t="s">
        <v>133</v>
      </c>
      <c r="AC55" s="1314">
        <v>28</v>
      </c>
      <c r="AD55" s="1316">
        <v>21</v>
      </c>
      <c r="AE55" s="584"/>
      <c r="AF55" s="565" t="s">
        <v>510</v>
      </c>
      <c r="AG55" s="566"/>
      <c r="AH55" s="562"/>
      <c r="AI55" s="1572"/>
    </row>
    <row r="56" spans="1:35" s="546" customFormat="1" ht="12.6" customHeight="1">
      <c r="A56" s="1571"/>
      <c r="B56" s="563"/>
      <c r="C56" s="563" t="s">
        <v>511</v>
      </c>
      <c r="D56" s="560"/>
      <c r="E56" s="1311">
        <v>649</v>
      </c>
      <c r="F56" s="1312">
        <v>10</v>
      </c>
      <c r="G56" s="1312">
        <v>9</v>
      </c>
      <c r="H56" s="1312">
        <v>12</v>
      </c>
      <c r="I56" s="1312">
        <v>39</v>
      </c>
      <c r="J56" s="1312">
        <v>39</v>
      </c>
      <c r="K56" s="1313" t="s">
        <v>133</v>
      </c>
      <c r="L56" s="1312">
        <v>350</v>
      </c>
      <c r="M56" s="1313">
        <v>11</v>
      </c>
      <c r="N56" s="1312" t="s">
        <v>133</v>
      </c>
      <c r="O56" s="1313">
        <v>1</v>
      </c>
      <c r="P56" s="1313">
        <v>14</v>
      </c>
      <c r="Q56" s="1313">
        <v>164</v>
      </c>
      <c r="R56" s="1314">
        <v>81</v>
      </c>
      <c r="S56" s="1314">
        <v>9</v>
      </c>
      <c r="T56" s="1314">
        <v>5</v>
      </c>
      <c r="U56" s="1314">
        <v>11</v>
      </c>
      <c r="V56" s="1314">
        <v>6</v>
      </c>
      <c r="W56" s="1314">
        <v>7</v>
      </c>
      <c r="X56" s="1315" t="s">
        <v>133</v>
      </c>
      <c r="Y56" s="1315">
        <v>17</v>
      </c>
      <c r="Z56" s="1315">
        <v>3</v>
      </c>
      <c r="AA56" s="1314" t="s">
        <v>133</v>
      </c>
      <c r="AB56" s="1315">
        <v>1</v>
      </c>
      <c r="AC56" s="1315">
        <v>10</v>
      </c>
      <c r="AD56" s="1317">
        <v>12</v>
      </c>
      <c r="AE56" s="584"/>
      <c r="AF56" s="565" t="s">
        <v>511</v>
      </c>
      <c r="AG56" s="566"/>
      <c r="AH56" s="562"/>
      <c r="AI56" s="1572"/>
    </row>
    <row r="57" spans="1:35" s="546" customFormat="1" ht="12.6" customHeight="1">
      <c r="A57" s="1571"/>
      <c r="B57" s="563"/>
      <c r="C57" s="563" t="s">
        <v>512</v>
      </c>
      <c r="D57" s="560"/>
      <c r="E57" s="1311">
        <v>351</v>
      </c>
      <c r="F57" s="1312">
        <v>8</v>
      </c>
      <c r="G57" s="1312">
        <v>12</v>
      </c>
      <c r="H57" s="1313">
        <v>6</v>
      </c>
      <c r="I57" s="1312">
        <v>32</v>
      </c>
      <c r="J57" s="1312">
        <v>8</v>
      </c>
      <c r="K57" s="1313" t="s">
        <v>133</v>
      </c>
      <c r="L57" s="1312">
        <v>166</v>
      </c>
      <c r="M57" s="1313">
        <v>6</v>
      </c>
      <c r="N57" s="1312" t="s">
        <v>133</v>
      </c>
      <c r="O57" s="1313" t="s">
        <v>133</v>
      </c>
      <c r="P57" s="1313">
        <v>8</v>
      </c>
      <c r="Q57" s="1313">
        <v>105</v>
      </c>
      <c r="R57" s="1314">
        <v>39</v>
      </c>
      <c r="S57" s="1314">
        <v>6</v>
      </c>
      <c r="T57" s="1314">
        <v>7</v>
      </c>
      <c r="U57" s="1315">
        <v>4</v>
      </c>
      <c r="V57" s="1315">
        <v>3</v>
      </c>
      <c r="W57" s="1314">
        <v>4</v>
      </c>
      <c r="X57" s="1315" t="s">
        <v>133</v>
      </c>
      <c r="Y57" s="1314">
        <v>5</v>
      </c>
      <c r="Z57" s="1315" t="s">
        <v>133</v>
      </c>
      <c r="AA57" s="1315" t="s">
        <v>133</v>
      </c>
      <c r="AB57" s="1315" t="s">
        <v>133</v>
      </c>
      <c r="AC57" s="1315">
        <v>4</v>
      </c>
      <c r="AD57" s="1317">
        <v>6</v>
      </c>
      <c r="AE57" s="584"/>
      <c r="AF57" s="565" t="s">
        <v>512</v>
      </c>
      <c r="AG57" s="566"/>
      <c r="AH57" s="562"/>
      <c r="AI57" s="1572"/>
    </row>
    <row r="58" spans="1:35">
      <c r="A58" s="572"/>
      <c r="B58" s="572"/>
      <c r="C58" s="572"/>
      <c r="D58" s="572"/>
      <c r="E58" s="1322"/>
      <c r="F58" s="1323"/>
      <c r="G58" s="1323"/>
      <c r="H58" s="1323"/>
      <c r="I58" s="1323"/>
      <c r="J58" s="1323"/>
      <c r="K58" s="1323"/>
      <c r="L58" s="1323"/>
      <c r="M58" s="1323"/>
      <c r="N58" s="1323"/>
      <c r="O58" s="1323"/>
      <c r="P58" s="1323"/>
      <c r="Q58" s="1323"/>
      <c r="R58" s="1323"/>
      <c r="S58" s="1323"/>
      <c r="T58" s="1323"/>
      <c r="U58" s="1323"/>
      <c r="V58" s="1323"/>
      <c r="W58" s="1323"/>
      <c r="X58" s="1323"/>
      <c r="Y58" s="1323"/>
      <c r="Z58" s="1323"/>
      <c r="AA58" s="1323"/>
      <c r="AB58" s="1323"/>
      <c r="AC58" s="1323"/>
      <c r="AD58" s="1324"/>
      <c r="AE58" s="572"/>
      <c r="AF58" s="572"/>
      <c r="AG58" s="572"/>
      <c r="AH58" s="572"/>
      <c r="AI58" s="572"/>
    </row>
    <row r="59" spans="1:35" ht="3" customHeight="1">
      <c r="A59" s="574"/>
    </row>
    <row r="60" spans="1:35" ht="12" customHeight="1">
      <c r="A60" s="1555" t="s">
        <v>515</v>
      </c>
      <c r="B60" s="1555"/>
      <c r="C60" s="1555"/>
      <c r="D60" s="1555"/>
      <c r="E60" s="1555"/>
      <c r="F60" s="1555"/>
      <c r="G60" s="1555"/>
      <c r="H60" s="1555"/>
      <c r="I60" s="1555"/>
      <c r="J60" s="1555"/>
      <c r="K60" s="1555"/>
      <c r="L60" s="1555"/>
      <c r="M60" s="1555"/>
    </row>
  </sheetData>
  <mergeCells count="16">
    <mergeCell ref="A60:M60"/>
    <mergeCell ref="A2:Q2"/>
    <mergeCell ref="A4:D6"/>
    <mergeCell ref="AF3:AI3"/>
    <mergeCell ref="R2:AI2"/>
    <mergeCell ref="E4:Q4"/>
    <mergeCell ref="R4:AD4"/>
    <mergeCell ref="AE4:AI6"/>
    <mergeCell ref="E5:E6"/>
    <mergeCell ref="R5:R6"/>
    <mergeCell ref="A8:A23"/>
    <mergeCell ref="AI8:AI23"/>
    <mergeCell ref="A25:A40"/>
    <mergeCell ref="AI25:AI40"/>
    <mergeCell ref="A42:A57"/>
    <mergeCell ref="AI42:AI57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12" orientation="portrait" useFirstPageNumber="1" verticalDpi="0" r:id="rId1"/>
  <headerFooter scaleWithDoc="0" alignWithMargins="0">
    <oddFooter>&amp;C&amp;P</oddFooter>
  </headerFooter>
  <colBreaks count="1" manualBreakCount="1">
    <brk id="17" min="1" max="5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theme="9"/>
  </sheetPr>
  <dimension ref="B1:AA62"/>
  <sheetViews>
    <sheetView view="pageBreakPreview" zoomScaleNormal="100" zoomScaleSheetLayoutView="100" workbookViewId="0">
      <selection activeCell="I11" sqref="I11"/>
    </sheetView>
  </sheetViews>
  <sheetFormatPr defaultColWidth="8.875" defaultRowHeight="13.5"/>
  <cols>
    <col min="1" max="1" width="2.25" style="1131" customWidth="1"/>
    <col min="2" max="2" width="2.375" style="1131" customWidth="1"/>
    <col min="3" max="3" width="1.75" style="1131" customWidth="1"/>
    <col min="4" max="5" width="1.5" style="1131" customWidth="1"/>
    <col min="6" max="6" width="15.5" style="1132" bestFit="1" customWidth="1"/>
    <col min="7" max="7" width="1.125" style="1132" customWidth="1"/>
    <col min="8" max="11" width="10.5" style="89" customWidth="1"/>
    <col min="12" max="20" width="9.125" style="89" customWidth="1"/>
    <col min="21" max="21" width="0.75" style="1132" customWidth="1"/>
    <col min="22" max="23" width="1.5" style="1131" customWidth="1"/>
    <col min="24" max="24" width="15.5" style="1132" bestFit="1" customWidth="1"/>
    <col min="25" max="25" width="1.75" style="1132" customWidth="1"/>
    <col min="26" max="26" width="2.375" style="1131" customWidth="1"/>
    <col min="27" max="16384" width="8.875" style="1131"/>
  </cols>
  <sheetData>
    <row r="1" spans="2:27" s="1130" customFormat="1">
      <c r="B1" s="1129"/>
      <c r="C1" s="1129"/>
      <c r="D1" s="1129"/>
      <c r="M1" s="1129"/>
      <c r="N1" s="1129"/>
      <c r="O1" s="1129"/>
      <c r="P1" s="1129"/>
      <c r="Q1" s="1129"/>
      <c r="R1" s="1129"/>
      <c r="AA1" s="1129"/>
    </row>
    <row r="2" spans="2:27" ht="19.5" customHeight="1">
      <c r="B2" s="1374" t="s">
        <v>532</v>
      </c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590" t="s">
        <v>533</v>
      </c>
      <c r="O2" s="1590"/>
      <c r="P2" s="1590"/>
      <c r="Q2" s="1590"/>
      <c r="R2" s="1590"/>
      <c r="S2" s="1590"/>
      <c r="T2" s="1590"/>
      <c r="U2" s="1590"/>
      <c r="V2" s="1590"/>
      <c r="W2" s="1590"/>
      <c r="X2" s="1590"/>
      <c r="Y2" s="1590"/>
      <c r="Z2" s="1590"/>
    </row>
    <row r="3" spans="2:27" ht="16.5" customHeight="1">
      <c r="U3" s="1574" t="s">
        <v>517</v>
      </c>
      <c r="V3" s="1574"/>
      <c r="W3" s="1574"/>
      <c r="X3" s="1574"/>
      <c r="Y3" s="1574"/>
      <c r="Z3" s="1574"/>
    </row>
    <row r="4" spans="2:27" s="1133" customFormat="1" ht="13.5" customHeight="1">
      <c r="B4" s="1576" t="s">
        <v>192</v>
      </c>
      <c r="C4" s="1576"/>
      <c r="D4" s="1576"/>
      <c r="E4" s="1576"/>
      <c r="F4" s="1576"/>
      <c r="G4" s="1577"/>
      <c r="H4" s="1368" t="s">
        <v>518</v>
      </c>
      <c r="I4" s="1589"/>
      <c r="J4" s="1592" t="s">
        <v>519</v>
      </c>
      <c r="K4" s="1593"/>
      <c r="L4" s="1593"/>
      <c r="M4" s="1593"/>
      <c r="N4" s="1594" t="s">
        <v>520</v>
      </c>
      <c r="O4" s="1595"/>
      <c r="P4" s="1595"/>
      <c r="Q4" s="1595"/>
      <c r="R4" s="1596"/>
      <c r="S4" s="1368" t="s">
        <v>521</v>
      </c>
      <c r="T4" s="1597"/>
      <c r="U4" s="1598" t="s">
        <v>210</v>
      </c>
      <c r="V4" s="1598"/>
      <c r="W4" s="1598"/>
      <c r="X4" s="1598"/>
      <c r="Y4" s="1598"/>
      <c r="Z4" s="1599"/>
    </row>
    <row r="5" spans="2:27" s="1133" customFormat="1" ht="13.5" customHeight="1">
      <c r="B5" s="1578"/>
      <c r="C5" s="1578"/>
      <c r="D5" s="1578"/>
      <c r="E5" s="1578"/>
      <c r="F5" s="1578"/>
      <c r="G5" s="1579"/>
      <c r="H5" s="1366" t="s">
        <v>522</v>
      </c>
      <c r="I5" s="1368" t="s">
        <v>523</v>
      </c>
      <c r="J5" s="1368" t="s">
        <v>20</v>
      </c>
      <c r="K5" s="1368"/>
      <c r="L5" s="1368" t="s">
        <v>524</v>
      </c>
      <c r="M5" s="1368" t="s">
        <v>525</v>
      </c>
      <c r="N5" s="1368" t="s">
        <v>526</v>
      </c>
      <c r="O5" s="1368" t="s">
        <v>527</v>
      </c>
      <c r="P5" s="1368" t="s">
        <v>528</v>
      </c>
      <c r="Q5" s="1368" t="s">
        <v>529</v>
      </c>
      <c r="R5" s="1368" t="s">
        <v>530</v>
      </c>
      <c r="S5" s="1368" t="s">
        <v>522</v>
      </c>
      <c r="T5" s="1368" t="s">
        <v>523</v>
      </c>
      <c r="U5" s="1597"/>
      <c r="V5" s="1597"/>
      <c r="W5" s="1597"/>
      <c r="X5" s="1597"/>
      <c r="Y5" s="1597"/>
      <c r="Z5" s="1600"/>
    </row>
    <row r="6" spans="2:27" s="1133" customFormat="1" ht="13.5" customHeight="1">
      <c r="B6" s="1580"/>
      <c r="C6" s="1580"/>
      <c r="D6" s="1580"/>
      <c r="E6" s="1580"/>
      <c r="F6" s="1580"/>
      <c r="G6" s="1581"/>
      <c r="H6" s="1367"/>
      <c r="I6" s="1589"/>
      <c r="J6" s="1125" t="s">
        <v>522</v>
      </c>
      <c r="K6" s="1125" t="s">
        <v>523</v>
      </c>
      <c r="L6" s="1589"/>
      <c r="M6" s="1589"/>
      <c r="N6" s="1589"/>
      <c r="O6" s="1589"/>
      <c r="P6" s="1589"/>
      <c r="Q6" s="1589"/>
      <c r="R6" s="1589"/>
      <c r="S6" s="1589"/>
      <c r="T6" s="1589"/>
      <c r="U6" s="1597"/>
      <c r="V6" s="1597"/>
      <c r="W6" s="1597"/>
      <c r="X6" s="1597"/>
      <c r="Y6" s="1597"/>
      <c r="Z6" s="1600"/>
    </row>
    <row r="7" spans="2:27" s="1134" customFormat="1" ht="6" customHeight="1">
      <c r="F7" s="1135"/>
      <c r="G7" s="1135"/>
      <c r="H7" s="1136"/>
      <c r="I7" s="1137"/>
      <c r="J7" s="1137"/>
      <c r="K7" s="1137"/>
      <c r="L7" s="1137"/>
      <c r="M7" s="1137"/>
      <c r="N7" s="1138"/>
      <c r="O7" s="1138"/>
      <c r="P7" s="1138"/>
      <c r="Q7" s="1138"/>
      <c r="R7" s="1138"/>
      <c r="S7" s="1139"/>
      <c r="T7" s="1140"/>
      <c r="U7" s="1135"/>
      <c r="X7" s="1135"/>
      <c r="Y7" s="1135"/>
    </row>
    <row r="8" spans="2:27" s="1148" customFormat="1" ht="11.25" customHeight="1">
      <c r="B8" s="1573" t="s">
        <v>211</v>
      </c>
      <c r="C8" s="1141"/>
      <c r="D8" s="1582" t="s">
        <v>43</v>
      </c>
      <c r="E8" s="1582"/>
      <c r="F8" s="1582"/>
      <c r="G8" s="1142"/>
      <c r="H8" s="1143">
        <f t="shared" ref="H8:T8" si="0">SUM(H9,H31,H32)</f>
        <v>71022</v>
      </c>
      <c r="I8" s="1144">
        <f t="shared" si="0"/>
        <v>168466</v>
      </c>
      <c r="J8" s="1144">
        <f t="shared" si="0"/>
        <v>70743</v>
      </c>
      <c r="K8" s="1144">
        <f t="shared" si="0"/>
        <v>161574</v>
      </c>
      <c r="L8" s="1144">
        <f t="shared" si="0"/>
        <v>26170</v>
      </c>
      <c r="M8" s="1144">
        <f t="shared" si="0"/>
        <v>19583</v>
      </c>
      <c r="N8" s="161">
        <f t="shared" si="0"/>
        <v>11931</v>
      </c>
      <c r="O8" s="161">
        <f t="shared" si="0"/>
        <v>7992</v>
      </c>
      <c r="P8" s="161">
        <f t="shared" si="0"/>
        <v>2985</v>
      </c>
      <c r="Q8" s="161">
        <f t="shared" si="0"/>
        <v>1331</v>
      </c>
      <c r="R8" s="161">
        <f t="shared" si="0"/>
        <v>751</v>
      </c>
      <c r="S8" s="161">
        <f t="shared" si="0"/>
        <v>279</v>
      </c>
      <c r="T8" s="1145">
        <f t="shared" si="0"/>
        <v>6892</v>
      </c>
      <c r="U8" s="1146"/>
      <c r="V8" s="1582" t="s">
        <v>43</v>
      </c>
      <c r="W8" s="1583"/>
      <c r="X8" s="1583"/>
      <c r="Y8" s="1147"/>
      <c r="Z8" s="1573" t="s">
        <v>211</v>
      </c>
    </row>
    <row r="9" spans="2:27" s="1157" customFormat="1" ht="17.25" customHeight="1">
      <c r="B9" s="1573"/>
      <c r="C9" s="1149"/>
      <c r="D9" s="1584" t="s">
        <v>44</v>
      </c>
      <c r="E9" s="1584"/>
      <c r="F9" s="1584"/>
      <c r="G9" s="1150"/>
      <c r="H9" s="1151">
        <f t="shared" ref="H9:M9" si="1">SUM(H10,H11,H18)</f>
        <v>66643</v>
      </c>
      <c r="I9" s="1152">
        <f t="shared" si="1"/>
        <v>155163</v>
      </c>
      <c r="J9" s="1152">
        <f t="shared" si="1"/>
        <v>66397</v>
      </c>
      <c r="K9" s="1152">
        <f t="shared" si="1"/>
        <v>149085</v>
      </c>
      <c r="L9" s="1152">
        <f t="shared" si="1"/>
        <v>25274</v>
      </c>
      <c r="M9" s="1152">
        <f t="shared" si="1"/>
        <v>18338</v>
      </c>
      <c r="N9" s="1153">
        <f t="shared" ref="N9:T9" si="2">SUM(N18,N11,N10)</f>
        <v>11066</v>
      </c>
      <c r="O9" s="1153">
        <f t="shared" si="2"/>
        <v>7308</v>
      </c>
      <c r="P9" s="1153">
        <f t="shared" si="2"/>
        <v>2643</v>
      </c>
      <c r="Q9" s="1153">
        <f t="shared" si="2"/>
        <v>1140</v>
      </c>
      <c r="R9" s="1153">
        <f t="shared" si="2"/>
        <v>628</v>
      </c>
      <c r="S9" s="1153">
        <f t="shared" si="2"/>
        <v>246</v>
      </c>
      <c r="T9" s="1154">
        <f t="shared" si="2"/>
        <v>6078</v>
      </c>
      <c r="U9" s="1155"/>
      <c r="V9" s="1584" t="s">
        <v>44</v>
      </c>
      <c r="W9" s="1586"/>
      <c r="X9" s="1586"/>
      <c r="Y9" s="1156"/>
      <c r="Z9" s="1573"/>
    </row>
    <row r="10" spans="2:27" s="1157" customFormat="1" ht="17.25" customHeight="1">
      <c r="B10" s="1573"/>
      <c r="C10" s="1158"/>
      <c r="D10" s="1158"/>
      <c r="E10" s="1587" t="s">
        <v>45</v>
      </c>
      <c r="F10" s="1587"/>
      <c r="G10" s="1150"/>
      <c r="H10" s="1151">
        <f>J10+S10</f>
        <v>25796</v>
      </c>
      <c r="I10" s="1152">
        <f>K10+T10</f>
        <v>50812</v>
      </c>
      <c r="J10" s="1152">
        <v>25723</v>
      </c>
      <c r="K10" s="1152">
        <v>49549</v>
      </c>
      <c r="L10" s="1152">
        <v>12805</v>
      </c>
      <c r="M10" s="1152">
        <v>6467</v>
      </c>
      <c r="N10" s="1153">
        <v>3397</v>
      </c>
      <c r="O10" s="1153">
        <v>2087</v>
      </c>
      <c r="P10" s="1153">
        <v>654</v>
      </c>
      <c r="Q10" s="1153">
        <v>215</v>
      </c>
      <c r="R10" s="1153">
        <v>98</v>
      </c>
      <c r="S10" s="1153">
        <v>73</v>
      </c>
      <c r="T10" s="1154">
        <v>1263</v>
      </c>
      <c r="U10" s="1155"/>
      <c r="V10" s="1159"/>
      <c r="W10" s="1587" t="s">
        <v>45</v>
      </c>
      <c r="X10" s="1588"/>
      <c r="Y10" s="1160"/>
      <c r="Z10" s="1573"/>
    </row>
    <row r="11" spans="2:27" s="1157" customFormat="1" ht="17.25" customHeight="1">
      <c r="B11" s="1573"/>
      <c r="C11" s="1158"/>
      <c r="D11" s="1158"/>
      <c r="E11" s="1587" t="s">
        <v>46</v>
      </c>
      <c r="F11" s="1587"/>
      <c r="G11" s="1150"/>
      <c r="H11" s="1151">
        <f t="shared" ref="H11:N11" si="3">SUM(H12:H17)</f>
        <v>25295</v>
      </c>
      <c r="I11" s="1152">
        <f t="shared" si="3"/>
        <v>57371</v>
      </c>
      <c r="J11" s="1152">
        <f t="shared" si="3"/>
        <v>25230</v>
      </c>
      <c r="K11" s="1152">
        <f t="shared" si="3"/>
        <v>55754</v>
      </c>
      <c r="L11" s="1152">
        <f t="shared" si="3"/>
        <v>9345</v>
      </c>
      <c r="M11" s="1152">
        <f t="shared" si="3"/>
        <v>7350</v>
      </c>
      <c r="N11" s="1153">
        <f t="shared" si="3"/>
        <v>4331</v>
      </c>
      <c r="O11" s="1153">
        <f t="shared" ref="O11:T11" si="4">SUM(O12:O17)</f>
        <v>2898</v>
      </c>
      <c r="P11" s="1153">
        <f t="shared" si="4"/>
        <v>873</v>
      </c>
      <c r="Q11" s="1153">
        <f t="shared" si="4"/>
        <v>308</v>
      </c>
      <c r="R11" s="1153">
        <f t="shared" si="4"/>
        <v>125</v>
      </c>
      <c r="S11" s="1153">
        <f t="shared" si="4"/>
        <v>65</v>
      </c>
      <c r="T11" s="1154">
        <f t="shared" si="4"/>
        <v>1617</v>
      </c>
      <c r="U11" s="1155"/>
      <c r="V11" s="1159"/>
      <c r="W11" s="1587" t="s">
        <v>46</v>
      </c>
      <c r="X11" s="1588"/>
      <c r="Y11" s="1160"/>
      <c r="Z11" s="1573"/>
    </row>
    <row r="12" spans="2:27" s="511" customFormat="1" ht="11.45" customHeight="1">
      <c r="B12" s="1573"/>
      <c r="C12" s="514"/>
      <c r="D12" s="514"/>
      <c r="E12" s="514"/>
      <c r="F12" s="1161" t="s">
        <v>212</v>
      </c>
      <c r="G12" s="1162"/>
      <c r="H12" s="1163">
        <f t="shared" ref="H12:H17" si="5">J12+S12</f>
        <v>3304</v>
      </c>
      <c r="I12" s="1164">
        <f t="shared" ref="I12:I17" si="6">K12+T12</f>
        <v>7587</v>
      </c>
      <c r="J12" s="1164">
        <v>3291</v>
      </c>
      <c r="K12" s="1164">
        <v>7120</v>
      </c>
      <c r="L12" s="1164">
        <v>1267</v>
      </c>
      <c r="M12" s="1164">
        <v>998</v>
      </c>
      <c r="N12" s="80">
        <v>518</v>
      </c>
      <c r="O12" s="80">
        <v>329</v>
      </c>
      <c r="P12" s="80">
        <v>114</v>
      </c>
      <c r="Q12" s="80">
        <v>43</v>
      </c>
      <c r="R12" s="80">
        <v>22</v>
      </c>
      <c r="S12" s="80">
        <v>13</v>
      </c>
      <c r="T12" s="1165">
        <v>467</v>
      </c>
      <c r="U12" s="1166"/>
      <c r="V12" s="1167"/>
      <c r="W12" s="1167"/>
      <c r="X12" s="1161" t="s">
        <v>212</v>
      </c>
      <c r="Y12" s="1168"/>
      <c r="Z12" s="1573"/>
    </row>
    <row r="13" spans="2:27" s="511" customFormat="1" ht="11.45" customHeight="1">
      <c r="B13" s="1573"/>
      <c r="C13" s="514"/>
      <c r="D13" s="514"/>
      <c r="E13" s="514"/>
      <c r="F13" s="1161" t="s">
        <v>99</v>
      </c>
      <c r="G13" s="1162"/>
      <c r="H13" s="1163">
        <f t="shared" si="5"/>
        <v>1592</v>
      </c>
      <c r="I13" s="1164">
        <f t="shared" si="6"/>
        <v>3818</v>
      </c>
      <c r="J13" s="1164">
        <v>1591</v>
      </c>
      <c r="K13" s="1164">
        <v>3804</v>
      </c>
      <c r="L13" s="1164">
        <v>370</v>
      </c>
      <c r="M13" s="1164">
        <v>619</v>
      </c>
      <c r="N13" s="80">
        <v>331</v>
      </c>
      <c r="O13" s="80">
        <v>191</v>
      </c>
      <c r="P13" s="80">
        <v>50</v>
      </c>
      <c r="Q13" s="80">
        <v>22</v>
      </c>
      <c r="R13" s="80">
        <v>8</v>
      </c>
      <c r="S13" s="80">
        <v>1</v>
      </c>
      <c r="T13" s="1165">
        <v>14</v>
      </c>
      <c r="U13" s="1166"/>
      <c r="V13" s="1167"/>
      <c r="W13" s="1167"/>
      <c r="X13" s="1161" t="s">
        <v>99</v>
      </c>
      <c r="Y13" s="1168"/>
      <c r="Z13" s="1573"/>
    </row>
    <row r="14" spans="2:27" s="511" customFormat="1" ht="11.45" customHeight="1">
      <c r="B14" s="1573"/>
      <c r="C14" s="514"/>
      <c r="D14" s="514"/>
      <c r="E14" s="514"/>
      <c r="F14" s="1161" t="s">
        <v>100</v>
      </c>
      <c r="G14" s="1162"/>
      <c r="H14" s="1163">
        <f t="shared" si="5"/>
        <v>8736</v>
      </c>
      <c r="I14" s="1164">
        <f t="shared" si="6"/>
        <v>18831</v>
      </c>
      <c r="J14" s="1164">
        <v>8718</v>
      </c>
      <c r="K14" s="1164">
        <v>18599</v>
      </c>
      <c r="L14" s="1164">
        <v>3572</v>
      </c>
      <c r="M14" s="1164">
        <v>2364</v>
      </c>
      <c r="N14" s="80">
        <v>1395</v>
      </c>
      <c r="O14" s="80">
        <v>982</v>
      </c>
      <c r="P14" s="80">
        <v>289</v>
      </c>
      <c r="Q14" s="80">
        <v>78</v>
      </c>
      <c r="R14" s="80">
        <v>38</v>
      </c>
      <c r="S14" s="80">
        <v>18</v>
      </c>
      <c r="T14" s="1165">
        <v>232</v>
      </c>
      <c r="U14" s="1166"/>
      <c r="V14" s="1167"/>
      <c r="W14" s="1167"/>
      <c r="X14" s="1161" t="s">
        <v>100</v>
      </c>
      <c r="Y14" s="1168"/>
      <c r="Z14" s="1573"/>
    </row>
    <row r="15" spans="2:27" s="511" customFormat="1" ht="11.45" customHeight="1">
      <c r="B15" s="1573"/>
      <c r="C15" s="514"/>
      <c r="D15" s="514"/>
      <c r="E15" s="514"/>
      <c r="F15" s="1161" t="s">
        <v>101</v>
      </c>
      <c r="G15" s="1162"/>
      <c r="H15" s="1163">
        <f t="shared" si="5"/>
        <v>7416</v>
      </c>
      <c r="I15" s="1164">
        <f t="shared" si="6"/>
        <v>17781</v>
      </c>
      <c r="J15" s="1164">
        <v>7397</v>
      </c>
      <c r="K15" s="1164">
        <v>17146</v>
      </c>
      <c r="L15" s="1164">
        <v>2463</v>
      </c>
      <c r="M15" s="1164">
        <v>2134</v>
      </c>
      <c r="N15" s="80">
        <v>1402</v>
      </c>
      <c r="O15" s="80">
        <v>978</v>
      </c>
      <c r="P15" s="80">
        <v>273</v>
      </c>
      <c r="Q15" s="80">
        <v>111</v>
      </c>
      <c r="R15" s="80">
        <v>36</v>
      </c>
      <c r="S15" s="80">
        <v>19</v>
      </c>
      <c r="T15" s="1165">
        <v>635</v>
      </c>
      <c r="U15" s="1166"/>
      <c r="V15" s="1167"/>
      <c r="W15" s="1167"/>
      <c r="X15" s="1161" t="s">
        <v>101</v>
      </c>
      <c r="Y15" s="1168"/>
      <c r="Z15" s="1573"/>
    </row>
    <row r="16" spans="2:27" s="511" customFormat="1" ht="11.45" customHeight="1">
      <c r="B16" s="1573"/>
      <c r="C16" s="514"/>
      <c r="D16" s="514"/>
      <c r="E16" s="514"/>
      <c r="F16" s="1161" t="s">
        <v>51</v>
      </c>
      <c r="G16" s="1162"/>
      <c r="H16" s="1163">
        <f t="shared" si="5"/>
        <v>2296</v>
      </c>
      <c r="I16" s="1164">
        <f t="shared" si="6"/>
        <v>4511</v>
      </c>
      <c r="J16" s="1164">
        <v>2288</v>
      </c>
      <c r="K16" s="1164">
        <v>4376</v>
      </c>
      <c r="L16" s="1164">
        <v>1154</v>
      </c>
      <c r="M16" s="1164">
        <v>578</v>
      </c>
      <c r="N16" s="80">
        <v>284</v>
      </c>
      <c r="O16" s="80">
        <v>178</v>
      </c>
      <c r="P16" s="80">
        <v>68</v>
      </c>
      <c r="Q16" s="80">
        <v>22</v>
      </c>
      <c r="R16" s="80">
        <v>4</v>
      </c>
      <c r="S16" s="80">
        <v>8</v>
      </c>
      <c r="T16" s="1165">
        <v>135</v>
      </c>
      <c r="U16" s="1166"/>
      <c r="V16" s="1167"/>
      <c r="W16" s="1167"/>
      <c r="X16" s="1161" t="s">
        <v>51</v>
      </c>
      <c r="Y16" s="1168"/>
      <c r="Z16" s="1573"/>
    </row>
    <row r="17" spans="2:26" s="1179" customFormat="1" ht="11.25" customHeight="1">
      <c r="B17" s="1573"/>
      <c r="C17" s="1169"/>
      <c r="D17" s="1169"/>
      <c r="E17" s="1169"/>
      <c r="F17" s="1170" t="s">
        <v>52</v>
      </c>
      <c r="G17" s="1171"/>
      <c r="H17" s="1172">
        <f t="shared" si="5"/>
        <v>1951</v>
      </c>
      <c r="I17" s="1173">
        <f t="shared" si="6"/>
        <v>4843</v>
      </c>
      <c r="J17" s="1173">
        <v>1945</v>
      </c>
      <c r="K17" s="1173">
        <v>4709</v>
      </c>
      <c r="L17" s="1173">
        <v>519</v>
      </c>
      <c r="M17" s="1173">
        <v>657</v>
      </c>
      <c r="N17" s="1174">
        <v>401</v>
      </c>
      <c r="O17" s="1174">
        <v>240</v>
      </c>
      <c r="P17" s="1174">
        <v>79</v>
      </c>
      <c r="Q17" s="1174">
        <v>32</v>
      </c>
      <c r="R17" s="1174">
        <v>17</v>
      </c>
      <c r="S17" s="1174">
        <v>6</v>
      </c>
      <c r="T17" s="1175">
        <v>134</v>
      </c>
      <c r="U17" s="1176"/>
      <c r="V17" s="1177"/>
      <c r="W17" s="1177"/>
      <c r="X17" s="1170" t="s">
        <v>52</v>
      </c>
      <c r="Y17" s="1178"/>
      <c r="Z17" s="1573"/>
    </row>
    <row r="18" spans="2:26" s="1157" customFormat="1" ht="17.25" customHeight="1">
      <c r="B18" s="1573"/>
      <c r="C18" s="1158"/>
      <c r="D18" s="1158"/>
      <c r="E18" s="1587" t="s">
        <v>53</v>
      </c>
      <c r="F18" s="1587"/>
      <c r="G18" s="1150"/>
      <c r="H18" s="1151">
        <f t="shared" ref="H18:N18" si="7">SUM(H19:H30)</f>
        <v>15552</v>
      </c>
      <c r="I18" s="1152">
        <f t="shared" si="7"/>
        <v>46980</v>
      </c>
      <c r="J18" s="1152">
        <f t="shared" si="7"/>
        <v>15444</v>
      </c>
      <c r="K18" s="1152">
        <f t="shared" si="7"/>
        <v>43782</v>
      </c>
      <c r="L18" s="1152">
        <f t="shared" si="7"/>
        <v>3124</v>
      </c>
      <c r="M18" s="1152">
        <f t="shared" si="7"/>
        <v>4521</v>
      </c>
      <c r="N18" s="1153">
        <f t="shared" si="7"/>
        <v>3338</v>
      </c>
      <c r="O18" s="1153">
        <f t="shared" ref="O18:T18" si="8">SUM(O19:O30)</f>
        <v>2323</v>
      </c>
      <c r="P18" s="1153">
        <f t="shared" si="8"/>
        <v>1116</v>
      </c>
      <c r="Q18" s="1153">
        <f t="shared" si="8"/>
        <v>617</v>
      </c>
      <c r="R18" s="1153">
        <f t="shared" si="8"/>
        <v>405</v>
      </c>
      <c r="S18" s="1153">
        <f t="shared" si="8"/>
        <v>108</v>
      </c>
      <c r="T18" s="1154">
        <f t="shared" si="8"/>
        <v>3198</v>
      </c>
      <c r="U18" s="1155"/>
      <c r="V18" s="1159"/>
      <c r="W18" s="1587" t="s">
        <v>53</v>
      </c>
      <c r="X18" s="1588"/>
      <c r="Y18" s="1160"/>
      <c r="Z18" s="1573"/>
    </row>
    <row r="19" spans="2:26" s="511" customFormat="1" ht="11.45" customHeight="1">
      <c r="B19" s="1573"/>
      <c r="C19" s="514"/>
      <c r="D19" s="514"/>
      <c r="E19" s="514"/>
      <c r="F19" s="1180" t="s">
        <v>213</v>
      </c>
      <c r="G19" s="1162"/>
      <c r="H19" s="1163">
        <f t="shared" ref="H19:H32" si="9">J19+S19</f>
        <v>1582</v>
      </c>
      <c r="I19" s="1164">
        <f t="shared" ref="I19:I32" si="10">K19+T19</f>
        <v>4771</v>
      </c>
      <c r="J19" s="1164">
        <v>1574</v>
      </c>
      <c r="K19" s="1164">
        <v>4498</v>
      </c>
      <c r="L19" s="1164">
        <v>302</v>
      </c>
      <c r="M19" s="1164">
        <v>460</v>
      </c>
      <c r="N19" s="80">
        <v>348</v>
      </c>
      <c r="O19" s="80">
        <v>243</v>
      </c>
      <c r="P19" s="80">
        <v>123</v>
      </c>
      <c r="Q19" s="80">
        <v>62</v>
      </c>
      <c r="R19" s="80">
        <v>36</v>
      </c>
      <c r="S19" s="80">
        <v>8</v>
      </c>
      <c r="T19" s="1165">
        <v>273</v>
      </c>
      <c r="U19" s="1166"/>
      <c r="V19" s="1167"/>
      <c r="W19" s="1167"/>
      <c r="X19" s="1180" t="s">
        <v>213</v>
      </c>
      <c r="Y19" s="1168"/>
      <c r="Z19" s="1573"/>
    </row>
    <row r="20" spans="2:26" s="511" customFormat="1" ht="11.45" customHeight="1">
      <c r="B20" s="1573"/>
      <c r="C20" s="514"/>
      <c r="D20" s="514"/>
      <c r="E20" s="514"/>
      <c r="F20" s="1180" t="s">
        <v>55</v>
      </c>
      <c r="G20" s="1162"/>
      <c r="H20" s="1163">
        <f>J20+S20</f>
        <v>1463</v>
      </c>
      <c r="I20" s="1164">
        <f>K20+T20</f>
        <v>4444</v>
      </c>
      <c r="J20" s="1164">
        <v>1451</v>
      </c>
      <c r="K20" s="1164">
        <v>4015</v>
      </c>
      <c r="L20" s="1164">
        <v>287</v>
      </c>
      <c r="M20" s="1164">
        <v>423</v>
      </c>
      <c r="N20" s="80">
        <v>334</v>
      </c>
      <c r="O20" s="80">
        <v>243</v>
      </c>
      <c r="P20" s="80">
        <v>104</v>
      </c>
      <c r="Q20" s="80">
        <v>37</v>
      </c>
      <c r="R20" s="80">
        <v>23</v>
      </c>
      <c r="S20" s="80">
        <v>12</v>
      </c>
      <c r="T20" s="1165">
        <v>429</v>
      </c>
      <c r="U20" s="1166"/>
      <c r="V20" s="1167"/>
      <c r="W20" s="1167"/>
      <c r="X20" s="1180" t="s">
        <v>55</v>
      </c>
      <c r="Y20" s="1168"/>
      <c r="Z20" s="1573"/>
    </row>
    <row r="21" spans="2:26" s="511" customFormat="1" ht="11.45" customHeight="1">
      <c r="B21" s="1573"/>
      <c r="C21" s="514"/>
      <c r="D21" s="514"/>
      <c r="E21" s="514"/>
      <c r="F21" s="1180" t="s">
        <v>214</v>
      </c>
      <c r="G21" s="1162"/>
      <c r="H21" s="1163">
        <f t="shared" si="9"/>
        <v>1076</v>
      </c>
      <c r="I21" s="1164">
        <f t="shared" si="10"/>
        <v>3304</v>
      </c>
      <c r="J21" s="1164">
        <v>1067</v>
      </c>
      <c r="K21" s="1164">
        <v>2966</v>
      </c>
      <c r="L21" s="1164">
        <v>225</v>
      </c>
      <c r="M21" s="1164">
        <v>317</v>
      </c>
      <c r="N21" s="80">
        <v>212</v>
      </c>
      <c r="O21" s="80">
        <v>181</v>
      </c>
      <c r="P21" s="80">
        <v>75</v>
      </c>
      <c r="Q21" s="80">
        <v>36</v>
      </c>
      <c r="R21" s="80">
        <v>21</v>
      </c>
      <c r="S21" s="80">
        <v>9</v>
      </c>
      <c r="T21" s="1165">
        <v>338</v>
      </c>
      <c r="U21" s="1166"/>
      <c r="V21" s="1167"/>
      <c r="W21" s="1167"/>
      <c r="X21" s="1180" t="s">
        <v>214</v>
      </c>
      <c r="Y21" s="1168"/>
      <c r="Z21" s="1573"/>
    </row>
    <row r="22" spans="2:26" s="511" customFormat="1" ht="11.45" customHeight="1">
      <c r="B22" s="1573"/>
      <c r="C22" s="514"/>
      <c r="D22" s="514"/>
      <c r="E22" s="514"/>
      <c r="F22" s="1180" t="s">
        <v>57</v>
      </c>
      <c r="G22" s="1162"/>
      <c r="H22" s="1163">
        <f t="shared" si="9"/>
        <v>695</v>
      </c>
      <c r="I22" s="1164">
        <f t="shared" si="10"/>
        <v>1946</v>
      </c>
      <c r="J22" s="1164">
        <v>693</v>
      </c>
      <c r="K22" s="1164">
        <v>1921</v>
      </c>
      <c r="L22" s="1164">
        <v>138</v>
      </c>
      <c r="M22" s="1164">
        <v>210</v>
      </c>
      <c r="N22" s="80">
        <v>157</v>
      </c>
      <c r="O22" s="80">
        <v>103</v>
      </c>
      <c r="P22" s="80">
        <v>50</v>
      </c>
      <c r="Q22" s="80">
        <v>22</v>
      </c>
      <c r="R22" s="80">
        <v>13</v>
      </c>
      <c r="S22" s="80">
        <v>2</v>
      </c>
      <c r="T22" s="1165">
        <v>25</v>
      </c>
      <c r="U22" s="1166"/>
      <c r="V22" s="1167"/>
      <c r="W22" s="1167"/>
      <c r="X22" s="1180" t="s">
        <v>57</v>
      </c>
      <c r="Y22" s="1168"/>
      <c r="Z22" s="1573"/>
    </row>
    <row r="23" spans="2:26" s="511" customFormat="1" ht="11.45" customHeight="1">
      <c r="B23" s="1573"/>
      <c r="C23" s="514"/>
      <c r="D23" s="514"/>
      <c r="E23" s="514"/>
      <c r="F23" s="1180" t="s">
        <v>58</v>
      </c>
      <c r="G23" s="1162"/>
      <c r="H23" s="1163">
        <f t="shared" si="9"/>
        <v>2960</v>
      </c>
      <c r="I23" s="1164">
        <f t="shared" si="10"/>
        <v>8529</v>
      </c>
      <c r="J23" s="1164">
        <v>2928</v>
      </c>
      <c r="K23" s="1164">
        <v>7802</v>
      </c>
      <c r="L23" s="1164">
        <v>616</v>
      </c>
      <c r="M23" s="1164">
        <v>969</v>
      </c>
      <c r="N23" s="80">
        <v>624</v>
      </c>
      <c r="O23" s="80">
        <v>404</v>
      </c>
      <c r="P23" s="80">
        <v>189</v>
      </c>
      <c r="Q23" s="80">
        <v>86</v>
      </c>
      <c r="R23" s="80">
        <v>40</v>
      </c>
      <c r="S23" s="80">
        <v>32</v>
      </c>
      <c r="T23" s="1165">
        <v>727</v>
      </c>
      <c r="U23" s="1166"/>
      <c r="V23" s="1167"/>
      <c r="W23" s="1167"/>
      <c r="X23" s="1180" t="s">
        <v>58</v>
      </c>
      <c r="Y23" s="1168"/>
      <c r="Z23" s="1573"/>
    </row>
    <row r="24" spans="2:26" s="511" customFormat="1" ht="11.45" customHeight="1">
      <c r="B24" s="1573"/>
      <c r="C24" s="514"/>
      <c r="D24" s="514"/>
      <c r="E24" s="514"/>
      <c r="F24" s="1180" t="s">
        <v>59</v>
      </c>
      <c r="G24" s="1162"/>
      <c r="H24" s="1163">
        <f t="shared" si="9"/>
        <v>1962</v>
      </c>
      <c r="I24" s="1164">
        <f t="shared" si="10"/>
        <v>5701</v>
      </c>
      <c r="J24" s="1164">
        <v>1951</v>
      </c>
      <c r="K24" s="1164">
        <v>5188</v>
      </c>
      <c r="L24" s="1164">
        <v>437</v>
      </c>
      <c r="M24" s="1164">
        <v>608</v>
      </c>
      <c r="N24" s="80">
        <v>432</v>
      </c>
      <c r="O24" s="80">
        <v>277</v>
      </c>
      <c r="P24" s="80">
        <v>99</v>
      </c>
      <c r="Q24" s="80">
        <v>63</v>
      </c>
      <c r="R24" s="80">
        <v>35</v>
      </c>
      <c r="S24" s="80">
        <v>11</v>
      </c>
      <c r="T24" s="1165">
        <v>513</v>
      </c>
      <c r="U24" s="1166"/>
      <c r="V24" s="1167"/>
      <c r="W24" s="1167"/>
      <c r="X24" s="1180" t="s">
        <v>59</v>
      </c>
      <c r="Y24" s="1168"/>
      <c r="Z24" s="1573"/>
    </row>
    <row r="25" spans="2:26" s="511" customFormat="1" ht="11.45" customHeight="1">
      <c r="B25" s="1573"/>
      <c r="C25" s="514"/>
      <c r="D25" s="514"/>
      <c r="E25" s="514"/>
      <c r="F25" s="1180" t="s">
        <v>60</v>
      </c>
      <c r="G25" s="1162"/>
      <c r="H25" s="1163">
        <f t="shared" si="9"/>
        <v>569</v>
      </c>
      <c r="I25" s="1164">
        <f t="shared" si="10"/>
        <v>1613</v>
      </c>
      <c r="J25" s="1164">
        <v>569</v>
      </c>
      <c r="K25" s="1164">
        <v>1613</v>
      </c>
      <c r="L25" s="1164">
        <v>116</v>
      </c>
      <c r="M25" s="1164">
        <v>159</v>
      </c>
      <c r="N25" s="80">
        <v>144</v>
      </c>
      <c r="O25" s="80">
        <v>78</v>
      </c>
      <c r="P25" s="80">
        <v>34</v>
      </c>
      <c r="Q25" s="80">
        <v>14</v>
      </c>
      <c r="R25" s="80">
        <v>24</v>
      </c>
      <c r="S25" s="80">
        <v>0</v>
      </c>
      <c r="T25" s="1165">
        <v>0</v>
      </c>
      <c r="U25" s="1166"/>
      <c r="V25" s="1167"/>
      <c r="W25" s="1167"/>
      <c r="X25" s="1180" t="s">
        <v>60</v>
      </c>
      <c r="Y25" s="1168"/>
      <c r="Z25" s="1573"/>
    </row>
    <row r="26" spans="2:26" s="511" customFormat="1" ht="11.45" customHeight="1">
      <c r="B26" s="1573"/>
      <c r="C26" s="514"/>
      <c r="D26" s="514"/>
      <c r="E26" s="514"/>
      <c r="F26" s="1180" t="s">
        <v>215</v>
      </c>
      <c r="G26" s="1162"/>
      <c r="H26" s="1163">
        <f t="shared" si="9"/>
        <v>769</v>
      </c>
      <c r="I26" s="1164">
        <f t="shared" si="10"/>
        <v>2439</v>
      </c>
      <c r="J26" s="1164">
        <v>766</v>
      </c>
      <c r="K26" s="1164">
        <v>2338</v>
      </c>
      <c r="L26" s="1164">
        <v>139</v>
      </c>
      <c r="M26" s="1164">
        <v>213</v>
      </c>
      <c r="N26" s="80">
        <v>147</v>
      </c>
      <c r="O26" s="80">
        <v>117</v>
      </c>
      <c r="P26" s="80">
        <v>75</v>
      </c>
      <c r="Q26" s="80">
        <v>47</v>
      </c>
      <c r="R26" s="80">
        <v>28</v>
      </c>
      <c r="S26" s="80">
        <v>3</v>
      </c>
      <c r="T26" s="1165">
        <v>101</v>
      </c>
      <c r="U26" s="1166"/>
      <c r="V26" s="1167"/>
      <c r="W26" s="1167"/>
      <c r="X26" s="1180" t="s">
        <v>215</v>
      </c>
      <c r="Y26" s="1168"/>
      <c r="Z26" s="1573"/>
    </row>
    <row r="27" spans="2:26" s="511" customFormat="1" ht="11.45" customHeight="1">
      <c r="B27" s="1573"/>
      <c r="C27" s="514"/>
      <c r="D27" s="514"/>
      <c r="E27" s="514"/>
      <c r="F27" s="1180" t="s">
        <v>62</v>
      </c>
      <c r="G27" s="1162"/>
      <c r="H27" s="1163">
        <f t="shared" si="9"/>
        <v>963</v>
      </c>
      <c r="I27" s="1164">
        <f t="shared" si="10"/>
        <v>3334</v>
      </c>
      <c r="J27" s="1164">
        <v>949</v>
      </c>
      <c r="K27" s="1164">
        <v>2930</v>
      </c>
      <c r="L27" s="1164">
        <v>176</v>
      </c>
      <c r="M27" s="1164">
        <v>238</v>
      </c>
      <c r="N27" s="80">
        <v>206</v>
      </c>
      <c r="O27" s="80">
        <v>149</v>
      </c>
      <c r="P27" s="80">
        <v>79</v>
      </c>
      <c r="Q27" s="80">
        <v>56</v>
      </c>
      <c r="R27" s="80">
        <v>45</v>
      </c>
      <c r="S27" s="80">
        <v>14</v>
      </c>
      <c r="T27" s="1165">
        <v>404</v>
      </c>
      <c r="U27" s="1166"/>
      <c r="V27" s="1167"/>
      <c r="W27" s="1167"/>
      <c r="X27" s="1180" t="s">
        <v>62</v>
      </c>
      <c r="Y27" s="1168"/>
      <c r="Z27" s="1573"/>
    </row>
    <row r="28" spans="2:26" s="511" customFormat="1" ht="11.45" customHeight="1">
      <c r="B28" s="1573"/>
      <c r="C28" s="514"/>
      <c r="D28" s="514"/>
      <c r="E28" s="514"/>
      <c r="F28" s="1180" t="s">
        <v>63</v>
      </c>
      <c r="G28" s="1162"/>
      <c r="H28" s="1163">
        <f t="shared" si="9"/>
        <v>1092</v>
      </c>
      <c r="I28" s="1164">
        <f t="shared" si="10"/>
        <v>3478</v>
      </c>
      <c r="J28" s="1164">
        <v>1088</v>
      </c>
      <c r="K28" s="1164">
        <v>3360</v>
      </c>
      <c r="L28" s="1164">
        <v>206</v>
      </c>
      <c r="M28" s="1164">
        <v>255</v>
      </c>
      <c r="N28" s="80">
        <v>255</v>
      </c>
      <c r="O28" s="80">
        <v>166</v>
      </c>
      <c r="P28" s="80">
        <v>98</v>
      </c>
      <c r="Q28" s="80">
        <v>60</v>
      </c>
      <c r="R28" s="80">
        <v>48</v>
      </c>
      <c r="S28" s="80">
        <v>4</v>
      </c>
      <c r="T28" s="1165">
        <v>118</v>
      </c>
      <c r="U28" s="1166"/>
      <c r="V28" s="1167"/>
      <c r="W28" s="1167"/>
      <c r="X28" s="1180" t="s">
        <v>63</v>
      </c>
      <c r="Y28" s="1168"/>
      <c r="Z28" s="1573"/>
    </row>
    <row r="29" spans="2:26" s="511" customFormat="1" ht="11.45" customHeight="1">
      <c r="B29" s="1573"/>
      <c r="C29" s="514"/>
      <c r="D29" s="514"/>
      <c r="E29" s="514"/>
      <c r="F29" s="1180" t="s">
        <v>64</v>
      </c>
      <c r="G29" s="1162"/>
      <c r="H29" s="1163">
        <f t="shared" si="9"/>
        <v>1136</v>
      </c>
      <c r="I29" s="1164">
        <f t="shared" si="10"/>
        <v>3515</v>
      </c>
      <c r="J29" s="1164">
        <v>1131</v>
      </c>
      <c r="K29" s="1164">
        <v>3387</v>
      </c>
      <c r="L29" s="1164">
        <v>224</v>
      </c>
      <c r="M29" s="1164">
        <v>309</v>
      </c>
      <c r="N29" s="80">
        <v>230</v>
      </c>
      <c r="O29" s="80">
        <v>160</v>
      </c>
      <c r="P29" s="80">
        <v>95</v>
      </c>
      <c r="Q29" s="80">
        <v>72</v>
      </c>
      <c r="R29" s="80">
        <v>41</v>
      </c>
      <c r="S29" s="80">
        <v>5</v>
      </c>
      <c r="T29" s="1165">
        <v>128</v>
      </c>
      <c r="U29" s="1166"/>
      <c r="V29" s="1167"/>
      <c r="W29" s="1167"/>
      <c r="X29" s="1180" t="s">
        <v>64</v>
      </c>
      <c r="Y29" s="1168"/>
      <c r="Z29" s="1573"/>
    </row>
    <row r="30" spans="2:26" s="1179" customFormat="1" ht="11.25" customHeight="1">
      <c r="B30" s="1573"/>
      <c r="C30" s="1169"/>
      <c r="D30" s="1169"/>
      <c r="E30" s="1169"/>
      <c r="F30" s="1181" t="s">
        <v>65</v>
      </c>
      <c r="G30" s="1171"/>
      <c r="H30" s="1172">
        <f t="shared" si="9"/>
        <v>1285</v>
      </c>
      <c r="I30" s="1173">
        <f t="shared" si="10"/>
        <v>3906</v>
      </c>
      <c r="J30" s="1173">
        <v>1277</v>
      </c>
      <c r="K30" s="1173">
        <v>3764</v>
      </c>
      <c r="L30" s="1173">
        <v>258</v>
      </c>
      <c r="M30" s="1173">
        <v>360</v>
      </c>
      <c r="N30" s="1174">
        <v>249</v>
      </c>
      <c r="O30" s="1174">
        <v>202</v>
      </c>
      <c r="P30" s="1174">
        <v>95</v>
      </c>
      <c r="Q30" s="1174">
        <v>62</v>
      </c>
      <c r="R30" s="1174">
        <v>51</v>
      </c>
      <c r="S30" s="1174">
        <v>8</v>
      </c>
      <c r="T30" s="1175">
        <v>142</v>
      </c>
      <c r="U30" s="1176"/>
      <c r="V30" s="1177"/>
      <c r="W30" s="1177"/>
      <c r="X30" s="1181" t="s">
        <v>65</v>
      </c>
      <c r="Y30" s="1178"/>
      <c r="Z30" s="1573"/>
    </row>
    <row r="31" spans="2:26" s="1157" customFormat="1" ht="17.25" customHeight="1">
      <c r="B31" s="1573"/>
      <c r="C31" s="1158"/>
      <c r="D31" s="1584" t="s">
        <v>216</v>
      </c>
      <c r="E31" s="1584"/>
      <c r="F31" s="1584"/>
      <c r="G31" s="1182"/>
      <c r="H31" s="1151">
        <f t="shared" si="9"/>
        <v>3385</v>
      </c>
      <c r="I31" s="1152">
        <f t="shared" si="10"/>
        <v>10187</v>
      </c>
      <c r="J31" s="1152">
        <v>3359</v>
      </c>
      <c r="K31" s="1152">
        <v>9547</v>
      </c>
      <c r="L31" s="1152">
        <v>690</v>
      </c>
      <c r="M31" s="1152">
        <v>971</v>
      </c>
      <c r="N31" s="1153">
        <v>691</v>
      </c>
      <c r="O31" s="1153">
        <v>528</v>
      </c>
      <c r="P31" s="1153">
        <v>258</v>
      </c>
      <c r="Q31" s="1153">
        <v>141</v>
      </c>
      <c r="R31" s="1153">
        <v>80</v>
      </c>
      <c r="S31" s="1153">
        <v>26</v>
      </c>
      <c r="T31" s="1154">
        <v>640</v>
      </c>
      <c r="U31" s="1155"/>
      <c r="V31" s="1584" t="s">
        <v>216</v>
      </c>
      <c r="W31" s="1585"/>
      <c r="X31" s="1585"/>
      <c r="Y31" s="1156"/>
      <c r="Z31" s="1573"/>
    </row>
    <row r="32" spans="2:26" s="1157" customFormat="1" ht="17.25" customHeight="1">
      <c r="B32" s="1573"/>
      <c r="C32" s="1158"/>
      <c r="D32" s="1584" t="s">
        <v>217</v>
      </c>
      <c r="E32" s="1584"/>
      <c r="F32" s="1584"/>
      <c r="G32" s="1182"/>
      <c r="H32" s="1151">
        <f t="shared" si="9"/>
        <v>994</v>
      </c>
      <c r="I32" s="1152">
        <f t="shared" si="10"/>
        <v>3116</v>
      </c>
      <c r="J32" s="1152">
        <v>987</v>
      </c>
      <c r="K32" s="1152">
        <v>2942</v>
      </c>
      <c r="L32" s="1152">
        <v>206</v>
      </c>
      <c r="M32" s="1152">
        <v>274</v>
      </c>
      <c r="N32" s="1153">
        <v>174</v>
      </c>
      <c r="O32" s="1153">
        <v>156</v>
      </c>
      <c r="P32" s="1153">
        <v>84</v>
      </c>
      <c r="Q32" s="1153">
        <v>50</v>
      </c>
      <c r="R32" s="1153">
        <v>43</v>
      </c>
      <c r="S32" s="1153">
        <v>7</v>
      </c>
      <c r="T32" s="1154">
        <v>174</v>
      </c>
      <c r="U32" s="1155"/>
      <c r="V32" s="1584" t="s">
        <v>217</v>
      </c>
      <c r="W32" s="1585"/>
      <c r="X32" s="1585"/>
      <c r="Y32" s="1156"/>
      <c r="Z32" s="1573"/>
    </row>
    <row r="33" spans="2:26" s="511" customFormat="1" ht="11.45" customHeight="1">
      <c r="B33" s="1183"/>
      <c r="F33" s="1162"/>
      <c r="G33" s="1162"/>
      <c r="H33" s="1163"/>
      <c r="I33" s="1164"/>
      <c r="J33" s="1164"/>
      <c r="K33" s="1164"/>
      <c r="L33" s="1164"/>
      <c r="M33" s="1164"/>
      <c r="N33" s="80"/>
      <c r="O33" s="80"/>
      <c r="P33" s="80"/>
      <c r="Q33" s="80"/>
      <c r="R33" s="80"/>
      <c r="S33" s="80"/>
      <c r="T33" s="1165"/>
      <c r="U33" s="1162"/>
      <c r="V33" s="1184"/>
      <c r="W33" s="1184"/>
      <c r="X33" s="1185"/>
      <c r="Y33" s="1162"/>
      <c r="Z33" s="1183"/>
    </row>
    <row r="34" spans="2:26" s="1186" customFormat="1" ht="11.45" customHeight="1">
      <c r="B34" s="1573" t="s">
        <v>218</v>
      </c>
      <c r="D34" s="1582" t="s">
        <v>43</v>
      </c>
      <c r="E34" s="1582"/>
      <c r="F34" s="1582"/>
      <c r="G34" s="1187"/>
      <c r="H34" s="1188" t="s">
        <v>243</v>
      </c>
      <c r="I34" s="1189" t="s">
        <v>243</v>
      </c>
      <c r="J34" s="1190">
        <f>ROUND((J8/$H8)*100,1)</f>
        <v>99.6</v>
      </c>
      <c r="K34" s="1190">
        <f>ROUND((K8/$I8)*100,1)</f>
        <v>95.9</v>
      </c>
      <c r="L34" s="1190">
        <f>ROUND((L8/$H8)*100,1)</f>
        <v>36.799999999999997</v>
      </c>
      <c r="M34" s="1190">
        <f t="shared" ref="M34:S34" si="11">ROUND((M8/$H8)*100,1)</f>
        <v>27.6</v>
      </c>
      <c r="N34" s="1190">
        <f t="shared" si="11"/>
        <v>16.8</v>
      </c>
      <c r="O34" s="1190">
        <f t="shared" si="11"/>
        <v>11.3</v>
      </c>
      <c r="P34" s="1190">
        <f t="shared" si="11"/>
        <v>4.2</v>
      </c>
      <c r="Q34" s="1190">
        <f t="shared" si="11"/>
        <v>1.9</v>
      </c>
      <c r="R34" s="1190">
        <f t="shared" si="11"/>
        <v>1.1000000000000001</v>
      </c>
      <c r="S34" s="1190">
        <f t="shared" si="11"/>
        <v>0.4</v>
      </c>
      <c r="T34" s="1191">
        <f>ROUND((T8/$I8)*100,1)</f>
        <v>4.0999999999999996</v>
      </c>
      <c r="U34" s="1192"/>
      <c r="V34" s="1582" t="s">
        <v>43</v>
      </c>
      <c r="W34" s="1583"/>
      <c r="X34" s="1583"/>
      <c r="Y34" s="1147"/>
      <c r="Z34" s="1573" t="s">
        <v>218</v>
      </c>
    </row>
    <row r="35" spans="2:26" s="1157" customFormat="1" ht="17.25" customHeight="1">
      <c r="B35" s="1573"/>
      <c r="D35" s="1584" t="s">
        <v>44</v>
      </c>
      <c r="E35" s="1584"/>
      <c r="F35" s="1584"/>
      <c r="G35" s="1182"/>
      <c r="H35" s="1193" t="s">
        <v>243</v>
      </c>
      <c r="I35" s="1194" t="s">
        <v>243</v>
      </c>
      <c r="J35" s="1195">
        <f t="shared" ref="J35:J58" si="12">ROUND((J9/$H9)*100,1)</f>
        <v>99.6</v>
      </c>
      <c r="K35" s="1195">
        <f t="shared" ref="K35:K58" si="13">ROUND((K9/$I9)*100,1)</f>
        <v>96.1</v>
      </c>
      <c r="L35" s="1195">
        <f t="shared" ref="L35:S35" si="14">ROUND((L9/$H9)*100,1)</f>
        <v>37.9</v>
      </c>
      <c r="M35" s="1195">
        <f t="shared" si="14"/>
        <v>27.5</v>
      </c>
      <c r="N35" s="1194">
        <f t="shared" si="14"/>
        <v>16.600000000000001</v>
      </c>
      <c r="O35" s="1194">
        <f t="shared" si="14"/>
        <v>11</v>
      </c>
      <c r="P35" s="1194">
        <f t="shared" si="14"/>
        <v>4</v>
      </c>
      <c r="Q35" s="1194">
        <f t="shared" si="14"/>
        <v>1.7</v>
      </c>
      <c r="R35" s="1194">
        <f t="shared" si="14"/>
        <v>0.9</v>
      </c>
      <c r="S35" s="1194">
        <f t="shared" si="14"/>
        <v>0.4</v>
      </c>
      <c r="T35" s="1196">
        <f t="shared" ref="T35:T58" si="15">ROUND((T9/$I9)*100,1)</f>
        <v>3.9</v>
      </c>
      <c r="U35" s="1197"/>
      <c r="V35" s="1584" t="s">
        <v>44</v>
      </c>
      <c r="W35" s="1586"/>
      <c r="X35" s="1586"/>
      <c r="Y35" s="1156"/>
      <c r="Z35" s="1591"/>
    </row>
    <row r="36" spans="2:26" s="1157" customFormat="1" ht="17.25" customHeight="1">
      <c r="B36" s="1573"/>
      <c r="D36" s="1158"/>
      <c r="E36" s="1587" t="s">
        <v>45</v>
      </c>
      <c r="F36" s="1587"/>
      <c r="G36" s="1182"/>
      <c r="H36" s="1193" t="s">
        <v>243</v>
      </c>
      <c r="I36" s="1194" t="s">
        <v>243</v>
      </c>
      <c r="J36" s="1195">
        <f t="shared" si="12"/>
        <v>99.7</v>
      </c>
      <c r="K36" s="1195">
        <f t="shared" si="13"/>
        <v>97.5</v>
      </c>
      <c r="L36" s="1195">
        <f t="shared" ref="L36:S36" si="16">ROUND((L10/$H10)*100,1)</f>
        <v>49.6</v>
      </c>
      <c r="M36" s="1195">
        <f t="shared" si="16"/>
        <v>25.1</v>
      </c>
      <c r="N36" s="1194">
        <f t="shared" si="16"/>
        <v>13.2</v>
      </c>
      <c r="O36" s="1194">
        <f t="shared" si="16"/>
        <v>8.1</v>
      </c>
      <c r="P36" s="1194">
        <f t="shared" si="16"/>
        <v>2.5</v>
      </c>
      <c r="Q36" s="1194">
        <f t="shared" si="16"/>
        <v>0.8</v>
      </c>
      <c r="R36" s="1194">
        <f t="shared" si="16"/>
        <v>0.4</v>
      </c>
      <c r="S36" s="1194">
        <f t="shared" si="16"/>
        <v>0.3</v>
      </c>
      <c r="T36" s="1196">
        <f t="shared" si="15"/>
        <v>2.5</v>
      </c>
      <c r="U36" s="1197"/>
      <c r="V36" s="1159"/>
      <c r="W36" s="1587" t="s">
        <v>45</v>
      </c>
      <c r="X36" s="1588"/>
      <c r="Y36" s="1160"/>
      <c r="Z36" s="1591"/>
    </row>
    <row r="37" spans="2:26" s="1157" customFormat="1" ht="17.25" customHeight="1">
      <c r="B37" s="1573"/>
      <c r="D37" s="1158"/>
      <c r="E37" s="1587" t="s">
        <v>46</v>
      </c>
      <c r="F37" s="1587"/>
      <c r="G37" s="1182"/>
      <c r="H37" s="1193" t="s">
        <v>243</v>
      </c>
      <c r="I37" s="1194" t="s">
        <v>243</v>
      </c>
      <c r="J37" s="1195">
        <f t="shared" si="12"/>
        <v>99.7</v>
      </c>
      <c r="K37" s="1195">
        <f t="shared" si="13"/>
        <v>97.2</v>
      </c>
      <c r="L37" s="1195">
        <f t="shared" ref="L37:S37" si="17">ROUND((L11/$H11)*100,1)</f>
        <v>36.9</v>
      </c>
      <c r="M37" s="1195">
        <f t="shared" si="17"/>
        <v>29.1</v>
      </c>
      <c r="N37" s="1194">
        <f t="shared" si="17"/>
        <v>17.100000000000001</v>
      </c>
      <c r="O37" s="1194">
        <f t="shared" si="17"/>
        <v>11.5</v>
      </c>
      <c r="P37" s="1194">
        <f t="shared" si="17"/>
        <v>3.5</v>
      </c>
      <c r="Q37" s="1194">
        <f t="shared" si="17"/>
        <v>1.2</v>
      </c>
      <c r="R37" s="1194">
        <f t="shared" si="17"/>
        <v>0.5</v>
      </c>
      <c r="S37" s="1194">
        <f t="shared" si="17"/>
        <v>0.3</v>
      </c>
      <c r="T37" s="1196">
        <f t="shared" si="15"/>
        <v>2.8</v>
      </c>
      <c r="U37" s="1197"/>
      <c r="V37" s="1159"/>
      <c r="W37" s="1587" t="s">
        <v>46</v>
      </c>
      <c r="X37" s="1588"/>
      <c r="Y37" s="1160"/>
      <c r="Z37" s="1591"/>
    </row>
    <row r="38" spans="2:26" s="511" customFormat="1" ht="11.45" customHeight="1">
      <c r="B38" s="1573"/>
      <c r="D38" s="514"/>
      <c r="E38" s="514"/>
      <c r="F38" s="1161" t="s">
        <v>212</v>
      </c>
      <c r="G38" s="1162"/>
      <c r="H38" s="1198" t="s">
        <v>243</v>
      </c>
      <c r="I38" s="1199" t="s">
        <v>243</v>
      </c>
      <c r="J38" s="1200">
        <f t="shared" si="12"/>
        <v>99.6</v>
      </c>
      <c r="K38" s="1200">
        <f t="shared" si="13"/>
        <v>93.8</v>
      </c>
      <c r="L38" s="1200">
        <f t="shared" ref="L38:S38" si="18">ROUND((L12/$H12)*100,1)</f>
        <v>38.299999999999997</v>
      </c>
      <c r="M38" s="1200">
        <f t="shared" si="18"/>
        <v>30.2</v>
      </c>
      <c r="N38" s="1199">
        <f t="shared" si="18"/>
        <v>15.7</v>
      </c>
      <c r="O38" s="1199">
        <f t="shared" si="18"/>
        <v>10</v>
      </c>
      <c r="P38" s="1199">
        <f t="shared" si="18"/>
        <v>3.5</v>
      </c>
      <c r="Q38" s="1199">
        <f t="shared" si="18"/>
        <v>1.3</v>
      </c>
      <c r="R38" s="1199">
        <f t="shared" si="18"/>
        <v>0.7</v>
      </c>
      <c r="S38" s="1199">
        <f t="shared" si="18"/>
        <v>0.4</v>
      </c>
      <c r="T38" s="1201">
        <f t="shared" si="15"/>
        <v>6.2</v>
      </c>
      <c r="U38" s="1202"/>
      <c r="V38" s="1167"/>
      <c r="W38" s="1167"/>
      <c r="X38" s="1161" t="s">
        <v>212</v>
      </c>
      <c r="Y38" s="1168"/>
      <c r="Z38" s="1591"/>
    </row>
    <row r="39" spans="2:26" s="511" customFormat="1" ht="11.45" customHeight="1">
      <c r="B39" s="1573"/>
      <c r="D39" s="514"/>
      <c r="E39" s="514"/>
      <c r="F39" s="1161" t="s">
        <v>99</v>
      </c>
      <c r="G39" s="1162"/>
      <c r="H39" s="1198" t="s">
        <v>243</v>
      </c>
      <c r="I39" s="1199" t="s">
        <v>243</v>
      </c>
      <c r="J39" s="1200">
        <f t="shared" si="12"/>
        <v>99.9</v>
      </c>
      <c r="K39" s="1200">
        <f t="shared" si="13"/>
        <v>99.6</v>
      </c>
      <c r="L39" s="1200">
        <f t="shared" ref="L39:R39" si="19">ROUND((L13/$H13)*100,1)</f>
        <v>23.2</v>
      </c>
      <c r="M39" s="1200">
        <f t="shared" si="19"/>
        <v>38.9</v>
      </c>
      <c r="N39" s="1199">
        <f t="shared" si="19"/>
        <v>20.8</v>
      </c>
      <c r="O39" s="1199">
        <f t="shared" si="19"/>
        <v>12</v>
      </c>
      <c r="P39" s="1199">
        <f t="shared" si="19"/>
        <v>3.1</v>
      </c>
      <c r="Q39" s="1199">
        <f t="shared" si="19"/>
        <v>1.4</v>
      </c>
      <c r="R39" s="1199">
        <f t="shared" si="19"/>
        <v>0.5</v>
      </c>
      <c r="S39" s="1199">
        <f>ROUND((S13/$H13)*100,1)</f>
        <v>0.1</v>
      </c>
      <c r="T39" s="1201">
        <f t="shared" si="15"/>
        <v>0.4</v>
      </c>
      <c r="U39" s="1202"/>
      <c r="V39" s="1167"/>
      <c r="W39" s="1167"/>
      <c r="X39" s="1161" t="s">
        <v>99</v>
      </c>
      <c r="Y39" s="1168"/>
      <c r="Z39" s="1591"/>
    </row>
    <row r="40" spans="2:26" s="511" customFormat="1" ht="11.45" customHeight="1">
      <c r="B40" s="1573"/>
      <c r="D40" s="514"/>
      <c r="E40" s="514"/>
      <c r="F40" s="1161" t="s">
        <v>100</v>
      </c>
      <c r="G40" s="1162"/>
      <c r="H40" s="1198" t="s">
        <v>243</v>
      </c>
      <c r="I40" s="1199" t="s">
        <v>243</v>
      </c>
      <c r="J40" s="1200">
        <f t="shared" si="12"/>
        <v>99.8</v>
      </c>
      <c r="K40" s="1200">
        <f t="shared" si="13"/>
        <v>98.8</v>
      </c>
      <c r="L40" s="1200">
        <f t="shared" ref="L40:S40" si="20">ROUND((L14/$H14)*100,1)</f>
        <v>40.9</v>
      </c>
      <c r="M40" s="1200">
        <f t="shared" si="20"/>
        <v>27.1</v>
      </c>
      <c r="N40" s="1199">
        <f t="shared" si="20"/>
        <v>16</v>
      </c>
      <c r="O40" s="1199">
        <f t="shared" si="20"/>
        <v>11.2</v>
      </c>
      <c r="P40" s="1199">
        <f t="shared" si="20"/>
        <v>3.3</v>
      </c>
      <c r="Q40" s="1199">
        <f t="shared" si="20"/>
        <v>0.9</v>
      </c>
      <c r="R40" s="1199">
        <f t="shared" si="20"/>
        <v>0.4</v>
      </c>
      <c r="S40" s="1199">
        <f t="shared" si="20"/>
        <v>0.2</v>
      </c>
      <c r="T40" s="1201">
        <f t="shared" si="15"/>
        <v>1.2</v>
      </c>
      <c r="U40" s="1202"/>
      <c r="V40" s="1167"/>
      <c r="W40" s="1167"/>
      <c r="X40" s="1161" t="s">
        <v>100</v>
      </c>
      <c r="Y40" s="1168"/>
      <c r="Z40" s="1591"/>
    </row>
    <row r="41" spans="2:26" s="511" customFormat="1" ht="11.45" customHeight="1">
      <c r="B41" s="1573"/>
      <c r="D41" s="514"/>
      <c r="E41" s="514"/>
      <c r="F41" s="1161" t="s">
        <v>101</v>
      </c>
      <c r="G41" s="1162"/>
      <c r="H41" s="1198" t="s">
        <v>243</v>
      </c>
      <c r="I41" s="1199" t="s">
        <v>243</v>
      </c>
      <c r="J41" s="1200">
        <f t="shared" si="12"/>
        <v>99.7</v>
      </c>
      <c r="K41" s="1200">
        <f t="shared" si="13"/>
        <v>96.4</v>
      </c>
      <c r="L41" s="1200">
        <f t="shared" ref="L41:S41" si="21">ROUND((L15/$H15)*100,1)</f>
        <v>33.200000000000003</v>
      </c>
      <c r="M41" s="1200">
        <f t="shared" si="21"/>
        <v>28.8</v>
      </c>
      <c r="N41" s="1199">
        <f t="shared" si="21"/>
        <v>18.899999999999999</v>
      </c>
      <c r="O41" s="1199">
        <f t="shared" si="21"/>
        <v>13.2</v>
      </c>
      <c r="P41" s="1199">
        <f t="shared" si="21"/>
        <v>3.7</v>
      </c>
      <c r="Q41" s="1199">
        <f t="shared" si="21"/>
        <v>1.5</v>
      </c>
      <c r="R41" s="1199">
        <f t="shared" si="21"/>
        <v>0.5</v>
      </c>
      <c r="S41" s="1199">
        <f t="shared" si="21"/>
        <v>0.3</v>
      </c>
      <c r="T41" s="1201">
        <f t="shared" si="15"/>
        <v>3.6</v>
      </c>
      <c r="U41" s="1202"/>
      <c r="V41" s="1167"/>
      <c r="W41" s="1167"/>
      <c r="X41" s="1161" t="s">
        <v>101</v>
      </c>
      <c r="Y41" s="1168"/>
      <c r="Z41" s="1591"/>
    </row>
    <row r="42" spans="2:26" s="511" customFormat="1" ht="11.45" customHeight="1">
      <c r="B42" s="1573"/>
      <c r="D42" s="514"/>
      <c r="E42" s="514"/>
      <c r="F42" s="1161" t="s">
        <v>51</v>
      </c>
      <c r="G42" s="1162"/>
      <c r="H42" s="1198" t="s">
        <v>243</v>
      </c>
      <c r="I42" s="1199" t="s">
        <v>243</v>
      </c>
      <c r="J42" s="1200">
        <f t="shared" si="12"/>
        <v>99.7</v>
      </c>
      <c r="K42" s="1200">
        <f t="shared" si="13"/>
        <v>97</v>
      </c>
      <c r="L42" s="1200">
        <f t="shared" ref="L42:S42" si="22">ROUND((L16/$H16)*100,1)</f>
        <v>50.3</v>
      </c>
      <c r="M42" s="1200">
        <f t="shared" si="22"/>
        <v>25.2</v>
      </c>
      <c r="N42" s="1199">
        <f t="shared" si="22"/>
        <v>12.4</v>
      </c>
      <c r="O42" s="1199">
        <f t="shared" si="22"/>
        <v>7.8</v>
      </c>
      <c r="P42" s="1199">
        <f t="shared" si="22"/>
        <v>3</v>
      </c>
      <c r="Q42" s="1199">
        <f t="shared" si="22"/>
        <v>1</v>
      </c>
      <c r="R42" s="1199">
        <f t="shared" si="22"/>
        <v>0.2</v>
      </c>
      <c r="S42" s="1199">
        <f t="shared" si="22"/>
        <v>0.3</v>
      </c>
      <c r="T42" s="1201">
        <f t="shared" si="15"/>
        <v>3</v>
      </c>
      <c r="U42" s="1202"/>
      <c r="V42" s="1167"/>
      <c r="W42" s="1167"/>
      <c r="X42" s="1161" t="s">
        <v>51</v>
      </c>
      <c r="Y42" s="1168"/>
      <c r="Z42" s="1591"/>
    </row>
    <row r="43" spans="2:26" s="511" customFormat="1" ht="11.45" customHeight="1">
      <c r="B43" s="1573"/>
      <c r="D43" s="514"/>
      <c r="E43" s="514"/>
      <c r="F43" s="1161" t="s">
        <v>52</v>
      </c>
      <c r="G43" s="1162"/>
      <c r="H43" s="1198" t="s">
        <v>243</v>
      </c>
      <c r="I43" s="1199" t="s">
        <v>243</v>
      </c>
      <c r="J43" s="1200">
        <f t="shared" si="12"/>
        <v>99.7</v>
      </c>
      <c r="K43" s="1200">
        <f t="shared" si="13"/>
        <v>97.2</v>
      </c>
      <c r="L43" s="1200">
        <f t="shared" ref="L43:S43" si="23">ROUND((L17/$H17)*100,1)</f>
        <v>26.6</v>
      </c>
      <c r="M43" s="1200">
        <f t="shared" si="23"/>
        <v>33.700000000000003</v>
      </c>
      <c r="N43" s="1199">
        <f t="shared" si="23"/>
        <v>20.6</v>
      </c>
      <c r="O43" s="1199">
        <f t="shared" si="23"/>
        <v>12.3</v>
      </c>
      <c r="P43" s="1199">
        <f t="shared" si="23"/>
        <v>4</v>
      </c>
      <c r="Q43" s="1199">
        <f t="shared" si="23"/>
        <v>1.6</v>
      </c>
      <c r="R43" s="1199">
        <f t="shared" si="23"/>
        <v>0.9</v>
      </c>
      <c r="S43" s="1199">
        <f t="shared" si="23"/>
        <v>0.3</v>
      </c>
      <c r="T43" s="1201">
        <f t="shared" si="15"/>
        <v>2.8</v>
      </c>
      <c r="U43" s="1202"/>
      <c r="V43" s="1167"/>
      <c r="W43" s="1167"/>
      <c r="X43" s="1161" t="s">
        <v>52</v>
      </c>
      <c r="Y43" s="1168"/>
      <c r="Z43" s="1591"/>
    </row>
    <row r="44" spans="2:26" s="1157" customFormat="1" ht="17.25" customHeight="1">
      <c r="B44" s="1573"/>
      <c r="D44" s="1158"/>
      <c r="E44" s="1587" t="s">
        <v>53</v>
      </c>
      <c r="F44" s="1587"/>
      <c r="G44" s="1182"/>
      <c r="H44" s="1193" t="s">
        <v>243</v>
      </c>
      <c r="I44" s="1194" t="s">
        <v>243</v>
      </c>
      <c r="J44" s="1195">
        <f t="shared" si="12"/>
        <v>99.3</v>
      </c>
      <c r="K44" s="1195">
        <f t="shared" si="13"/>
        <v>93.2</v>
      </c>
      <c r="L44" s="1195">
        <f t="shared" ref="L44:S44" si="24">ROUND((L18/$H18)*100,1)</f>
        <v>20.100000000000001</v>
      </c>
      <c r="M44" s="1195">
        <f t="shared" si="24"/>
        <v>29.1</v>
      </c>
      <c r="N44" s="1194">
        <f t="shared" si="24"/>
        <v>21.5</v>
      </c>
      <c r="O44" s="1194">
        <f t="shared" si="24"/>
        <v>14.9</v>
      </c>
      <c r="P44" s="1194">
        <f t="shared" si="24"/>
        <v>7.2</v>
      </c>
      <c r="Q44" s="1194">
        <f t="shared" si="24"/>
        <v>4</v>
      </c>
      <c r="R44" s="1194">
        <f t="shared" si="24"/>
        <v>2.6</v>
      </c>
      <c r="S44" s="1194">
        <f t="shared" si="24"/>
        <v>0.7</v>
      </c>
      <c r="T44" s="1196">
        <f t="shared" si="15"/>
        <v>6.8</v>
      </c>
      <c r="U44" s="1197"/>
      <c r="V44" s="1159"/>
      <c r="W44" s="1587" t="s">
        <v>53</v>
      </c>
      <c r="X44" s="1588"/>
      <c r="Y44" s="1160"/>
      <c r="Z44" s="1591"/>
    </row>
    <row r="45" spans="2:26" s="511" customFormat="1" ht="11.45" customHeight="1">
      <c r="B45" s="1573"/>
      <c r="D45" s="514"/>
      <c r="E45" s="514"/>
      <c r="F45" s="1180" t="s">
        <v>213</v>
      </c>
      <c r="G45" s="1162"/>
      <c r="H45" s="1198" t="s">
        <v>243</v>
      </c>
      <c r="I45" s="1199" t="s">
        <v>243</v>
      </c>
      <c r="J45" s="1200">
        <f t="shared" si="12"/>
        <v>99.5</v>
      </c>
      <c r="K45" s="1200">
        <f t="shared" si="13"/>
        <v>94.3</v>
      </c>
      <c r="L45" s="1200">
        <f t="shared" ref="L45:S45" si="25">ROUND((L19/$H19)*100,1)</f>
        <v>19.100000000000001</v>
      </c>
      <c r="M45" s="1200">
        <f t="shared" si="25"/>
        <v>29.1</v>
      </c>
      <c r="N45" s="1199">
        <f t="shared" si="25"/>
        <v>22</v>
      </c>
      <c r="O45" s="1199">
        <f t="shared" si="25"/>
        <v>15.4</v>
      </c>
      <c r="P45" s="1199">
        <f t="shared" si="25"/>
        <v>7.8</v>
      </c>
      <c r="Q45" s="1199">
        <f t="shared" si="25"/>
        <v>3.9</v>
      </c>
      <c r="R45" s="1199">
        <f t="shared" si="25"/>
        <v>2.2999999999999998</v>
      </c>
      <c r="S45" s="1199">
        <f t="shared" si="25"/>
        <v>0.5</v>
      </c>
      <c r="T45" s="1201">
        <f t="shared" si="15"/>
        <v>5.7</v>
      </c>
      <c r="U45" s="1202"/>
      <c r="V45" s="1167"/>
      <c r="W45" s="1167"/>
      <c r="X45" s="1180" t="s">
        <v>213</v>
      </c>
      <c r="Y45" s="1168"/>
      <c r="Z45" s="1591"/>
    </row>
    <row r="46" spans="2:26" s="511" customFormat="1" ht="11.45" customHeight="1">
      <c r="B46" s="1573"/>
      <c r="D46" s="514"/>
      <c r="E46" s="514"/>
      <c r="F46" s="1180" t="s">
        <v>55</v>
      </c>
      <c r="G46" s="1162"/>
      <c r="H46" s="1198" t="s">
        <v>243</v>
      </c>
      <c r="I46" s="1199" t="s">
        <v>243</v>
      </c>
      <c r="J46" s="1200">
        <f t="shared" si="12"/>
        <v>99.2</v>
      </c>
      <c r="K46" s="1200">
        <f t="shared" si="13"/>
        <v>90.3</v>
      </c>
      <c r="L46" s="1200">
        <f t="shared" ref="L46:S46" si="26">ROUND((L20/$H20)*100,1)</f>
        <v>19.600000000000001</v>
      </c>
      <c r="M46" s="1200">
        <f t="shared" si="26"/>
        <v>28.9</v>
      </c>
      <c r="N46" s="1199">
        <f t="shared" si="26"/>
        <v>22.8</v>
      </c>
      <c r="O46" s="1199">
        <f t="shared" si="26"/>
        <v>16.600000000000001</v>
      </c>
      <c r="P46" s="1199">
        <f t="shared" si="26"/>
        <v>7.1</v>
      </c>
      <c r="Q46" s="1199">
        <f t="shared" si="26"/>
        <v>2.5</v>
      </c>
      <c r="R46" s="1199">
        <f t="shared" si="26"/>
        <v>1.6</v>
      </c>
      <c r="S46" s="1199">
        <f t="shared" si="26"/>
        <v>0.8</v>
      </c>
      <c r="T46" s="1201">
        <f t="shared" si="15"/>
        <v>9.6999999999999993</v>
      </c>
      <c r="U46" s="1202"/>
      <c r="V46" s="1167"/>
      <c r="W46" s="1167"/>
      <c r="X46" s="1180" t="s">
        <v>55</v>
      </c>
      <c r="Y46" s="1168"/>
      <c r="Z46" s="1591"/>
    </row>
    <row r="47" spans="2:26" s="511" customFormat="1" ht="11.45" customHeight="1">
      <c r="B47" s="1573"/>
      <c r="D47" s="514"/>
      <c r="E47" s="514"/>
      <c r="F47" s="1180" t="s">
        <v>214</v>
      </c>
      <c r="G47" s="1162"/>
      <c r="H47" s="1198" t="s">
        <v>243</v>
      </c>
      <c r="I47" s="1199" t="s">
        <v>243</v>
      </c>
      <c r="J47" s="1200">
        <f t="shared" si="12"/>
        <v>99.2</v>
      </c>
      <c r="K47" s="1200">
        <f t="shared" si="13"/>
        <v>89.8</v>
      </c>
      <c r="L47" s="1200">
        <f t="shared" ref="L47:S47" si="27">ROUND((L21/$H21)*100,1)</f>
        <v>20.9</v>
      </c>
      <c r="M47" s="1200">
        <f t="shared" si="27"/>
        <v>29.5</v>
      </c>
      <c r="N47" s="1199">
        <f t="shared" si="27"/>
        <v>19.7</v>
      </c>
      <c r="O47" s="1199">
        <f t="shared" si="27"/>
        <v>16.8</v>
      </c>
      <c r="P47" s="1199">
        <f t="shared" si="27"/>
        <v>7</v>
      </c>
      <c r="Q47" s="1199">
        <f t="shared" si="27"/>
        <v>3.3</v>
      </c>
      <c r="R47" s="1199">
        <f t="shared" si="27"/>
        <v>2</v>
      </c>
      <c r="S47" s="1199">
        <f t="shared" si="27"/>
        <v>0.8</v>
      </c>
      <c r="T47" s="1201">
        <f t="shared" si="15"/>
        <v>10.199999999999999</v>
      </c>
      <c r="U47" s="1202"/>
      <c r="V47" s="1167"/>
      <c r="W47" s="1167"/>
      <c r="X47" s="1180" t="s">
        <v>214</v>
      </c>
      <c r="Y47" s="1168"/>
      <c r="Z47" s="1591"/>
    </row>
    <row r="48" spans="2:26" s="511" customFormat="1" ht="11.45" customHeight="1">
      <c r="B48" s="1573"/>
      <c r="D48" s="514"/>
      <c r="E48" s="514"/>
      <c r="F48" s="1180" t="s">
        <v>57</v>
      </c>
      <c r="G48" s="1162"/>
      <c r="H48" s="1198" t="s">
        <v>243</v>
      </c>
      <c r="I48" s="1199" t="s">
        <v>243</v>
      </c>
      <c r="J48" s="1200">
        <f t="shared" si="12"/>
        <v>99.7</v>
      </c>
      <c r="K48" s="1200">
        <f t="shared" si="13"/>
        <v>98.7</v>
      </c>
      <c r="L48" s="1200">
        <f t="shared" ref="L48:S48" si="28">ROUND((L22/$H22)*100,1)</f>
        <v>19.899999999999999</v>
      </c>
      <c r="M48" s="1200">
        <f t="shared" si="28"/>
        <v>30.2</v>
      </c>
      <c r="N48" s="1199">
        <f t="shared" si="28"/>
        <v>22.6</v>
      </c>
      <c r="O48" s="1199">
        <f t="shared" si="28"/>
        <v>14.8</v>
      </c>
      <c r="P48" s="1199">
        <f t="shared" si="28"/>
        <v>7.2</v>
      </c>
      <c r="Q48" s="1199">
        <f t="shared" si="28"/>
        <v>3.2</v>
      </c>
      <c r="R48" s="1199">
        <f t="shared" si="28"/>
        <v>1.9</v>
      </c>
      <c r="S48" s="1199">
        <f t="shared" si="28"/>
        <v>0.3</v>
      </c>
      <c r="T48" s="1201">
        <f t="shared" si="15"/>
        <v>1.3</v>
      </c>
      <c r="U48" s="1202"/>
      <c r="V48" s="1167"/>
      <c r="W48" s="1167"/>
      <c r="X48" s="1180" t="s">
        <v>57</v>
      </c>
      <c r="Y48" s="1168"/>
      <c r="Z48" s="1591"/>
    </row>
    <row r="49" spans="2:26" s="511" customFormat="1" ht="11.45" customHeight="1">
      <c r="B49" s="1573"/>
      <c r="D49" s="514"/>
      <c r="E49" s="514"/>
      <c r="F49" s="1180" t="s">
        <v>58</v>
      </c>
      <c r="G49" s="1162"/>
      <c r="H49" s="1198" t="s">
        <v>243</v>
      </c>
      <c r="I49" s="1199" t="s">
        <v>243</v>
      </c>
      <c r="J49" s="1200">
        <f t="shared" si="12"/>
        <v>98.9</v>
      </c>
      <c r="K49" s="1200">
        <f t="shared" si="13"/>
        <v>91.5</v>
      </c>
      <c r="L49" s="1200">
        <f t="shared" ref="L49:S49" si="29">ROUND((L23/$H23)*100,1)</f>
        <v>20.8</v>
      </c>
      <c r="M49" s="1200">
        <f t="shared" si="29"/>
        <v>32.700000000000003</v>
      </c>
      <c r="N49" s="1199">
        <f t="shared" si="29"/>
        <v>21.1</v>
      </c>
      <c r="O49" s="1199">
        <f t="shared" si="29"/>
        <v>13.6</v>
      </c>
      <c r="P49" s="1199">
        <f t="shared" si="29"/>
        <v>6.4</v>
      </c>
      <c r="Q49" s="1199">
        <f t="shared" si="29"/>
        <v>2.9</v>
      </c>
      <c r="R49" s="1199">
        <f t="shared" si="29"/>
        <v>1.4</v>
      </c>
      <c r="S49" s="1199">
        <f t="shared" si="29"/>
        <v>1.1000000000000001</v>
      </c>
      <c r="T49" s="1201">
        <f t="shared" si="15"/>
        <v>8.5</v>
      </c>
      <c r="U49" s="1202"/>
      <c r="V49" s="1167"/>
      <c r="W49" s="1167"/>
      <c r="X49" s="1180" t="s">
        <v>58</v>
      </c>
      <c r="Y49" s="1168"/>
      <c r="Z49" s="1591"/>
    </row>
    <row r="50" spans="2:26" s="511" customFormat="1" ht="11.45" customHeight="1">
      <c r="B50" s="1573"/>
      <c r="D50" s="514"/>
      <c r="E50" s="514"/>
      <c r="F50" s="1180" t="s">
        <v>59</v>
      </c>
      <c r="G50" s="1162"/>
      <c r="H50" s="1198" t="s">
        <v>243</v>
      </c>
      <c r="I50" s="1199" t="s">
        <v>243</v>
      </c>
      <c r="J50" s="1200">
        <f t="shared" si="12"/>
        <v>99.4</v>
      </c>
      <c r="K50" s="1200">
        <f t="shared" si="13"/>
        <v>91</v>
      </c>
      <c r="L50" s="1200">
        <f t="shared" ref="L50:S50" si="30">ROUND((L24/$H24)*100,1)</f>
        <v>22.3</v>
      </c>
      <c r="M50" s="1200">
        <f t="shared" si="30"/>
        <v>31</v>
      </c>
      <c r="N50" s="1199">
        <f t="shared" si="30"/>
        <v>22</v>
      </c>
      <c r="O50" s="1199">
        <f t="shared" si="30"/>
        <v>14.1</v>
      </c>
      <c r="P50" s="1199">
        <f t="shared" si="30"/>
        <v>5</v>
      </c>
      <c r="Q50" s="1199">
        <f t="shared" si="30"/>
        <v>3.2</v>
      </c>
      <c r="R50" s="1199">
        <f t="shared" si="30"/>
        <v>1.8</v>
      </c>
      <c r="S50" s="1199">
        <f t="shared" si="30"/>
        <v>0.6</v>
      </c>
      <c r="T50" s="1201">
        <f t="shared" si="15"/>
        <v>9</v>
      </c>
      <c r="U50" s="1202"/>
      <c r="V50" s="1167"/>
      <c r="W50" s="1167"/>
      <c r="X50" s="1180" t="s">
        <v>59</v>
      </c>
      <c r="Y50" s="1168"/>
      <c r="Z50" s="1591"/>
    </row>
    <row r="51" spans="2:26" s="511" customFormat="1" ht="11.45" customHeight="1">
      <c r="B51" s="1573"/>
      <c r="D51" s="514"/>
      <c r="E51" s="514"/>
      <c r="F51" s="1180" t="s">
        <v>60</v>
      </c>
      <c r="G51" s="1162"/>
      <c r="H51" s="1198" t="s">
        <v>243</v>
      </c>
      <c r="I51" s="1199" t="s">
        <v>243</v>
      </c>
      <c r="J51" s="1200">
        <f t="shared" si="12"/>
        <v>100</v>
      </c>
      <c r="K51" s="1200">
        <f t="shared" si="13"/>
        <v>100</v>
      </c>
      <c r="L51" s="1200">
        <f t="shared" ref="L51:S51" si="31">ROUND((L25/$H25)*100,1)</f>
        <v>20.399999999999999</v>
      </c>
      <c r="M51" s="1200">
        <f t="shared" si="31"/>
        <v>27.9</v>
      </c>
      <c r="N51" s="1199">
        <f t="shared" si="31"/>
        <v>25.3</v>
      </c>
      <c r="O51" s="1199">
        <f t="shared" si="31"/>
        <v>13.7</v>
      </c>
      <c r="P51" s="1199">
        <f t="shared" si="31"/>
        <v>6</v>
      </c>
      <c r="Q51" s="1199">
        <f t="shared" si="31"/>
        <v>2.5</v>
      </c>
      <c r="R51" s="1199">
        <f t="shared" si="31"/>
        <v>4.2</v>
      </c>
      <c r="S51" s="1199">
        <f t="shared" si="31"/>
        <v>0</v>
      </c>
      <c r="T51" s="1201">
        <f t="shared" si="15"/>
        <v>0</v>
      </c>
      <c r="U51" s="1202"/>
      <c r="V51" s="1167"/>
      <c r="W51" s="1167"/>
      <c r="X51" s="1180" t="s">
        <v>60</v>
      </c>
      <c r="Y51" s="1168"/>
      <c r="Z51" s="1591"/>
    </row>
    <row r="52" spans="2:26" s="511" customFormat="1" ht="11.45" customHeight="1">
      <c r="B52" s="1573"/>
      <c r="D52" s="514"/>
      <c r="E52" s="514"/>
      <c r="F52" s="1180" t="s">
        <v>215</v>
      </c>
      <c r="G52" s="1162"/>
      <c r="H52" s="1198" t="s">
        <v>243</v>
      </c>
      <c r="I52" s="1199" t="s">
        <v>243</v>
      </c>
      <c r="J52" s="1200">
        <f t="shared" si="12"/>
        <v>99.6</v>
      </c>
      <c r="K52" s="1200">
        <f t="shared" si="13"/>
        <v>95.9</v>
      </c>
      <c r="L52" s="1200">
        <f t="shared" ref="L52:S52" si="32">ROUND((L26/$H26)*100,1)</f>
        <v>18.100000000000001</v>
      </c>
      <c r="M52" s="1200">
        <f t="shared" si="32"/>
        <v>27.7</v>
      </c>
      <c r="N52" s="1199">
        <f t="shared" si="32"/>
        <v>19.100000000000001</v>
      </c>
      <c r="O52" s="1199">
        <f t="shared" si="32"/>
        <v>15.2</v>
      </c>
      <c r="P52" s="1199">
        <f t="shared" si="32"/>
        <v>9.8000000000000007</v>
      </c>
      <c r="Q52" s="1199">
        <f t="shared" si="32"/>
        <v>6.1</v>
      </c>
      <c r="R52" s="1199">
        <f t="shared" si="32"/>
        <v>3.6</v>
      </c>
      <c r="S52" s="1199">
        <f t="shared" si="32"/>
        <v>0.4</v>
      </c>
      <c r="T52" s="1201">
        <f t="shared" si="15"/>
        <v>4.0999999999999996</v>
      </c>
      <c r="U52" s="1202"/>
      <c r="V52" s="1167"/>
      <c r="W52" s="1167"/>
      <c r="X52" s="1180" t="s">
        <v>215</v>
      </c>
      <c r="Y52" s="1168"/>
      <c r="Z52" s="1591"/>
    </row>
    <row r="53" spans="2:26" s="511" customFormat="1" ht="11.45" customHeight="1">
      <c r="B53" s="1573"/>
      <c r="D53" s="514"/>
      <c r="E53" s="514"/>
      <c r="F53" s="1180" t="s">
        <v>62</v>
      </c>
      <c r="G53" s="1162"/>
      <c r="H53" s="1198" t="s">
        <v>243</v>
      </c>
      <c r="I53" s="1199" t="s">
        <v>243</v>
      </c>
      <c r="J53" s="1200">
        <f t="shared" si="12"/>
        <v>98.5</v>
      </c>
      <c r="K53" s="1200">
        <f t="shared" si="13"/>
        <v>87.9</v>
      </c>
      <c r="L53" s="1200">
        <f t="shared" ref="L53:S53" si="33">ROUND((L27/$H27)*100,1)</f>
        <v>18.3</v>
      </c>
      <c r="M53" s="1200">
        <f t="shared" si="33"/>
        <v>24.7</v>
      </c>
      <c r="N53" s="1199">
        <f t="shared" si="33"/>
        <v>21.4</v>
      </c>
      <c r="O53" s="1199">
        <f t="shared" si="33"/>
        <v>15.5</v>
      </c>
      <c r="P53" s="1199">
        <f t="shared" si="33"/>
        <v>8.1999999999999993</v>
      </c>
      <c r="Q53" s="1199">
        <f t="shared" si="33"/>
        <v>5.8</v>
      </c>
      <c r="R53" s="1199">
        <f t="shared" si="33"/>
        <v>4.7</v>
      </c>
      <c r="S53" s="1199">
        <f t="shared" si="33"/>
        <v>1.5</v>
      </c>
      <c r="T53" s="1201">
        <f t="shared" si="15"/>
        <v>12.1</v>
      </c>
      <c r="U53" s="1202"/>
      <c r="V53" s="1167"/>
      <c r="W53" s="1167"/>
      <c r="X53" s="1180" t="s">
        <v>62</v>
      </c>
      <c r="Y53" s="1168"/>
      <c r="Z53" s="1591"/>
    </row>
    <row r="54" spans="2:26" s="511" customFormat="1" ht="11.45" customHeight="1">
      <c r="B54" s="1573"/>
      <c r="D54" s="514"/>
      <c r="E54" s="514"/>
      <c r="F54" s="1180" t="s">
        <v>63</v>
      </c>
      <c r="G54" s="1162"/>
      <c r="H54" s="1198" t="s">
        <v>243</v>
      </c>
      <c r="I54" s="1199" t="s">
        <v>243</v>
      </c>
      <c r="J54" s="1200">
        <f t="shared" si="12"/>
        <v>99.6</v>
      </c>
      <c r="K54" s="1200">
        <f t="shared" si="13"/>
        <v>96.6</v>
      </c>
      <c r="L54" s="1200">
        <f t="shared" ref="L54:S54" si="34">ROUND((L28/$H28)*100,1)</f>
        <v>18.899999999999999</v>
      </c>
      <c r="M54" s="1200">
        <f t="shared" si="34"/>
        <v>23.4</v>
      </c>
      <c r="N54" s="1199">
        <f t="shared" si="34"/>
        <v>23.4</v>
      </c>
      <c r="O54" s="1199">
        <f t="shared" si="34"/>
        <v>15.2</v>
      </c>
      <c r="P54" s="1199">
        <f t="shared" si="34"/>
        <v>9</v>
      </c>
      <c r="Q54" s="1199">
        <f t="shared" si="34"/>
        <v>5.5</v>
      </c>
      <c r="R54" s="1199">
        <f t="shared" si="34"/>
        <v>4.4000000000000004</v>
      </c>
      <c r="S54" s="1199">
        <f t="shared" si="34"/>
        <v>0.4</v>
      </c>
      <c r="T54" s="1201">
        <f t="shared" si="15"/>
        <v>3.4</v>
      </c>
      <c r="U54" s="1202"/>
      <c r="V54" s="1167"/>
      <c r="W54" s="1167"/>
      <c r="X54" s="1180" t="s">
        <v>63</v>
      </c>
      <c r="Y54" s="1168"/>
      <c r="Z54" s="1591"/>
    </row>
    <row r="55" spans="2:26" s="511" customFormat="1" ht="11.45" customHeight="1">
      <c r="B55" s="1573"/>
      <c r="D55" s="514"/>
      <c r="E55" s="514"/>
      <c r="F55" s="1180" t="s">
        <v>64</v>
      </c>
      <c r="G55" s="1162"/>
      <c r="H55" s="1198" t="s">
        <v>243</v>
      </c>
      <c r="I55" s="1199" t="s">
        <v>243</v>
      </c>
      <c r="J55" s="1200">
        <f t="shared" si="12"/>
        <v>99.6</v>
      </c>
      <c r="K55" s="1200">
        <f t="shared" si="13"/>
        <v>96.4</v>
      </c>
      <c r="L55" s="1200">
        <f t="shared" ref="L55:S55" si="35">ROUND((L29/$H29)*100,1)</f>
        <v>19.7</v>
      </c>
      <c r="M55" s="1200">
        <f t="shared" si="35"/>
        <v>27.2</v>
      </c>
      <c r="N55" s="1199">
        <f t="shared" si="35"/>
        <v>20.2</v>
      </c>
      <c r="O55" s="1199">
        <f t="shared" si="35"/>
        <v>14.1</v>
      </c>
      <c r="P55" s="1199">
        <f t="shared" si="35"/>
        <v>8.4</v>
      </c>
      <c r="Q55" s="1199">
        <f t="shared" si="35"/>
        <v>6.3</v>
      </c>
      <c r="R55" s="1199">
        <f t="shared" si="35"/>
        <v>3.6</v>
      </c>
      <c r="S55" s="1199">
        <f t="shared" si="35"/>
        <v>0.4</v>
      </c>
      <c r="T55" s="1201">
        <f t="shared" si="15"/>
        <v>3.6</v>
      </c>
      <c r="U55" s="1202"/>
      <c r="V55" s="1167"/>
      <c r="W55" s="1167"/>
      <c r="X55" s="1180" t="s">
        <v>64</v>
      </c>
      <c r="Y55" s="1168"/>
      <c r="Z55" s="1591"/>
    </row>
    <row r="56" spans="2:26" s="511" customFormat="1" ht="11.45" customHeight="1">
      <c r="B56" s="1573"/>
      <c r="D56" s="514"/>
      <c r="E56" s="514"/>
      <c r="F56" s="1180" t="s">
        <v>65</v>
      </c>
      <c r="G56" s="1162"/>
      <c r="H56" s="1198" t="s">
        <v>243</v>
      </c>
      <c r="I56" s="1199" t="s">
        <v>243</v>
      </c>
      <c r="J56" s="1200">
        <f t="shared" si="12"/>
        <v>99.4</v>
      </c>
      <c r="K56" s="1200">
        <f>ROUND((K30/$I30)*100,1)</f>
        <v>96.4</v>
      </c>
      <c r="L56" s="1200">
        <f t="shared" ref="L56:S56" si="36">ROUND((L30/$H30)*100,1)</f>
        <v>20.100000000000001</v>
      </c>
      <c r="M56" s="1200">
        <f>ROUND((M30/$H30)*100,1)</f>
        <v>28</v>
      </c>
      <c r="N56" s="1199">
        <f t="shared" si="36"/>
        <v>19.399999999999999</v>
      </c>
      <c r="O56" s="1199">
        <f t="shared" si="36"/>
        <v>15.7</v>
      </c>
      <c r="P56" s="1199">
        <f t="shared" si="36"/>
        <v>7.4</v>
      </c>
      <c r="Q56" s="1199">
        <f t="shared" si="36"/>
        <v>4.8</v>
      </c>
      <c r="R56" s="1199">
        <f t="shared" si="36"/>
        <v>4</v>
      </c>
      <c r="S56" s="1199">
        <f t="shared" si="36"/>
        <v>0.6</v>
      </c>
      <c r="T56" s="1201">
        <f t="shared" si="15"/>
        <v>3.6</v>
      </c>
      <c r="U56" s="1202"/>
      <c r="V56" s="1167"/>
      <c r="W56" s="1167"/>
      <c r="X56" s="1180" t="s">
        <v>65</v>
      </c>
      <c r="Y56" s="1168"/>
      <c r="Z56" s="1591"/>
    </row>
    <row r="57" spans="2:26" s="1157" customFormat="1" ht="17.25" customHeight="1">
      <c r="B57" s="1573"/>
      <c r="D57" s="1584" t="s">
        <v>216</v>
      </c>
      <c r="E57" s="1584"/>
      <c r="F57" s="1584"/>
      <c r="G57" s="1182"/>
      <c r="H57" s="1193" t="s">
        <v>243</v>
      </c>
      <c r="I57" s="1194" t="s">
        <v>243</v>
      </c>
      <c r="J57" s="1195">
        <f t="shared" si="12"/>
        <v>99.2</v>
      </c>
      <c r="K57" s="1195">
        <f t="shared" si="13"/>
        <v>93.7</v>
      </c>
      <c r="L57" s="1195">
        <f t="shared" ref="L57:S57" si="37">ROUND((L31/$H31)*100,1)</f>
        <v>20.399999999999999</v>
      </c>
      <c r="M57" s="1195">
        <f t="shared" si="37"/>
        <v>28.7</v>
      </c>
      <c r="N57" s="1194">
        <f t="shared" si="37"/>
        <v>20.399999999999999</v>
      </c>
      <c r="O57" s="1194">
        <f t="shared" si="37"/>
        <v>15.6</v>
      </c>
      <c r="P57" s="1194">
        <f t="shared" si="37"/>
        <v>7.6</v>
      </c>
      <c r="Q57" s="1194">
        <f t="shared" si="37"/>
        <v>4.2</v>
      </c>
      <c r="R57" s="1194">
        <f t="shared" si="37"/>
        <v>2.4</v>
      </c>
      <c r="S57" s="1194">
        <f t="shared" si="37"/>
        <v>0.8</v>
      </c>
      <c r="T57" s="1196">
        <f t="shared" si="15"/>
        <v>6.3</v>
      </c>
      <c r="U57" s="1197"/>
      <c r="V57" s="1584" t="s">
        <v>216</v>
      </c>
      <c r="W57" s="1585"/>
      <c r="X57" s="1585"/>
      <c r="Y57" s="1156"/>
      <c r="Z57" s="1591"/>
    </row>
    <row r="58" spans="2:26" s="1157" customFormat="1" ht="17.25" customHeight="1">
      <c r="B58" s="1573"/>
      <c r="D58" s="1584" t="s">
        <v>217</v>
      </c>
      <c r="E58" s="1584"/>
      <c r="F58" s="1584"/>
      <c r="G58" s="1182"/>
      <c r="H58" s="1193" t="s">
        <v>243</v>
      </c>
      <c r="I58" s="1194" t="s">
        <v>243</v>
      </c>
      <c r="J58" s="1195">
        <f t="shared" si="12"/>
        <v>99.3</v>
      </c>
      <c r="K58" s="1195">
        <f t="shared" si="13"/>
        <v>94.4</v>
      </c>
      <c r="L58" s="1195">
        <f t="shared" ref="L58:S58" si="38">ROUND((L32/$H32)*100,1)</f>
        <v>20.7</v>
      </c>
      <c r="M58" s="1195">
        <f t="shared" si="38"/>
        <v>27.6</v>
      </c>
      <c r="N58" s="1194">
        <f t="shared" si="38"/>
        <v>17.5</v>
      </c>
      <c r="O58" s="1194">
        <f t="shared" si="38"/>
        <v>15.7</v>
      </c>
      <c r="P58" s="1194">
        <f t="shared" si="38"/>
        <v>8.5</v>
      </c>
      <c r="Q58" s="1194">
        <f t="shared" si="38"/>
        <v>5</v>
      </c>
      <c r="R58" s="1194">
        <f t="shared" si="38"/>
        <v>4.3</v>
      </c>
      <c r="S58" s="1194">
        <f t="shared" si="38"/>
        <v>0.7</v>
      </c>
      <c r="T58" s="1196">
        <f t="shared" si="15"/>
        <v>5.6</v>
      </c>
      <c r="U58" s="1197"/>
      <c r="V58" s="1584" t="s">
        <v>217</v>
      </c>
      <c r="W58" s="1585"/>
      <c r="X58" s="1585"/>
      <c r="Y58" s="1156"/>
      <c r="Z58" s="1591"/>
    </row>
    <row r="59" spans="2:26" s="511" customFormat="1" ht="11.45" customHeight="1">
      <c r="B59" s="1203"/>
      <c r="C59" s="1204"/>
      <c r="D59" s="1204"/>
      <c r="E59" s="1204"/>
      <c r="F59" s="1205"/>
      <c r="G59" s="1205"/>
      <c r="H59" s="1206"/>
      <c r="I59" s="1207"/>
      <c r="J59" s="1207"/>
      <c r="K59" s="1207"/>
      <c r="L59" s="1207"/>
      <c r="M59" s="1207"/>
      <c r="N59" s="1207"/>
      <c r="O59" s="1207"/>
      <c r="P59" s="1207"/>
      <c r="Q59" s="1207"/>
      <c r="R59" s="1207"/>
      <c r="S59" s="1207"/>
      <c r="T59" s="1208"/>
      <c r="U59" s="1205"/>
      <c r="V59" s="1204"/>
      <c r="W59" s="1204"/>
      <c r="X59" s="1205"/>
      <c r="Y59" s="1205"/>
      <c r="Z59" s="1203"/>
    </row>
    <row r="60" spans="2:26" s="511" customFormat="1" ht="3" customHeight="1">
      <c r="B60" s="1209"/>
      <c r="C60" s="1209"/>
      <c r="D60" s="1209"/>
      <c r="E60" s="1209"/>
      <c r="F60" s="1209"/>
      <c r="G60" s="1209"/>
      <c r="H60" s="1209"/>
      <c r="I60" s="1209"/>
      <c r="J60" s="1209"/>
      <c r="K60" s="1209"/>
      <c r="L60" s="1209"/>
      <c r="M60" s="1209"/>
      <c r="N60" s="1162"/>
      <c r="O60" s="1162"/>
      <c r="P60" s="1162"/>
      <c r="Q60" s="1162"/>
      <c r="R60" s="1162"/>
      <c r="S60" s="1162"/>
      <c r="T60" s="1162"/>
      <c r="U60" s="1162"/>
      <c r="V60" s="1209"/>
      <c r="W60" s="1209"/>
      <c r="X60" s="1209"/>
      <c r="Y60" s="1209"/>
      <c r="Z60" s="1209"/>
    </row>
    <row r="61" spans="2:26" ht="12" customHeight="1">
      <c r="B61" s="1575" t="s">
        <v>531</v>
      </c>
      <c r="C61" s="1575"/>
      <c r="D61" s="1575"/>
      <c r="E61" s="1575"/>
      <c r="F61" s="1575"/>
      <c r="G61" s="1575"/>
      <c r="H61" s="1575"/>
      <c r="I61" s="1575"/>
      <c r="J61" s="1575"/>
      <c r="K61" s="1575"/>
      <c r="L61" s="1210"/>
      <c r="N61" s="1162"/>
      <c r="O61" s="1162"/>
      <c r="P61" s="1162"/>
      <c r="Q61" s="1162"/>
      <c r="R61" s="1162"/>
      <c r="S61" s="1162"/>
      <c r="T61" s="1162"/>
      <c r="U61" s="1162"/>
      <c r="V61" s="511"/>
      <c r="W61" s="511"/>
      <c r="X61" s="511"/>
      <c r="Y61" s="511"/>
      <c r="Z61" s="511"/>
    </row>
    <row r="62" spans="2:26" ht="12" customHeight="1">
      <c r="B62" s="1575" t="s">
        <v>534</v>
      </c>
      <c r="C62" s="1575"/>
      <c r="D62" s="1575"/>
      <c r="E62" s="1575"/>
      <c r="F62" s="1575"/>
      <c r="G62" s="1575"/>
      <c r="H62" s="1575"/>
      <c r="I62" s="1575"/>
      <c r="J62" s="1575"/>
      <c r="K62" s="1575"/>
      <c r="L62" s="1210"/>
      <c r="N62" s="1132"/>
      <c r="O62" s="1132"/>
      <c r="P62" s="1132"/>
      <c r="Q62" s="1132"/>
      <c r="R62" s="1132"/>
      <c r="S62" s="1132"/>
      <c r="T62" s="1132"/>
    </row>
  </sheetData>
  <mergeCells count="55">
    <mergeCell ref="H4:I4"/>
    <mergeCell ref="J4:M4"/>
    <mergeCell ref="N4:R4"/>
    <mergeCell ref="S4:T4"/>
    <mergeCell ref="U4:Z6"/>
    <mergeCell ref="H5:H6"/>
    <mergeCell ref="I5:I6"/>
    <mergeCell ref="Q5:Q6"/>
    <mergeCell ref="R5:R6"/>
    <mergeCell ref="S5:S6"/>
    <mergeCell ref="T5:T6"/>
    <mergeCell ref="O5:O6"/>
    <mergeCell ref="P5:P6"/>
    <mergeCell ref="J5:K5"/>
    <mergeCell ref="L5:L6"/>
    <mergeCell ref="M5:M6"/>
    <mergeCell ref="N5:N6"/>
    <mergeCell ref="N2:Z2"/>
    <mergeCell ref="B2:M2"/>
    <mergeCell ref="Z34:Z58"/>
    <mergeCell ref="D35:F35"/>
    <mergeCell ref="V35:X35"/>
    <mergeCell ref="E36:F36"/>
    <mergeCell ref="W36:X36"/>
    <mergeCell ref="E37:F37"/>
    <mergeCell ref="W37:X37"/>
    <mergeCell ref="E44:F44"/>
    <mergeCell ref="W44:X44"/>
    <mergeCell ref="D57:F57"/>
    <mergeCell ref="V31:X31"/>
    <mergeCell ref="D32:F32"/>
    <mergeCell ref="V32:X32"/>
    <mergeCell ref="B34:B58"/>
    <mergeCell ref="B8:B32"/>
    <mergeCell ref="E11:F11"/>
    <mergeCell ref="W11:X11"/>
    <mergeCell ref="E18:F18"/>
    <mergeCell ref="W18:X18"/>
    <mergeCell ref="D8:F8"/>
    <mergeCell ref="Z8:Z32"/>
    <mergeCell ref="U3:Z3"/>
    <mergeCell ref="B62:K62"/>
    <mergeCell ref="B61:K61"/>
    <mergeCell ref="B4:G6"/>
    <mergeCell ref="D34:F34"/>
    <mergeCell ref="V34:X34"/>
    <mergeCell ref="V57:X57"/>
    <mergeCell ref="D58:F58"/>
    <mergeCell ref="V58:X58"/>
    <mergeCell ref="V8:X8"/>
    <mergeCell ref="D9:F9"/>
    <mergeCell ref="V9:X9"/>
    <mergeCell ref="E10:F10"/>
    <mergeCell ref="W10:X10"/>
    <mergeCell ref="D31:F31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14" orientation="portrait" useFirstPageNumber="1" r:id="rId1"/>
  <headerFooter scaleWithDoc="0" alignWithMargins="0">
    <oddFooter>&amp;C&amp;P</oddFooter>
  </headerFooter>
  <ignoredErrors>
    <ignoredError sqref="H11:T17 H18:I18 K34:K58" formula="1"/>
    <ignoredError sqref="J18:T18" formula="1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tabColor theme="9"/>
  </sheetPr>
  <dimension ref="B1:AB654"/>
  <sheetViews>
    <sheetView view="pageBreakPreview" zoomScaleNormal="100" zoomScaleSheetLayoutView="100" workbookViewId="0">
      <selection activeCell="L18" sqref="L18"/>
    </sheetView>
  </sheetViews>
  <sheetFormatPr defaultColWidth="9.875" defaultRowHeight="14.65" customHeight="1"/>
  <cols>
    <col min="1" max="1" width="2" style="631" customWidth="1"/>
    <col min="2" max="2" width="2.25" style="631" customWidth="1"/>
    <col min="3" max="3" width="1.625" style="631" customWidth="1"/>
    <col min="4" max="9" width="2" style="631" customWidth="1"/>
    <col min="10" max="10" width="35" style="631" customWidth="1"/>
    <col min="11" max="11" width="2.125" style="631" customWidth="1"/>
    <col min="12" max="22" width="9.75" style="631" customWidth="1"/>
    <col min="23" max="257" width="9.875" style="631"/>
    <col min="258" max="258" width="2.25" style="631" customWidth="1"/>
    <col min="259" max="259" width="1.625" style="631" customWidth="1"/>
    <col min="260" max="265" width="2" style="631" customWidth="1"/>
    <col min="266" max="266" width="31.875" style="631" customWidth="1"/>
    <col min="267" max="267" width="2.125" style="631" customWidth="1"/>
    <col min="268" max="278" width="9.75" style="631" customWidth="1"/>
    <col min="279" max="513" width="9.875" style="631"/>
    <col min="514" max="514" width="2.25" style="631" customWidth="1"/>
    <col min="515" max="515" width="1.625" style="631" customWidth="1"/>
    <col min="516" max="521" width="2" style="631" customWidth="1"/>
    <col min="522" max="522" width="31.875" style="631" customWidth="1"/>
    <col min="523" max="523" width="2.125" style="631" customWidth="1"/>
    <col min="524" max="534" width="9.75" style="631" customWidth="1"/>
    <col min="535" max="769" width="9.875" style="631"/>
    <col min="770" max="770" width="2.25" style="631" customWidth="1"/>
    <col min="771" max="771" width="1.625" style="631" customWidth="1"/>
    <col min="772" max="777" width="2" style="631" customWidth="1"/>
    <col min="778" max="778" width="31.875" style="631" customWidth="1"/>
    <col min="779" max="779" width="2.125" style="631" customWidth="1"/>
    <col min="780" max="790" width="9.75" style="631" customWidth="1"/>
    <col min="791" max="1025" width="9.875" style="631"/>
    <col min="1026" max="1026" width="2.25" style="631" customWidth="1"/>
    <col min="1027" max="1027" width="1.625" style="631" customWidth="1"/>
    <col min="1028" max="1033" width="2" style="631" customWidth="1"/>
    <col min="1034" max="1034" width="31.875" style="631" customWidth="1"/>
    <col min="1035" max="1035" width="2.125" style="631" customWidth="1"/>
    <col min="1036" max="1046" width="9.75" style="631" customWidth="1"/>
    <col min="1047" max="1281" width="9.875" style="631"/>
    <col min="1282" max="1282" width="2.25" style="631" customWidth="1"/>
    <col min="1283" max="1283" width="1.625" style="631" customWidth="1"/>
    <col min="1284" max="1289" width="2" style="631" customWidth="1"/>
    <col min="1290" max="1290" width="31.875" style="631" customWidth="1"/>
    <col min="1291" max="1291" width="2.125" style="631" customWidth="1"/>
    <col min="1292" max="1302" width="9.75" style="631" customWidth="1"/>
    <col min="1303" max="1537" width="9.875" style="631"/>
    <col min="1538" max="1538" width="2.25" style="631" customWidth="1"/>
    <col min="1539" max="1539" width="1.625" style="631" customWidth="1"/>
    <col min="1540" max="1545" width="2" style="631" customWidth="1"/>
    <col min="1546" max="1546" width="31.875" style="631" customWidth="1"/>
    <col min="1547" max="1547" width="2.125" style="631" customWidth="1"/>
    <col min="1548" max="1558" width="9.75" style="631" customWidth="1"/>
    <col min="1559" max="1793" width="9.875" style="631"/>
    <col min="1794" max="1794" width="2.25" style="631" customWidth="1"/>
    <col min="1795" max="1795" width="1.625" style="631" customWidth="1"/>
    <col min="1796" max="1801" width="2" style="631" customWidth="1"/>
    <col min="1802" max="1802" width="31.875" style="631" customWidth="1"/>
    <col min="1803" max="1803" width="2.125" style="631" customWidth="1"/>
    <col min="1804" max="1814" width="9.75" style="631" customWidth="1"/>
    <col min="1815" max="2049" width="9.875" style="631"/>
    <col min="2050" max="2050" width="2.25" style="631" customWidth="1"/>
    <col min="2051" max="2051" width="1.625" style="631" customWidth="1"/>
    <col min="2052" max="2057" width="2" style="631" customWidth="1"/>
    <col min="2058" max="2058" width="31.875" style="631" customWidth="1"/>
    <col min="2059" max="2059" width="2.125" style="631" customWidth="1"/>
    <col min="2060" max="2070" width="9.75" style="631" customWidth="1"/>
    <col min="2071" max="2305" width="9.875" style="631"/>
    <col min="2306" max="2306" width="2.25" style="631" customWidth="1"/>
    <col min="2307" max="2307" width="1.625" style="631" customWidth="1"/>
    <col min="2308" max="2313" width="2" style="631" customWidth="1"/>
    <col min="2314" max="2314" width="31.875" style="631" customWidth="1"/>
    <col min="2315" max="2315" width="2.125" style="631" customWidth="1"/>
    <col min="2316" max="2326" width="9.75" style="631" customWidth="1"/>
    <col min="2327" max="2561" width="9.875" style="631"/>
    <col min="2562" max="2562" width="2.25" style="631" customWidth="1"/>
    <col min="2563" max="2563" width="1.625" style="631" customWidth="1"/>
    <col min="2564" max="2569" width="2" style="631" customWidth="1"/>
    <col min="2570" max="2570" width="31.875" style="631" customWidth="1"/>
    <col min="2571" max="2571" width="2.125" style="631" customWidth="1"/>
    <col min="2572" max="2582" width="9.75" style="631" customWidth="1"/>
    <col min="2583" max="2817" width="9.875" style="631"/>
    <col min="2818" max="2818" width="2.25" style="631" customWidth="1"/>
    <col min="2819" max="2819" width="1.625" style="631" customWidth="1"/>
    <col min="2820" max="2825" width="2" style="631" customWidth="1"/>
    <col min="2826" max="2826" width="31.875" style="631" customWidth="1"/>
    <col min="2827" max="2827" width="2.125" style="631" customWidth="1"/>
    <col min="2828" max="2838" width="9.75" style="631" customWidth="1"/>
    <col min="2839" max="3073" width="9.875" style="631"/>
    <col min="3074" max="3074" width="2.25" style="631" customWidth="1"/>
    <col min="3075" max="3075" width="1.625" style="631" customWidth="1"/>
    <col min="3076" max="3081" width="2" style="631" customWidth="1"/>
    <col min="3082" max="3082" width="31.875" style="631" customWidth="1"/>
    <col min="3083" max="3083" width="2.125" style="631" customWidth="1"/>
    <col min="3084" max="3094" width="9.75" style="631" customWidth="1"/>
    <col min="3095" max="3329" width="9.875" style="631"/>
    <col min="3330" max="3330" width="2.25" style="631" customWidth="1"/>
    <col min="3331" max="3331" width="1.625" style="631" customWidth="1"/>
    <col min="3332" max="3337" width="2" style="631" customWidth="1"/>
    <col min="3338" max="3338" width="31.875" style="631" customWidth="1"/>
    <col min="3339" max="3339" width="2.125" style="631" customWidth="1"/>
    <col min="3340" max="3350" width="9.75" style="631" customWidth="1"/>
    <col min="3351" max="3585" width="9.875" style="631"/>
    <col min="3586" max="3586" width="2.25" style="631" customWidth="1"/>
    <col min="3587" max="3587" width="1.625" style="631" customWidth="1"/>
    <col min="3588" max="3593" width="2" style="631" customWidth="1"/>
    <col min="3594" max="3594" width="31.875" style="631" customWidth="1"/>
    <col min="3595" max="3595" width="2.125" style="631" customWidth="1"/>
    <col min="3596" max="3606" width="9.75" style="631" customWidth="1"/>
    <col min="3607" max="3841" width="9.875" style="631"/>
    <col min="3842" max="3842" width="2.25" style="631" customWidth="1"/>
    <col min="3843" max="3843" width="1.625" style="631" customWidth="1"/>
    <col min="3844" max="3849" width="2" style="631" customWidth="1"/>
    <col min="3850" max="3850" width="31.875" style="631" customWidth="1"/>
    <col min="3851" max="3851" width="2.125" style="631" customWidth="1"/>
    <col min="3852" max="3862" width="9.75" style="631" customWidth="1"/>
    <col min="3863" max="4097" width="9.875" style="631"/>
    <col min="4098" max="4098" width="2.25" style="631" customWidth="1"/>
    <col min="4099" max="4099" width="1.625" style="631" customWidth="1"/>
    <col min="4100" max="4105" width="2" style="631" customWidth="1"/>
    <col min="4106" max="4106" width="31.875" style="631" customWidth="1"/>
    <col min="4107" max="4107" width="2.125" style="631" customWidth="1"/>
    <col min="4108" max="4118" width="9.75" style="631" customWidth="1"/>
    <col min="4119" max="4353" width="9.875" style="631"/>
    <col min="4354" max="4354" width="2.25" style="631" customWidth="1"/>
    <col min="4355" max="4355" width="1.625" style="631" customWidth="1"/>
    <col min="4356" max="4361" width="2" style="631" customWidth="1"/>
    <col min="4362" max="4362" width="31.875" style="631" customWidth="1"/>
    <col min="4363" max="4363" width="2.125" style="631" customWidth="1"/>
    <col min="4364" max="4374" width="9.75" style="631" customWidth="1"/>
    <col min="4375" max="4609" width="9.875" style="631"/>
    <col min="4610" max="4610" width="2.25" style="631" customWidth="1"/>
    <col min="4611" max="4611" width="1.625" style="631" customWidth="1"/>
    <col min="4612" max="4617" width="2" style="631" customWidth="1"/>
    <col min="4618" max="4618" width="31.875" style="631" customWidth="1"/>
    <col min="4619" max="4619" width="2.125" style="631" customWidth="1"/>
    <col min="4620" max="4630" width="9.75" style="631" customWidth="1"/>
    <col min="4631" max="4865" width="9.875" style="631"/>
    <col min="4866" max="4866" width="2.25" style="631" customWidth="1"/>
    <col min="4867" max="4867" width="1.625" style="631" customWidth="1"/>
    <col min="4868" max="4873" width="2" style="631" customWidth="1"/>
    <col min="4874" max="4874" width="31.875" style="631" customWidth="1"/>
    <col min="4875" max="4875" width="2.125" style="631" customWidth="1"/>
    <col min="4876" max="4886" width="9.75" style="631" customWidth="1"/>
    <col min="4887" max="5121" width="9.875" style="631"/>
    <col min="5122" max="5122" width="2.25" style="631" customWidth="1"/>
    <col min="5123" max="5123" width="1.625" style="631" customWidth="1"/>
    <col min="5124" max="5129" width="2" style="631" customWidth="1"/>
    <col min="5130" max="5130" width="31.875" style="631" customWidth="1"/>
    <col min="5131" max="5131" width="2.125" style="631" customWidth="1"/>
    <col min="5132" max="5142" width="9.75" style="631" customWidth="1"/>
    <col min="5143" max="5377" width="9.875" style="631"/>
    <col min="5378" max="5378" width="2.25" style="631" customWidth="1"/>
    <col min="5379" max="5379" width="1.625" style="631" customWidth="1"/>
    <col min="5380" max="5385" width="2" style="631" customWidth="1"/>
    <col min="5386" max="5386" width="31.875" style="631" customWidth="1"/>
    <col min="5387" max="5387" width="2.125" style="631" customWidth="1"/>
    <col min="5388" max="5398" width="9.75" style="631" customWidth="1"/>
    <col min="5399" max="5633" width="9.875" style="631"/>
    <col min="5634" max="5634" width="2.25" style="631" customWidth="1"/>
    <col min="5635" max="5635" width="1.625" style="631" customWidth="1"/>
    <col min="5636" max="5641" width="2" style="631" customWidth="1"/>
    <col min="5642" max="5642" width="31.875" style="631" customWidth="1"/>
    <col min="5643" max="5643" width="2.125" style="631" customWidth="1"/>
    <col min="5644" max="5654" width="9.75" style="631" customWidth="1"/>
    <col min="5655" max="5889" width="9.875" style="631"/>
    <col min="5890" max="5890" width="2.25" style="631" customWidth="1"/>
    <col min="5891" max="5891" width="1.625" style="631" customWidth="1"/>
    <col min="5892" max="5897" width="2" style="631" customWidth="1"/>
    <col min="5898" max="5898" width="31.875" style="631" customWidth="1"/>
    <col min="5899" max="5899" width="2.125" style="631" customWidth="1"/>
    <col min="5900" max="5910" width="9.75" style="631" customWidth="1"/>
    <col min="5911" max="6145" width="9.875" style="631"/>
    <col min="6146" max="6146" width="2.25" style="631" customWidth="1"/>
    <col min="6147" max="6147" width="1.625" style="631" customWidth="1"/>
    <col min="6148" max="6153" width="2" style="631" customWidth="1"/>
    <col min="6154" max="6154" width="31.875" style="631" customWidth="1"/>
    <col min="6155" max="6155" width="2.125" style="631" customWidth="1"/>
    <col min="6156" max="6166" width="9.75" style="631" customWidth="1"/>
    <col min="6167" max="6401" width="9.875" style="631"/>
    <col min="6402" max="6402" width="2.25" style="631" customWidth="1"/>
    <col min="6403" max="6403" width="1.625" style="631" customWidth="1"/>
    <col min="6404" max="6409" width="2" style="631" customWidth="1"/>
    <col min="6410" max="6410" width="31.875" style="631" customWidth="1"/>
    <col min="6411" max="6411" width="2.125" style="631" customWidth="1"/>
    <col min="6412" max="6422" width="9.75" style="631" customWidth="1"/>
    <col min="6423" max="6657" width="9.875" style="631"/>
    <col min="6658" max="6658" width="2.25" style="631" customWidth="1"/>
    <col min="6659" max="6659" width="1.625" style="631" customWidth="1"/>
    <col min="6660" max="6665" width="2" style="631" customWidth="1"/>
    <col min="6666" max="6666" width="31.875" style="631" customWidth="1"/>
    <col min="6667" max="6667" width="2.125" style="631" customWidth="1"/>
    <col min="6668" max="6678" width="9.75" style="631" customWidth="1"/>
    <col min="6679" max="6913" width="9.875" style="631"/>
    <col min="6914" max="6914" width="2.25" style="631" customWidth="1"/>
    <col min="6915" max="6915" width="1.625" style="631" customWidth="1"/>
    <col min="6916" max="6921" width="2" style="631" customWidth="1"/>
    <col min="6922" max="6922" width="31.875" style="631" customWidth="1"/>
    <col min="6923" max="6923" width="2.125" style="631" customWidth="1"/>
    <col min="6924" max="6934" width="9.75" style="631" customWidth="1"/>
    <col min="6935" max="7169" width="9.875" style="631"/>
    <col min="7170" max="7170" width="2.25" style="631" customWidth="1"/>
    <col min="7171" max="7171" width="1.625" style="631" customWidth="1"/>
    <col min="7172" max="7177" width="2" style="631" customWidth="1"/>
    <col min="7178" max="7178" width="31.875" style="631" customWidth="1"/>
    <col min="7179" max="7179" width="2.125" style="631" customWidth="1"/>
    <col min="7180" max="7190" width="9.75" style="631" customWidth="1"/>
    <col min="7191" max="7425" width="9.875" style="631"/>
    <col min="7426" max="7426" width="2.25" style="631" customWidth="1"/>
    <col min="7427" max="7427" width="1.625" style="631" customWidth="1"/>
    <col min="7428" max="7433" width="2" style="631" customWidth="1"/>
    <col min="7434" max="7434" width="31.875" style="631" customWidth="1"/>
    <col min="7435" max="7435" width="2.125" style="631" customWidth="1"/>
    <col min="7436" max="7446" width="9.75" style="631" customWidth="1"/>
    <col min="7447" max="7681" width="9.875" style="631"/>
    <col min="7682" max="7682" width="2.25" style="631" customWidth="1"/>
    <col min="7683" max="7683" width="1.625" style="631" customWidth="1"/>
    <col min="7684" max="7689" width="2" style="631" customWidth="1"/>
    <col min="7690" max="7690" width="31.875" style="631" customWidth="1"/>
    <col min="7691" max="7691" width="2.125" style="631" customWidth="1"/>
    <col min="7692" max="7702" width="9.75" style="631" customWidth="1"/>
    <col min="7703" max="7937" width="9.875" style="631"/>
    <col min="7938" max="7938" width="2.25" style="631" customWidth="1"/>
    <col min="7939" max="7939" width="1.625" style="631" customWidth="1"/>
    <col min="7940" max="7945" width="2" style="631" customWidth="1"/>
    <col min="7946" max="7946" width="31.875" style="631" customWidth="1"/>
    <col min="7947" max="7947" width="2.125" style="631" customWidth="1"/>
    <col min="7948" max="7958" width="9.75" style="631" customWidth="1"/>
    <col min="7959" max="8193" width="9.875" style="631"/>
    <col min="8194" max="8194" width="2.25" style="631" customWidth="1"/>
    <col min="8195" max="8195" width="1.625" style="631" customWidth="1"/>
    <col min="8196" max="8201" width="2" style="631" customWidth="1"/>
    <col min="8202" max="8202" width="31.875" style="631" customWidth="1"/>
    <col min="8203" max="8203" width="2.125" style="631" customWidth="1"/>
    <col min="8204" max="8214" width="9.75" style="631" customWidth="1"/>
    <col min="8215" max="8449" width="9.875" style="631"/>
    <col min="8450" max="8450" width="2.25" style="631" customWidth="1"/>
    <col min="8451" max="8451" width="1.625" style="631" customWidth="1"/>
    <col min="8452" max="8457" width="2" style="631" customWidth="1"/>
    <col min="8458" max="8458" width="31.875" style="631" customWidth="1"/>
    <col min="8459" max="8459" width="2.125" style="631" customWidth="1"/>
    <col min="8460" max="8470" width="9.75" style="631" customWidth="1"/>
    <col min="8471" max="8705" width="9.875" style="631"/>
    <col min="8706" max="8706" width="2.25" style="631" customWidth="1"/>
    <col min="8707" max="8707" width="1.625" style="631" customWidth="1"/>
    <col min="8708" max="8713" width="2" style="631" customWidth="1"/>
    <col min="8714" max="8714" width="31.875" style="631" customWidth="1"/>
    <col min="8715" max="8715" width="2.125" style="631" customWidth="1"/>
    <col min="8716" max="8726" width="9.75" style="631" customWidth="1"/>
    <col min="8727" max="8961" width="9.875" style="631"/>
    <col min="8962" max="8962" width="2.25" style="631" customWidth="1"/>
    <col min="8963" max="8963" width="1.625" style="631" customWidth="1"/>
    <col min="8964" max="8969" width="2" style="631" customWidth="1"/>
    <col min="8970" max="8970" width="31.875" style="631" customWidth="1"/>
    <col min="8971" max="8971" width="2.125" style="631" customWidth="1"/>
    <col min="8972" max="8982" width="9.75" style="631" customWidth="1"/>
    <col min="8983" max="9217" width="9.875" style="631"/>
    <col min="9218" max="9218" width="2.25" style="631" customWidth="1"/>
    <col min="9219" max="9219" width="1.625" style="631" customWidth="1"/>
    <col min="9220" max="9225" width="2" style="631" customWidth="1"/>
    <col min="9226" max="9226" width="31.875" style="631" customWidth="1"/>
    <col min="9227" max="9227" width="2.125" style="631" customWidth="1"/>
    <col min="9228" max="9238" width="9.75" style="631" customWidth="1"/>
    <col min="9239" max="9473" width="9.875" style="631"/>
    <col min="9474" max="9474" width="2.25" style="631" customWidth="1"/>
    <col min="9475" max="9475" width="1.625" style="631" customWidth="1"/>
    <col min="9476" max="9481" width="2" style="631" customWidth="1"/>
    <col min="9482" max="9482" width="31.875" style="631" customWidth="1"/>
    <col min="9483" max="9483" width="2.125" style="631" customWidth="1"/>
    <col min="9484" max="9494" width="9.75" style="631" customWidth="1"/>
    <col min="9495" max="9729" width="9.875" style="631"/>
    <col min="9730" max="9730" width="2.25" style="631" customWidth="1"/>
    <col min="9731" max="9731" width="1.625" style="631" customWidth="1"/>
    <col min="9732" max="9737" width="2" style="631" customWidth="1"/>
    <col min="9738" max="9738" width="31.875" style="631" customWidth="1"/>
    <col min="9739" max="9739" width="2.125" style="631" customWidth="1"/>
    <col min="9740" max="9750" width="9.75" style="631" customWidth="1"/>
    <col min="9751" max="9985" width="9.875" style="631"/>
    <col min="9986" max="9986" width="2.25" style="631" customWidth="1"/>
    <col min="9987" max="9987" width="1.625" style="631" customWidth="1"/>
    <col min="9988" max="9993" width="2" style="631" customWidth="1"/>
    <col min="9994" max="9994" width="31.875" style="631" customWidth="1"/>
    <col min="9995" max="9995" width="2.125" style="631" customWidth="1"/>
    <col min="9996" max="10006" width="9.75" style="631" customWidth="1"/>
    <col min="10007" max="10241" width="9.875" style="631"/>
    <col min="10242" max="10242" width="2.25" style="631" customWidth="1"/>
    <col min="10243" max="10243" width="1.625" style="631" customWidth="1"/>
    <col min="10244" max="10249" width="2" style="631" customWidth="1"/>
    <col min="10250" max="10250" width="31.875" style="631" customWidth="1"/>
    <col min="10251" max="10251" width="2.125" style="631" customWidth="1"/>
    <col min="10252" max="10262" width="9.75" style="631" customWidth="1"/>
    <col min="10263" max="10497" width="9.875" style="631"/>
    <col min="10498" max="10498" width="2.25" style="631" customWidth="1"/>
    <col min="10499" max="10499" width="1.625" style="631" customWidth="1"/>
    <col min="10500" max="10505" width="2" style="631" customWidth="1"/>
    <col min="10506" max="10506" width="31.875" style="631" customWidth="1"/>
    <col min="10507" max="10507" width="2.125" style="631" customWidth="1"/>
    <col min="10508" max="10518" width="9.75" style="631" customWidth="1"/>
    <col min="10519" max="10753" width="9.875" style="631"/>
    <col min="10754" max="10754" width="2.25" style="631" customWidth="1"/>
    <col min="10755" max="10755" width="1.625" style="631" customWidth="1"/>
    <col min="10756" max="10761" width="2" style="631" customWidth="1"/>
    <col min="10762" max="10762" width="31.875" style="631" customWidth="1"/>
    <col min="10763" max="10763" width="2.125" style="631" customWidth="1"/>
    <col min="10764" max="10774" width="9.75" style="631" customWidth="1"/>
    <col min="10775" max="11009" width="9.875" style="631"/>
    <col min="11010" max="11010" width="2.25" style="631" customWidth="1"/>
    <col min="11011" max="11011" width="1.625" style="631" customWidth="1"/>
    <col min="11012" max="11017" width="2" style="631" customWidth="1"/>
    <col min="11018" max="11018" width="31.875" style="631" customWidth="1"/>
    <col min="11019" max="11019" width="2.125" style="631" customWidth="1"/>
    <col min="11020" max="11030" width="9.75" style="631" customWidth="1"/>
    <col min="11031" max="11265" width="9.875" style="631"/>
    <col min="11266" max="11266" width="2.25" style="631" customWidth="1"/>
    <col min="11267" max="11267" width="1.625" style="631" customWidth="1"/>
    <col min="11268" max="11273" width="2" style="631" customWidth="1"/>
    <col min="11274" max="11274" width="31.875" style="631" customWidth="1"/>
    <col min="11275" max="11275" width="2.125" style="631" customWidth="1"/>
    <col min="11276" max="11286" width="9.75" style="631" customWidth="1"/>
    <col min="11287" max="11521" width="9.875" style="631"/>
    <col min="11522" max="11522" width="2.25" style="631" customWidth="1"/>
    <col min="11523" max="11523" width="1.625" style="631" customWidth="1"/>
    <col min="11524" max="11529" width="2" style="631" customWidth="1"/>
    <col min="11530" max="11530" width="31.875" style="631" customWidth="1"/>
    <col min="11531" max="11531" width="2.125" style="631" customWidth="1"/>
    <col min="11532" max="11542" width="9.75" style="631" customWidth="1"/>
    <col min="11543" max="11777" width="9.875" style="631"/>
    <col min="11778" max="11778" width="2.25" style="631" customWidth="1"/>
    <col min="11779" max="11779" width="1.625" style="631" customWidth="1"/>
    <col min="11780" max="11785" width="2" style="631" customWidth="1"/>
    <col min="11786" max="11786" width="31.875" style="631" customWidth="1"/>
    <col min="11787" max="11787" width="2.125" style="631" customWidth="1"/>
    <col min="11788" max="11798" width="9.75" style="631" customWidth="1"/>
    <col min="11799" max="12033" width="9.875" style="631"/>
    <col min="12034" max="12034" width="2.25" style="631" customWidth="1"/>
    <col min="12035" max="12035" width="1.625" style="631" customWidth="1"/>
    <col min="12036" max="12041" width="2" style="631" customWidth="1"/>
    <col min="12042" max="12042" width="31.875" style="631" customWidth="1"/>
    <col min="12043" max="12043" width="2.125" style="631" customWidth="1"/>
    <col min="12044" max="12054" width="9.75" style="631" customWidth="1"/>
    <col min="12055" max="12289" width="9.875" style="631"/>
    <col min="12290" max="12290" width="2.25" style="631" customWidth="1"/>
    <col min="12291" max="12291" width="1.625" style="631" customWidth="1"/>
    <col min="12292" max="12297" width="2" style="631" customWidth="1"/>
    <col min="12298" max="12298" width="31.875" style="631" customWidth="1"/>
    <col min="12299" max="12299" width="2.125" style="631" customWidth="1"/>
    <col min="12300" max="12310" width="9.75" style="631" customWidth="1"/>
    <col min="12311" max="12545" width="9.875" style="631"/>
    <col min="12546" max="12546" width="2.25" style="631" customWidth="1"/>
    <col min="12547" max="12547" width="1.625" style="631" customWidth="1"/>
    <col min="12548" max="12553" width="2" style="631" customWidth="1"/>
    <col min="12554" max="12554" width="31.875" style="631" customWidth="1"/>
    <col min="12555" max="12555" width="2.125" style="631" customWidth="1"/>
    <col min="12556" max="12566" width="9.75" style="631" customWidth="1"/>
    <col min="12567" max="12801" width="9.875" style="631"/>
    <col min="12802" max="12802" width="2.25" style="631" customWidth="1"/>
    <col min="12803" max="12803" width="1.625" style="631" customWidth="1"/>
    <col min="12804" max="12809" width="2" style="631" customWidth="1"/>
    <col min="12810" max="12810" width="31.875" style="631" customWidth="1"/>
    <col min="12811" max="12811" width="2.125" style="631" customWidth="1"/>
    <col min="12812" max="12822" width="9.75" style="631" customWidth="1"/>
    <col min="12823" max="13057" width="9.875" style="631"/>
    <col min="13058" max="13058" width="2.25" style="631" customWidth="1"/>
    <col min="13059" max="13059" width="1.625" style="631" customWidth="1"/>
    <col min="13060" max="13065" width="2" style="631" customWidth="1"/>
    <col min="13066" max="13066" width="31.875" style="631" customWidth="1"/>
    <col min="13067" max="13067" width="2.125" style="631" customWidth="1"/>
    <col min="13068" max="13078" width="9.75" style="631" customWidth="1"/>
    <col min="13079" max="13313" width="9.875" style="631"/>
    <col min="13314" max="13314" width="2.25" style="631" customWidth="1"/>
    <col min="13315" max="13315" width="1.625" style="631" customWidth="1"/>
    <col min="13316" max="13321" width="2" style="631" customWidth="1"/>
    <col min="13322" max="13322" width="31.875" style="631" customWidth="1"/>
    <col min="13323" max="13323" width="2.125" style="631" customWidth="1"/>
    <col min="13324" max="13334" width="9.75" style="631" customWidth="1"/>
    <col min="13335" max="13569" width="9.875" style="631"/>
    <col min="13570" max="13570" width="2.25" style="631" customWidth="1"/>
    <col min="13571" max="13571" width="1.625" style="631" customWidth="1"/>
    <col min="13572" max="13577" width="2" style="631" customWidth="1"/>
    <col min="13578" max="13578" width="31.875" style="631" customWidth="1"/>
    <col min="13579" max="13579" width="2.125" style="631" customWidth="1"/>
    <col min="13580" max="13590" width="9.75" style="631" customWidth="1"/>
    <col min="13591" max="13825" width="9.875" style="631"/>
    <col min="13826" max="13826" width="2.25" style="631" customWidth="1"/>
    <col min="13827" max="13827" width="1.625" style="631" customWidth="1"/>
    <col min="13828" max="13833" width="2" style="631" customWidth="1"/>
    <col min="13834" max="13834" width="31.875" style="631" customWidth="1"/>
    <col min="13835" max="13835" width="2.125" style="631" customWidth="1"/>
    <col min="13836" max="13846" width="9.75" style="631" customWidth="1"/>
    <col min="13847" max="14081" width="9.875" style="631"/>
    <col min="14082" max="14082" width="2.25" style="631" customWidth="1"/>
    <col min="14083" max="14083" width="1.625" style="631" customWidth="1"/>
    <col min="14084" max="14089" width="2" style="631" customWidth="1"/>
    <col min="14090" max="14090" width="31.875" style="631" customWidth="1"/>
    <col min="14091" max="14091" width="2.125" style="631" customWidth="1"/>
    <col min="14092" max="14102" width="9.75" style="631" customWidth="1"/>
    <col min="14103" max="14337" width="9.875" style="631"/>
    <col min="14338" max="14338" width="2.25" style="631" customWidth="1"/>
    <col min="14339" max="14339" width="1.625" style="631" customWidth="1"/>
    <col min="14340" max="14345" width="2" style="631" customWidth="1"/>
    <col min="14346" max="14346" width="31.875" style="631" customWidth="1"/>
    <col min="14347" max="14347" width="2.125" style="631" customWidth="1"/>
    <col min="14348" max="14358" width="9.75" style="631" customWidth="1"/>
    <col min="14359" max="14593" width="9.875" style="631"/>
    <col min="14594" max="14594" width="2.25" style="631" customWidth="1"/>
    <col min="14595" max="14595" width="1.625" style="631" customWidth="1"/>
    <col min="14596" max="14601" width="2" style="631" customWidth="1"/>
    <col min="14602" max="14602" width="31.875" style="631" customWidth="1"/>
    <col min="14603" max="14603" width="2.125" style="631" customWidth="1"/>
    <col min="14604" max="14614" width="9.75" style="631" customWidth="1"/>
    <col min="14615" max="14849" width="9.875" style="631"/>
    <col min="14850" max="14850" width="2.25" style="631" customWidth="1"/>
    <col min="14851" max="14851" width="1.625" style="631" customWidth="1"/>
    <col min="14852" max="14857" width="2" style="631" customWidth="1"/>
    <col min="14858" max="14858" width="31.875" style="631" customWidth="1"/>
    <col min="14859" max="14859" width="2.125" style="631" customWidth="1"/>
    <col min="14860" max="14870" width="9.75" style="631" customWidth="1"/>
    <col min="14871" max="15105" width="9.875" style="631"/>
    <col min="15106" max="15106" width="2.25" style="631" customWidth="1"/>
    <col min="15107" max="15107" width="1.625" style="631" customWidth="1"/>
    <col min="15108" max="15113" width="2" style="631" customWidth="1"/>
    <col min="15114" max="15114" width="31.875" style="631" customWidth="1"/>
    <col min="15115" max="15115" width="2.125" style="631" customWidth="1"/>
    <col min="15116" max="15126" width="9.75" style="631" customWidth="1"/>
    <col min="15127" max="15361" width="9.875" style="631"/>
    <col min="15362" max="15362" width="2.25" style="631" customWidth="1"/>
    <col min="15363" max="15363" width="1.625" style="631" customWidth="1"/>
    <col min="15364" max="15369" width="2" style="631" customWidth="1"/>
    <col min="15370" max="15370" width="31.875" style="631" customWidth="1"/>
    <col min="15371" max="15371" width="2.125" style="631" customWidth="1"/>
    <col min="15372" max="15382" width="9.75" style="631" customWidth="1"/>
    <col min="15383" max="15617" width="9.875" style="631"/>
    <col min="15618" max="15618" width="2.25" style="631" customWidth="1"/>
    <col min="15619" max="15619" width="1.625" style="631" customWidth="1"/>
    <col min="15620" max="15625" width="2" style="631" customWidth="1"/>
    <col min="15626" max="15626" width="31.875" style="631" customWidth="1"/>
    <col min="15627" max="15627" width="2.125" style="631" customWidth="1"/>
    <col min="15628" max="15638" width="9.75" style="631" customWidth="1"/>
    <col min="15639" max="15873" width="9.875" style="631"/>
    <col min="15874" max="15874" width="2.25" style="631" customWidth="1"/>
    <col min="15875" max="15875" width="1.625" style="631" customWidth="1"/>
    <col min="15876" max="15881" width="2" style="631" customWidth="1"/>
    <col min="15882" max="15882" width="31.875" style="631" customWidth="1"/>
    <col min="15883" max="15883" width="2.125" style="631" customWidth="1"/>
    <col min="15884" max="15894" width="9.75" style="631" customWidth="1"/>
    <col min="15895" max="16129" width="9.875" style="631"/>
    <col min="16130" max="16130" width="2.25" style="631" customWidth="1"/>
    <col min="16131" max="16131" width="1.625" style="631" customWidth="1"/>
    <col min="16132" max="16137" width="2" style="631" customWidth="1"/>
    <col min="16138" max="16138" width="31.875" style="631" customWidth="1"/>
    <col min="16139" max="16139" width="2.125" style="631" customWidth="1"/>
    <col min="16140" max="16150" width="9.75" style="631" customWidth="1"/>
    <col min="16151" max="16384" width="9.875" style="631"/>
  </cols>
  <sheetData>
    <row r="1" spans="2:28" s="1211" customFormat="1" ht="13.5">
      <c r="C1" s="1212"/>
      <c r="D1" s="1212"/>
      <c r="E1" s="1212"/>
      <c r="N1" s="1212"/>
      <c r="O1" s="1212"/>
      <c r="P1" s="1212"/>
      <c r="Q1" s="1212"/>
      <c r="R1" s="1212"/>
      <c r="S1" s="1212"/>
      <c r="AB1" s="1212"/>
    </row>
    <row r="2" spans="2:28" s="624" customFormat="1" ht="19.5" customHeight="1">
      <c r="B2" s="1601" t="s">
        <v>535</v>
      </c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3" t="s">
        <v>591</v>
      </c>
      <c r="P2" s="1604"/>
      <c r="Q2" s="1604"/>
      <c r="R2" s="1604"/>
      <c r="S2" s="1604"/>
      <c r="T2" s="1604"/>
      <c r="U2" s="1604"/>
      <c r="V2" s="1604"/>
    </row>
    <row r="3" spans="2:28" s="624" customFormat="1" ht="16.5" customHeight="1">
      <c r="B3" s="618"/>
      <c r="C3" s="619"/>
      <c r="D3" s="619"/>
      <c r="E3" s="619"/>
      <c r="F3" s="619"/>
      <c r="G3" s="619"/>
      <c r="H3" s="619"/>
      <c r="I3" s="619"/>
      <c r="J3" s="600"/>
      <c r="L3" s="620"/>
      <c r="M3" s="620"/>
      <c r="N3" s="621"/>
      <c r="O3" s="601"/>
      <c r="P3" s="1213"/>
      <c r="Q3" s="622"/>
      <c r="R3" s="622"/>
      <c r="S3" s="622"/>
      <c r="T3" s="622"/>
      <c r="U3" s="622"/>
      <c r="V3" s="602" t="s">
        <v>536</v>
      </c>
    </row>
    <row r="4" spans="2:28" s="624" customFormat="1" ht="16.5" customHeight="1">
      <c r="B4" s="1605" t="s">
        <v>537</v>
      </c>
      <c r="C4" s="1606"/>
      <c r="D4" s="1606"/>
      <c r="E4" s="1606"/>
      <c r="F4" s="1606"/>
      <c r="G4" s="1606"/>
      <c r="H4" s="1606"/>
      <c r="I4" s="1606"/>
      <c r="J4" s="1606"/>
      <c r="K4" s="1607"/>
      <c r="L4" s="1609" t="s">
        <v>538</v>
      </c>
      <c r="M4" s="1610" t="s">
        <v>539</v>
      </c>
      <c r="N4" s="1611" t="s">
        <v>540</v>
      </c>
      <c r="O4" s="1609" t="s">
        <v>541</v>
      </c>
      <c r="P4" s="1613"/>
      <c r="Q4" s="1613"/>
      <c r="R4" s="1613"/>
      <c r="S4" s="1613"/>
      <c r="T4" s="1613"/>
      <c r="U4" s="1613"/>
      <c r="V4" s="1614"/>
    </row>
    <row r="5" spans="2:28" s="624" customFormat="1" ht="16.5" customHeight="1">
      <c r="B5" s="1608"/>
      <c r="C5" s="1606"/>
      <c r="D5" s="1606"/>
      <c r="E5" s="1606"/>
      <c r="F5" s="1606"/>
      <c r="G5" s="1606"/>
      <c r="H5" s="1606"/>
      <c r="I5" s="1606"/>
      <c r="J5" s="1606"/>
      <c r="K5" s="1607"/>
      <c r="L5" s="1609"/>
      <c r="M5" s="1610"/>
      <c r="N5" s="1612"/>
      <c r="O5" s="1609" t="s">
        <v>542</v>
      </c>
      <c r="P5" s="1615"/>
      <c r="Q5" s="1615"/>
      <c r="R5" s="1616" t="s">
        <v>543</v>
      </c>
      <c r="S5" s="1615"/>
      <c r="T5" s="1615"/>
      <c r="U5" s="1617" t="s">
        <v>544</v>
      </c>
      <c r="V5" s="1618"/>
    </row>
    <row r="6" spans="2:28" s="624" customFormat="1" ht="13.9" customHeight="1">
      <c r="B6" s="1608"/>
      <c r="C6" s="1606"/>
      <c r="D6" s="1606"/>
      <c r="E6" s="1606"/>
      <c r="F6" s="1606"/>
      <c r="G6" s="1606"/>
      <c r="H6" s="1606"/>
      <c r="I6" s="1606"/>
      <c r="J6" s="1606"/>
      <c r="K6" s="1607"/>
      <c r="L6" s="1609"/>
      <c r="M6" s="1610"/>
      <c r="N6" s="1612"/>
      <c r="O6" s="1609" t="s">
        <v>545</v>
      </c>
      <c r="P6" s="1609" t="s">
        <v>546</v>
      </c>
      <c r="Q6" s="1621" t="s">
        <v>547</v>
      </c>
      <c r="R6" s="1609" t="s">
        <v>545</v>
      </c>
      <c r="S6" s="1609" t="s">
        <v>546</v>
      </c>
      <c r="T6" s="1621" t="s">
        <v>548</v>
      </c>
      <c r="U6" s="1616" t="s">
        <v>545</v>
      </c>
      <c r="V6" s="1619" t="s">
        <v>546</v>
      </c>
    </row>
    <row r="7" spans="2:28" s="624" customFormat="1" ht="13.9" customHeight="1">
      <c r="B7" s="1608"/>
      <c r="C7" s="1606"/>
      <c r="D7" s="1606"/>
      <c r="E7" s="1606"/>
      <c r="F7" s="1606"/>
      <c r="G7" s="1606"/>
      <c r="H7" s="1606"/>
      <c r="I7" s="1606"/>
      <c r="J7" s="1606"/>
      <c r="K7" s="1607"/>
      <c r="L7" s="1609"/>
      <c r="M7" s="1610"/>
      <c r="N7" s="1612"/>
      <c r="O7" s="1615"/>
      <c r="P7" s="1615"/>
      <c r="Q7" s="1622"/>
      <c r="R7" s="1615"/>
      <c r="S7" s="1615"/>
      <c r="T7" s="1622"/>
      <c r="U7" s="1615"/>
      <c r="V7" s="1620"/>
    </row>
    <row r="8" spans="2:28" s="624" customFormat="1" ht="6" customHeight="1">
      <c r="B8" s="618" t="s">
        <v>549</v>
      </c>
      <c r="C8" s="623"/>
      <c r="D8" s="618"/>
      <c r="E8" s="618"/>
      <c r="F8" s="618"/>
      <c r="G8" s="618"/>
      <c r="H8" s="618"/>
      <c r="I8" s="618"/>
      <c r="J8" s="618"/>
      <c r="K8" s="603"/>
      <c r="L8" s="615"/>
      <c r="M8" s="604"/>
      <c r="N8" s="605"/>
      <c r="O8" s="604"/>
      <c r="P8" s="604"/>
      <c r="Q8" s="606"/>
      <c r="R8" s="606"/>
      <c r="S8" s="606"/>
      <c r="T8" s="606"/>
      <c r="U8" s="606"/>
      <c r="V8" s="606"/>
    </row>
    <row r="9" spans="2:28" s="624" customFormat="1" ht="12.6" customHeight="1">
      <c r="B9" s="1623" t="s">
        <v>550</v>
      </c>
      <c r="D9" s="1624" t="s">
        <v>551</v>
      </c>
      <c r="E9" s="1624"/>
      <c r="F9" s="1624"/>
      <c r="G9" s="1624"/>
      <c r="H9" s="1624"/>
      <c r="I9" s="1624"/>
      <c r="J9" s="1624"/>
      <c r="K9" s="636"/>
      <c r="L9" s="637">
        <v>70743</v>
      </c>
      <c r="M9" s="638">
        <v>161574</v>
      </c>
      <c r="N9" s="1214">
        <f>M9/L9</f>
        <v>2.2839574233493067</v>
      </c>
      <c r="O9" s="638">
        <v>4909</v>
      </c>
      <c r="P9" s="638">
        <v>20991</v>
      </c>
      <c r="Q9" s="639">
        <v>6362</v>
      </c>
      <c r="R9" s="639">
        <v>53393</v>
      </c>
      <c r="S9" s="639">
        <v>12960</v>
      </c>
      <c r="T9" s="639">
        <v>21516</v>
      </c>
      <c r="U9" s="639">
        <v>6036</v>
      </c>
      <c r="V9" s="639">
        <v>29937</v>
      </c>
    </row>
    <row r="10" spans="2:28" s="624" customFormat="1" ht="12.75" customHeight="1">
      <c r="B10" s="1623"/>
      <c r="C10" s="618"/>
      <c r="D10" s="618"/>
      <c r="E10" s="618" t="s">
        <v>470</v>
      </c>
      <c r="F10" s="618"/>
      <c r="G10" s="1625" t="s">
        <v>552</v>
      </c>
      <c r="H10" s="1625"/>
      <c r="I10" s="1625"/>
      <c r="J10" s="1625"/>
      <c r="K10" s="603"/>
      <c r="L10" s="616">
        <v>43961</v>
      </c>
      <c r="M10" s="607">
        <v>133750</v>
      </c>
      <c r="N10" s="1215">
        <f>M10/L10</f>
        <v>3.0424694615682082</v>
      </c>
      <c r="O10" s="607">
        <v>4885</v>
      </c>
      <c r="P10" s="607">
        <v>20870</v>
      </c>
      <c r="Q10" s="608">
        <v>6329</v>
      </c>
      <c r="R10" s="608">
        <v>53045</v>
      </c>
      <c r="S10" s="608">
        <v>12865</v>
      </c>
      <c r="T10" s="608">
        <v>21375</v>
      </c>
      <c r="U10" s="608">
        <v>6008</v>
      </c>
      <c r="V10" s="608">
        <v>29789</v>
      </c>
    </row>
    <row r="11" spans="2:28" s="624" customFormat="1" ht="12.75" customHeight="1">
      <c r="B11" s="1623"/>
      <c r="C11" s="618"/>
      <c r="D11" s="618"/>
      <c r="E11" s="618"/>
      <c r="F11" s="618" t="s">
        <v>553</v>
      </c>
      <c r="H11" s="1625" t="s">
        <v>554</v>
      </c>
      <c r="I11" s="1625"/>
      <c r="J11" s="1625"/>
      <c r="K11" s="603"/>
      <c r="L11" s="616">
        <v>35083</v>
      </c>
      <c r="M11" s="607">
        <v>95144</v>
      </c>
      <c r="N11" s="1215">
        <f t="shared" ref="N11:N31" si="0">M11/L11</f>
        <v>2.711968759798193</v>
      </c>
      <c r="O11" s="607">
        <v>3592</v>
      </c>
      <c r="P11" s="607">
        <v>13483</v>
      </c>
      <c r="Q11" s="608">
        <v>4686</v>
      </c>
      <c r="R11" s="608">
        <v>33686</v>
      </c>
      <c r="S11" s="608">
        <v>9256</v>
      </c>
      <c r="T11" s="608">
        <v>15407</v>
      </c>
      <c r="U11" s="609" t="s">
        <v>133</v>
      </c>
      <c r="V11" s="609" t="s">
        <v>133</v>
      </c>
    </row>
    <row r="12" spans="2:28" s="624" customFormat="1" ht="12.75" customHeight="1">
      <c r="B12" s="1623"/>
      <c r="C12" s="618"/>
      <c r="D12" s="618"/>
      <c r="E12" s="618"/>
      <c r="F12" s="618"/>
      <c r="G12" s="625" t="s">
        <v>555</v>
      </c>
      <c r="H12" s="625"/>
      <c r="I12" s="1625" t="s">
        <v>556</v>
      </c>
      <c r="J12" s="1625"/>
      <c r="K12" s="603"/>
      <c r="L12" s="616">
        <v>12477</v>
      </c>
      <c r="M12" s="607">
        <v>24954</v>
      </c>
      <c r="N12" s="1215">
        <f t="shared" si="0"/>
        <v>2</v>
      </c>
      <c r="O12" s="610" t="s">
        <v>133</v>
      </c>
      <c r="P12" s="610" t="s">
        <v>133</v>
      </c>
      <c r="Q12" s="609" t="s">
        <v>133</v>
      </c>
      <c r="R12" s="609" t="s">
        <v>133</v>
      </c>
      <c r="S12" s="609" t="s">
        <v>133</v>
      </c>
      <c r="T12" s="609" t="s">
        <v>133</v>
      </c>
      <c r="U12" s="609" t="s">
        <v>133</v>
      </c>
      <c r="V12" s="609" t="s">
        <v>133</v>
      </c>
    </row>
    <row r="13" spans="2:28" s="624" customFormat="1" ht="12.75" customHeight="1">
      <c r="B13" s="1623"/>
      <c r="C13" s="618"/>
      <c r="D13" s="618"/>
      <c r="E13" s="618"/>
      <c r="F13" s="618"/>
      <c r="G13" s="625" t="s">
        <v>557</v>
      </c>
      <c r="H13" s="625"/>
      <c r="I13" s="1625" t="s">
        <v>558</v>
      </c>
      <c r="J13" s="1625"/>
      <c r="K13" s="603"/>
      <c r="L13" s="616">
        <v>14635</v>
      </c>
      <c r="M13" s="607">
        <v>51966</v>
      </c>
      <c r="N13" s="1215">
        <f t="shared" si="0"/>
        <v>3.5508028698325931</v>
      </c>
      <c r="O13" s="607">
        <v>3274</v>
      </c>
      <c r="P13" s="607">
        <v>12576</v>
      </c>
      <c r="Q13" s="608">
        <v>4313</v>
      </c>
      <c r="R13" s="608">
        <v>29332</v>
      </c>
      <c r="S13" s="608">
        <v>7654</v>
      </c>
      <c r="T13" s="608">
        <v>12943</v>
      </c>
      <c r="U13" s="609" t="s">
        <v>133</v>
      </c>
      <c r="V13" s="609" t="s">
        <v>133</v>
      </c>
    </row>
    <row r="14" spans="2:28" s="624" customFormat="1" ht="12.75" customHeight="1">
      <c r="B14" s="1623"/>
      <c r="C14" s="618"/>
      <c r="D14" s="618"/>
      <c r="E14" s="618"/>
      <c r="F14" s="618"/>
      <c r="G14" s="625" t="s">
        <v>559</v>
      </c>
      <c r="H14" s="625"/>
      <c r="I14" s="1625" t="s">
        <v>560</v>
      </c>
      <c r="J14" s="1625"/>
      <c r="K14" s="603"/>
      <c r="L14" s="616">
        <v>924</v>
      </c>
      <c r="M14" s="607">
        <v>2065</v>
      </c>
      <c r="N14" s="1215">
        <f t="shared" si="0"/>
        <v>2.2348484848484849</v>
      </c>
      <c r="O14" s="607">
        <v>13</v>
      </c>
      <c r="P14" s="607">
        <v>32</v>
      </c>
      <c r="Q14" s="608">
        <v>15</v>
      </c>
      <c r="R14" s="608">
        <v>265</v>
      </c>
      <c r="S14" s="608">
        <v>101</v>
      </c>
      <c r="T14" s="608">
        <v>150</v>
      </c>
      <c r="U14" s="609" t="s">
        <v>133</v>
      </c>
      <c r="V14" s="609" t="s">
        <v>133</v>
      </c>
    </row>
    <row r="15" spans="2:28" s="624" customFormat="1" ht="12.75" customHeight="1">
      <c r="B15" s="1623"/>
      <c r="C15" s="618"/>
      <c r="D15" s="618"/>
      <c r="E15" s="618"/>
      <c r="F15" s="618"/>
      <c r="G15" s="625" t="s">
        <v>561</v>
      </c>
      <c r="H15" s="625"/>
      <c r="I15" s="1625" t="s">
        <v>562</v>
      </c>
      <c r="J15" s="1625"/>
      <c r="K15" s="603"/>
      <c r="L15" s="616">
        <v>7047</v>
      </c>
      <c r="M15" s="607">
        <v>16159</v>
      </c>
      <c r="N15" s="1215">
        <f t="shared" si="0"/>
        <v>2.2930324960976303</v>
      </c>
      <c r="O15" s="607">
        <v>305</v>
      </c>
      <c r="P15" s="607">
        <v>875</v>
      </c>
      <c r="Q15" s="608">
        <v>358</v>
      </c>
      <c r="R15" s="608">
        <v>4089</v>
      </c>
      <c r="S15" s="608">
        <v>1501</v>
      </c>
      <c r="T15" s="608">
        <v>2314</v>
      </c>
      <c r="U15" s="609" t="s">
        <v>133</v>
      </c>
      <c r="V15" s="609" t="s">
        <v>133</v>
      </c>
    </row>
    <row r="16" spans="2:28" s="624" customFormat="1" ht="12.75" customHeight="1">
      <c r="B16" s="1623"/>
      <c r="C16" s="618"/>
      <c r="D16" s="618"/>
      <c r="E16" s="618"/>
      <c r="F16" s="624" t="s">
        <v>563</v>
      </c>
      <c r="G16" s="618"/>
      <c r="H16" s="1625" t="s">
        <v>564</v>
      </c>
      <c r="I16" s="1625"/>
      <c r="J16" s="1625"/>
      <c r="K16" s="603"/>
      <c r="L16" s="616">
        <v>8878</v>
      </c>
      <c r="M16" s="607">
        <v>38606</v>
      </c>
      <c r="N16" s="1215">
        <f t="shared" si="0"/>
        <v>4.348501914845686</v>
      </c>
      <c r="O16" s="607">
        <v>1293</v>
      </c>
      <c r="P16" s="607">
        <v>7387</v>
      </c>
      <c r="Q16" s="608">
        <v>1643</v>
      </c>
      <c r="R16" s="608">
        <v>19359</v>
      </c>
      <c r="S16" s="608">
        <v>3609</v>
      </c>
      <c r="T16" s="608">
        <v>5968</v>
      </c>
      <c r="U16" s="608">
        <v>6008</v>
      </c>
      <c r="V16" s="608">
        <v>29789</v>
      </c>
    </row>
    <row r="17" spans="2:22" s="624" customFormat="1" ht="12.75" customHeight="1">
      <c r="B17" s="1623"/>
      <c r="C17" s="618"/>
      <c r="D17" s="618"/>
      <c r="E17" s="618"/>
      <c r="F17" s="618"/>
      <c r="G17" s="625" t="s">
        <v>565</v>
      </c>
      <c r="H17" s="625"/>
      <c r="I17" s="1625" t="s">
        <v>566</v>
      </c>
      <c r="J17" s="1625"/>
      <c r="K17" s="603"/>
      <c r="L17" s="616">
        <v>431</v>
      </c>
      <c r="M17" s="607">
        <v>1724</v>
      </c>
      <c r="N17" s="1215">
        <f t="shared" si="0"/>
        <v>4</v>
      </c>
      <c r="O17" s="610" t="s">
        <v>133</v>
      </c>
      <c r="P17" s="610" t="s">
        <v>133</v>
      </c>
      <c r="Q17" s="609" t="s">
        <v>133</v>
      </c>
      <c r="R17" s="609" t="s">
        <v>133</v>
      </c>
      <c r="S17" s="609" t="s">
        <v>133</v>
      </c>
      <c r="T17" s="609" t="s">
        <v>133</v>
      </c>
      <c r="U17" s="609" t="s">
        <v>133</v>
      </c>
      <c r="V17" s="609" t="s">
        <v>133</v>
      </c>
    </row>
    <row r="18" spans="2:22" s="624" customFormat="1" ht="12.75" customHeight="1">
      <c r="B18" s="1623"/>
      <c r="C18" s="618"/>
      <c r="D18" s="618"/>
      <c r="E18" s="618"/>
      <c r="F18" s="618"/>
      <c r="G18" s="625" t="s">
        <v>567</v>
      </c>
      <c r="H18" s="625"/>
      <c r="I18" s="1625" t="s">
        <v>568</v>
      </c>
      <c r="J18" s="1625"/>
      <c r="K18" s="603"/>
      <c r="L18" s="616">
        <v>1262</v>
      </c>
      <c r="M18" s="607">
        <v>3786</v>
      </c>
      <c r="N18" s="1215">
        <f t="shared" si="0"/>
        <v>3</v>
      </c>
      <c r="O18" s="610" t="s">
        <v>133</v>
      </c>
      <c r="P18" s="610" t="s">
        <v>133</v>
      </c>
      <c r="Q18" s="609" t="s">
        <v>133</v>
      </c>
      <c r="R18" s="609" t="s">
        <v>133</v>
      </c>
      <c r="S18" s="609" t="s">
        <v>133</v>
      </c>
      <c r="T18" s="609" t="s">
        <v>133</v>
      </c>
      <c r="U18" s="609" t="s">
        <v>133</v>
      </c>
      <c r="V18" s="609" t="s">
        <v>133</v>
      </c>
    </row>
    <row r="19" spans="2:22" s="624" customFormat="1" ht="12.75" customHeight="1">
      <c r="B19" s="1623"/>
      <c r="C19" s="618"/>
      <c r="D19" s="618"/>
      <c r="E19" s="618"/>
      <c r="F19" s="618"/>
      <c r="G19" s="625" t="s">
        <v>569</v>
      </c>
      <c r="H19" s="625"/>
      <c r="I19" s="1625" t="s">
        <v>570</v>
      </c>
      <c r="J19" s="1625"/>
      <c r="K19" s="603" t="s">
        <v>571</v>
      </c>
      <c r="L19" s="616">
        <v>1291</v>
      </c>
      <c r="M19" s="607">
        <v>7480</v>
      </c>
      <c r="N19" s="1215">
        <f t="shared" si="0"/>
        <v>5.7939581719597211</v>
      </c>
      <c r="O19" s="607">
        <v>344</v>
      </c>
      <c r="P19" s="607">
        <v>2045</v>
      </c>
      <c r="Q19" s="608">
        <v>444</v>
      </c>
      <c r="R19" s="608">
        <v>5602</v>
      </c>
      <c r="S19" s="608">
        <v>947</v>
      </c>
      <c r="T19" s="608">
        <v>1659</v>
      </c>
      <c r="U19" s="608">
        <v>1291</v>
      </c>
      <c r="V19" s="608">
        <v>7480</v>
      </c>
    </row>
    <row r="20" spans="2:22" s="624" customFormat="1" ht="12.75" customHeight="1">
      <c r="B20" s="1623"/>
      <c r="C20" s="618"/>
      <c r="D20" s="618"/>
      <c r="E20" s="618"/>
      <c r="F20" s="618"/>
      <c r="G20" s="625" t="s">
        <v>572</v>
      </c>
      <c r="H20" s="625"/>
      <c r="I20" s="1625" t="s">
        <v>573</v>
      </c>
      <c r="J20" s="1625"/>
      <c r="K20" s="603" t="s">
        <v>571</v>
      </c>
      <c r="L20" s="616">
        <v>2239</v>
      </c>
      <c r="M20" s="607">
        <v>10245</v>
      </c>
      <c r="N20" s="1215">
        <f t="shared" si="0"/>
        <v>4.5757034390352835</v>
      </c>
      <c r="O20" s="607">
        <v>313</v>
      </c>
      <c r="P20" s="607">
        <v>1559</v>
      </c>
      <c r="Q20" s="608">
        <v>396</v>
      </c>
      <c r="R20" s="608">
        <v>5005</v>
      </c>
      <c r="S20" s="608">
        <v>1023</v>
      </c>
      <c r="T20" s="608">
        <v>1719</v>
      </c>
      <c r="U20" s="608">
        <v>2239</v>
      </c>
      <c r="V20" s="608">
        <v>10245</v>
      </c>
    </row>
    <row r="21" spans="2:22" s="624" customFormat="1" ht="12.75" customHeight="1">
      <c r="B21" s="1623"/>
      <c r="C21" s="618"/>
      <c r="D21" s="618"/>
      <c r="E21" s="618"/>
      <c r="F21" s="618"/>
      <c r="G21" s="625" t="s">
        <v>574</v>
      </c>
      <c r="H21" s="625"/>
      <c r="I21" s="1626" t="s">
        <v>592</v>
      </c>
      <c r="J21" s="1626"/>
      <c r="K21" s="603"/>
      <c r="L21" s="616">
        <v>174</v>
      </c>
      <c r="M21" s="607">
        <v>586</v>
      </c>
      <c r="N21" s="1215">
        <f>M21/L21</f>
        <v>3.367816091954023</v>
      </c>
      <c r="O21" s="607">
        <v>11</v>
      </c>
      <c r="P21" s="607">
        <v>50</v>
      </c>
      <c r="Q21" s="608">
        <v>12</v>
      </c>
      <c r="R21" s="608">
        <v>148</v>
      </c>
      <c r="S21" s="608">
        <v>37</v>
      </c>
      <c r="T21" s="608">
        <v>46</v>
      </c>
      <c r="U21" s="609" t="s">
        <v>133</v>
      </c>
      <c r="V21" s="609" t="s">
        <v>133</v>
      </c>
    </row>
    <row r="22" spans="2:22" s="624" customFormat="1" ht="12.75" customHeight="1">
      <c r="B22" s="1623"/>
      <c r="C22" s="618"/>
      <c r="D22" s="618"/>
      <c r="E22" s="618"/>
      <c r="F22" s="618"/>
      <c r="G22" s="625" t="s">
        <v>575</v>
      </c>
      <c r="H22" s="625"/>
      <c r="I22" s="1626" t="s">
        <v>593</v>
      </c>
      <c r="J22" s="1626"/>
      <c r="K22" s="603"/>
      <c r="L22" s="616">
        <v>747</v>
      </c>
      <c r="M22" s="607">
        <v>3474</v>
      </c>
      <c r="N22" s="1215">
        <f t="shared" si="0"/>
        <v>4.6506024096385543</v>
      </c>
      <c r="O22" s="607">
        <v>158</v>
      </c>
      <c r="P22" s="607">
        <v>779</v>
      </c>
      <c r="Q22" s="608">
        <v>182</v>
      </c>
      <c r="R22" s="608">
        <v>2249</v>
      </c>
      <c r="S22" s="608">
        <v>467</v>
      </c>
      <c r="T22" s="608">
        <v>665</v>
      </c>
      <c r="U22" s="608">
        <v>671</v>
      </c>
      <c r="V22" s="608">
        <v>3136</v>
      </c>
    </row>
    <row r="23" spans="2:22" s="624" customFormat="1" ht="12.75" customHeight="1">
      <c r="B23" s="1623"/>
      <c r="C23" s="618"/>
      <c r="D23" s="618"/>
      <c r="E23" s="618"/>
      <c r="F23" s="618"/>
      <c r="G23" s="625" t="s">
        <v>576</v>
      </c>
      <c r="H23" s="625"/>
      <c r="I23" s="1626" t="s">
        <v>594</v>
      </c>
      <c r="J23" s="1626"/>
      <c r="K23" s="603" t="s">
        <v>571</v>
      </c>
      <c r="L23" s="616">
        <v>280</v>
      </c>
      <c r="M23" s="607">
        <v>1553</v>
      </c>
      <c r="N23" s="1215">
        <f t="shared" si="0"/>
        <v>5.5464285714285717</v>
      </c>
      <c r="O23" s="607">
        <v>68</v>
      </c>
      <c r="P23" s="607">
        <v>510</v>
      </c>
      <c r="Q23" s="608">
        <v>98</v>
      </c>
      <c r="R23" s="608">
        <v>668</v>
      </c>
      <c r="S23" s="608">
        <v>92</v>
      </c>
      <c r="T23" s="608">
        <v>164</v>
      </c>
      <c r="U23" s="608">
        <v>166</v>
      </c>
      <c r="V23" s="608">
        <v>1047</v>
      </c>
    </row>
    <row r="24" spans="2:22" s="624" customFormat="1" ht="12.75" customHeight="1">
      <c r="B24" s="1623"/>
      <c r="C24" s="618"/>
      <c r="D24" s="618"/>
      <c r="E24" s="618"/>
      <c r="F24" s="618"/>
      <c r="G24" s="625" t="s">
        <v>577</v>
      </c>
      <c r="H24" s="625"/>
      <c r="I24" s="1625" t="s">
        <v>578</v>
      </c>
      <c r="J24" s="1625"/>
      <c r="K24" s="603" t="s">
        <v>571</v>
      </c>
      <c r="L24" s="616">
        <v>661</v>
      </c>
      <c r="M24" s="607">
        <v>4411</v>
      </c>
      <c r="N24" s="1215">
        <f t="shared" si="0"/>
        <v>6.6732223903177008</v>
      </c>
      <c r="O24" s="607">
        <v>291</v>
      </c>
      <c r="P24" s="607">
        <v>2014</v>
      </c>
      <c r="Q24" s="608">
        <v>386</v>
      </c>
      <c r="R24" s="608">
        <v>3926</v>
      </c>
      <c r="S24" s="608">
        <v>577</v>
      </c>
      <c r="T24" s="608">
        <v>1059</v>
      </c>
      <c r="U24" s="608">
        <v>661</v>
      </c>
      <c r="V24" s="608">
        <v>4411</v>
      </c>
    </row>
    <row r="25" spans="2:22" s="624" customFormat="1" ht="12.75" customHeight="1">
      <c r="B25" s="1623"/>
      <c r="C25" s="618"/>
      <c r="D25" s="618"/>
      <c r="E25" s="618"/>
      <c r="F25" s="618"/>
      <c r="G25" s="625" t="s">
        <v>579</v>
      </c>
      <c r="H25" s="625"/>
      <c r="I25" s="1625" t="s">
        <v>580</v>
      </c>
      <c r="J25" s="1625"/>
      <c r="K25" s="603"/>
      <c r="L25" s="616">
        <v>529</v>
      </c>
      <c r="M25" s="607">
        <v>1091</v>
      </c>
      <c r="N25" s="1215">
        <f t="shared" si="0"/>
        <v>2.0623818525519848</v>
      </c>
      <c r="O25" s="610" t="s">
        <v>133</v>
      </c>
      <c r="P25" s="610" t="s">
        <v>133</v>
      </c>
      <c r="Q25" s="609" t="s">
        <v>133</v>
      </c>
      <c r="R25" s="609">
        <v>8</v>
      </c>
      <c r="S25" s="609">
        <v>4</v>
      </c>
      <c r="T25" s="609">
        <v>4</v>
      </c>
      <c r="U25" s="609" t="s">
        <v>133</v>
      </c>
      <c r="V25" s="609" t="s">
        <v>133</v>
      </c>
    </row>
    <row r="26" spans="2:22" s="624" customFormat="1" ht="12.75" customHeight="1">
      <c r="B26" s="1623"/>
      <c r="C26" s="618"/>
      <c r="D26" s="618"/>
      <c r="E26" s="618"/>
      <c r="F26" s="618"/>
      <c r="G26" s="625" t="s">
        <v>581</v>
      </c>
      <c r="H26" s="625"/>
      <c r="I26" s="1625" t="s">
        <v>582</v>
      </c>
      <c r="J26" s="1625"/>
      <c r="K26" s="603"/>
      <c r="L26" s="616">
        <v>1264</v>
      </c>
      <c r="M26" s="607">
        <v>4256</v>
      </c>
      <c r="N26" s="1215">
        <f t="shared" si="0"/>
        <v>3.3670886075949369</v>
      </c>
      <c r="O26" s="607">
        <v>108</v>
      </c>
      <c r="P26" s="607">
        <v>430</v>
      </c>
      <c r="Q26" s="608">
        <v>125</v>
      </c>
      <c r="R26" s="608">
        <v>1753</v>
      </c>
      <c r="S26" s="608">
        <v>462</v>
      </c>
      <c r="T26" s="608">
        <v>652</v>
      </c>
      <c r="U26" s="608">
        <v>980</v>
      </c>
      <c r="V26" s="608">
        <v>3470</v>
      </c>
    </row>
    <row r="27" spans="2:22" s="624" customFormat="1" ht="12.75" customHeight="1">
      <c r="B27" s="1623"/>
      <c r="C27" s="618"/>
      <c r="D27" s="618"/>
      <c r="E27" s="618" t="s">
        <v>471</v>
      </c>
      <c r="F27" s="618"/>
      <c r="G27" s="1625" t="s">
        <v>583</v>
      </c>
      <c r="H27" s="1625"/>
      <c r="I27" s="1625"/>
      <c r="J27" s="1625"/>
      <c r="K27" s="603"/>
      <c r="L27" s="616">
        <v>547</v>
      </c>
      <c r="M27" s="607">
        <v>1485</v>
      </c>
      <c r="N27" s="1215">
        <f t="shared" si="0"/>
        <v>2.7148080438756854</v>
      </c>
      <c r="O27" s="610">
        <v>24</v>
      </c>
      <c r="P27" s="610">
        <v>121</v>
      </c>
      <c r="Q27" s="609">
        <v>33</v>
      </c>
      <c r="R27" s="609">
        <v>318</v>
      </c>
      <c r="S27" s="609">
        <v>65</v>
      </c>
      <c r="T27" s="609">
        <v>111</v>
      </c>
      <c r="U27" s="609">
        <v>28</v>
      </c>
      <c r="V27" s="609">
        <v>148</v>
      </c>
    </row>
    <row r="28" spans="2:22" s="624" customFormat="1" ht="12.75" customHeight="1">
      <c r="B28" s="1623"/>
      <c r="C28" s="618"/>
      <c r="D28" s="618"/>
      <c r="E28" s="618" t="s">
        <v>472</v>
      </c>
      <c r="F28" s="618"/>
      <c r="G28" s="1625" t="s">
        <v>584</v>
      </c>
      <c r="H28" s="1625"/>
      <c r="I28" s="1625"/>
      <c r="J28" s="1625"/>
      <c r="K28" s="603"/>
      <c r="L28" s="616">
        <v>26170</v>
      </c>
      <c r="M28" s="607">
        <v>26170</v>
      </c>
      <c r="N28" s="1215">
        <f t="shared" si="0"/>
        <v>1</v>
      </c>
      <c r="O28" s="610" t="s">
        <v>133</v>
      </c>
      <c r="P28" s="610" t="s">
        <v>133</v>
      </c>
      <c r="Q28" s="609" t="s">
        <v>133</v>
      </c>
      <c r="R28" s="609">
        <v>30</v>
      </c>
      <c r="S28" s="609">
        <v>30</v>
      </c>
      <c r="T28" s="609">
        <v>30</v>
      </c>
      <c r="U28" s="609" t="s">
        <v>133</v>
      </c>
      <c r="V28" s="609" t="s">
        <v>133</v>
      </c>
    </row>
    <row r="29" spans="2:22" s="624" customFormat="1" ht="12.75" customHeight="1">
      <c r="B29" s="1623"/>
      <c r="C29" s="618"/>
      <c r="D29" s="618" t="s">
        <v>585</v>
      </c>
      <c r="E29" s="618"/>
      <c r="F29" s="618"/>
      <c r="G29" s="618"/>
      <c r="H29" s="618"/>
      <c r="I29" s="618"/>
      <c r="J29" s="618"/>
      <c r="K29" s="603"/>
      <c r="L29" s="616"/>
      <c r="M29" s="610"/>
      <c r="N29" s="1215"/>
      <c r="O29" s="610"/>
      <c r="P29" s="610"/>
      <c r="Q29" s="609"/>
      <c r="R29" s="609"/>
      <c r="S29" s="609"/>
      <c r="T29" s="609"/>
      <c r="U29" s="609"/>
      <c r="V29" s="609"/>
    </row>
    <row r="30" spans="2:22" s="624" customFormat="1" ht="12.75" customHeight="1">
      <c r="B30" s="1623"/>
      <c r="C30" s="618"/>
      <c r="D30" s="618"/>
      <c r="E30" s="1625" t="s">
        <v>586</v>
      </c>
      <c r="F30" s="1625"/>
      <c r="G30" s="1625"/>
      <c r="H30" s="1625"/>
      <c r="I30" s="1625"/>
      <c r="J30" s="1625"/>
      <c r="K30" s="603"/>
      <c r="L30" s="616">
        <v>1011</v>
      </c>
      <c r="M30" s="610">
        <v>2557</v>
      </c>
      <c r="N30" s="1215">
        <f t="shared" si="0"/>
        <v>2.5291790306627102</v>
      </c>
      <c r="O30" s="610">
        <v>173</v>
      </c>
      <c r="P30" s="610">
        <v>479</v>
      </c>
      <c r="Q30" s="609">
        <v>197</v>
      </c>
      <c r="R30" s="609">
        <v>2329</v>
      </c>
      <c r="S30" s="609">
        <v>899</v>
      </c>
      <c r="T30" s="609">
        <v>1349</v>
      </c>
      <c r="U30" s="609" t="s">
        <v>133</v>
      </c>
      <c r="V30" s="609" t="s">
        <v>133</v>
      </c>
    </row>
    <row r="31" spans="2:22" s="624" customFormat="1" ht="12.75" customHeight="1">
      <c r="B31" s="1623"/>
      <c r="C31" s="618"/>
      <c r="D31" s="618"/>
      <c r="E31" s="1625" t="s">
        <v>587</v>
      </c>
      <c r="F31" s="1625"/>
      <c r="G31" s="1625"/>
      <c r="H31" s="1625"/>
      <c r="I31" s="1625"/>
      <c r="J31" s="1625"/>
      <c r="K31" s="603"/>
      <c r="L31" s="616">
        <v>69</v>
      </c>
      <c r="M31" s="607">
        <v>178</v>
      </c>
      <c r="N31" s="1215">
        <f t="shared" si="0"/>
        <v>2.5797101449275361</v>
      </c>
      <c r="O31" s="607">
        <v>7</v>
      </c>
      <c r="P31" s="607">
        <v>19</v>
      </c>
      <c r="Q31" s="608">
        <v>9</v>
      </c>
      <c r="R31" s="608">
        <v>159</v>
      </c>
      <c r="S31" s="608">
        <v>60</v>
      </c>
      <c r="T31" s="608">
        <v>94</v>
      </c>
      <c r="U31" s="609" t="s">
        <v>133</v>
      </c>
      <c r="V31" s="609" t="s">
        <v>133</v>
      </c>
    </row>
    <row r="32" spans="2:22" s="624" customFormat="1" ht="10.5" customHeight="1">
      <c r="B32" s="618"/>
      <c r="C32" s="626"/>
      <c r="D32" s="618"/>
      <c r="E32" s="627"/>
      <c r="F32" s="618"/>
      <c r="G32" s="628"/>
      <c r="H32" s="628"/>
      <c r="I32" s="628"/>
      <c r="J32" s="628"/>
      <c r="K32" s="603"/>
      <c r="L32" s="617"/>
      <c r="M32" s="610"/>
      <c r="N32" s="611"/>
      <c r="O32" s="610"/>
      <c r="P32" s="610"/>
      <c r="Q32" s="609"/>
      <c r="R32" s="609"/>
      <c r="S32" s="609"/>
      <c r="T32" s="609"/>
      <c r="U32" s="609"/>
      <c r="V32" s="609"/>
    </row>
    <row r="33" spans="2:22" s="624" customFormat="1" ht="12.75" customHeight="1">
      <c r="B33" s="1623" t="s">
        <v>588</v>
      </c>
      <c r="D33" s="1624" t="s">
        <v>551</v>
      </c>
      <c r="E33" s="1624"/>
      <c r="F33" s="1624"/>
      <c r="G33" s="1624"/>
      <c r="H33" s="1624"/>
      <c r="I33" s="1624"/>
      <c r="J33" s="1624"/>
      <c r="K33" s="636"/>
      <c r="L33" s="1216">
        <f>L9/L$9*100</f>
        <v>100</v>
      </c>
      <c r="M33" s="1217">
        <f>M9/M$9*100</f>
        <v>100</v>
      </c>
      <c r="N33" s="1218" t="s">
        <v>589</v>
      </c>
      <c r="O33" s="1217">
        <f>O9/O$9*100</f>
        <v>100</v>
      </c>
      <c r="P33" s="1217">
        <f t="shared" ref="P33:V34" si="1">P9/P$9*100</f>
        <v>100</v>
      </c>
      <c r="Q33" s="1217">
        <f t="shared" si="1"/>
        <v>100</v>
      </c>
      <c r="R33" s="1217">
        <f t="shared" si="1"/>
        <v>100</v>
      </c>
      <c r="S33" s="1217">
        <f t="shared" si="1"/>
        <v>100</v>
      </c>
      <c r="T33" s="1217">
        <f t="shared" si="1"/>
        <v>100</v>
      </c>
      <c r="U33" s="1217">
        <f t="shared" si="1"/>
        <v>100</v>
      </c>
      <c r="V33" s="1217">
        <f t="shared" si="1"/>
        <v>100</v>
      </c>
    </row>
    <row r="34" spans="2:22" s="624" customFormat="1" ht="12.75" customHeight="1">
      <c r="B34" s="1623"/>
      <c r="C34" s="618"/>
      <c r="D34" s="618"/>
      <c r="E34" s="618" t="s">
        <v>470</v>
      </c>
      <c r="F34" s="618"/>
      <c r="G34" s="1625" t="s">
        <v>552</v>
      </c>
      <c r="H34" s="1625"/>
      <c r="I34" s="1625"/>
      <c r="J34" s="1625"/>
      <c r="K34" s="603"/>
      <c r="L34" s="640">
        <f>L10/L$9*100</f>
        <v>62.14183735493264</v>
      </c>
      <c r="M34" s="613">
        <f>M10/M$9*100</f>
        <v>82.779407577951901</v>
      </c>
      <c r="N34" s="612" t="s">
        <v>589</v>
      </c>
      <c r="O34" s="613">
        <f>O10/O$9*100</f>
        <v>99.511102057445513</v>
      </c>
      <c r="P34" s="613">
        <f t="shared" si="1"/>
        <v>99.423562479157738</v>
      </c>
      <c r="Q34" s="613">
        <f t="shared" si="1"/>
        <v>99.481295190191759</v>
      </c>
      <c r="R34" s="613">
        <f t="shared" si="1"/>
        <v>99.348229168617607</v>
      </c>
      <c r="S34" s="613">
        <f t="shared" si="1"/>
        <v>99.266975308641975</v>
      </c>
      <c r="T34" s="613">
        <f t="shared" si="1"/>
        <v>99.344673731176798</v>
      </c>
      <c r="U34" s="613">
        <f t="shared" si="1"/>
        <v>99.536116633532146</v>
      </c>
      <c r="V34" s="613">
        <f t="shared" si="1"/>
        <v>99.505628486488291</v>
      </c>
    </row>
    <row r="35" spans="2:22" s="624" customFormat="1" ht="12.75" customHeight="1">
      <c r="B35" s="1623"/>
      <c r="C35" s="618"/>
      <c r="D35" s="618"/>
      <c r="E35" s="618"/>
      <c r="F35" s="618" t="s">
        <v>553</v>
      </c>
      <c r="H35" s="1625" t="s">
        <v>554</v>
      </c>
      <c r="I35" s="1625"/>
      <c r="J35" s="1625"/>
      <c r="K35" s="603"/>
      <c r="L35" s="640">
        <f t="shared" ref="L35:M50" si="2">L11/L$9*100</f>
        <v>49.592185799301696</v>
      </c>
      <c r="M35" s="613">
        <f t="shared" si="2"/>
        <v>58.88571181006845</v>
      </c>
      <c r="N35" s="612" t="s">
        <v>589</v>
      </c>
      <c r="O35" s="613">
        <f t="shared" ref="O35:T35" si="3">O11/O$9*100</f>
        <v>73.171725402322267</v>
      </c>
      <c r="P35" s="613">
        <f t="shared" si="3"/>
        <v>64.232290029060067</v>
      </c>
      <c r="Q35" s="613">
        <f t="shared" si="3"/>
        <v>73.656082992769569</v>
      </c>
      <c r="R35" s="613">
        <f t="shared" si="3"/>
        <v>63.090667315940294</v>
      </c>
      <c r="S35" s="613">
        <f t="shared" si="3"/>
        <v>71.41975308641976</v>
      </c>
      <c r="T35" s="613">
        <f t="shared" si="3"/>
        <v>71.607176055028816</v>
      </c>
      <c r="U35" s="613" t="s">
        <v>133</v>
      </c>
      <c r="V35" s="613" t="s">
        <v>133</v>
      </c>
    </row>
    <row r="36" spans="2:22" s="624" customFormat="1" ht="12.75" customHeight="1">
      <c r="B36" s="1623"/>
      <c r="C36" s="618"/>
      <c r="D36" s="618"/>
      <c r="E36" s="618"/>
      <c r="F36" s="618"/>
      <c r="G36" s="625" t="s">
        <v>555</v>
      </c>
      <c r="H36" s="625"/>
      <c r="I36" s="1625" t="s">
        <v>556</v>
      </c>
      <c r="J36" s="1625"/>
      <c r="K36" s="603"/>
      <c r="L36" s="640">
        <f t="shared" si="2"/>
        <v>17.637080700564013</v>
      </c>
      <c r="M36" s="613">
        <f t="shared" si="2"/>
        <v>15.44431653607635</v>
      </c>
      <c r="N36" s="612" t="s">
        <v>589</v>
      </c>
      <c r="O36" s="613" t="s">
        <v>133</v>
      </c>
      <c r="P36" s="613" t="s">
        <v>133</v>
      </c>
      <c r="Q36" s="613" t="s">
        <v>133</v>
      </c>
      <c r="R36" s="613" t="s">
        <v>133</v>
      </c>
      <c r="S36" s="613" t="s">
        <v>133</v>
      </c>
      <c r="T36" s="613" t="s">
        <v>133</v>
      </c>
      <c r="U36" s="613" t="s">
        <v>133</v>
      </c>
      <c r="V36" s="613" t="s">
        <v>133</v>
      </c>
    </row>
    <row r="37" spans="2:22" s="624" customFormat="1" ht="12.75" customHeight="1">
      <c r="B37" s="1623"/>
      <c r="C37" s="618"/>
      <c r="D37" s="618"/>
      <c r="E37" s="618"/>
      <c r="F37" s="618"/>
      <c r="G37" s="625" t="s">
        <v>557</v>
      </c>
      <c r="H37" s="625"/>
      <c r="I37" s="1625" t="s">
        <v>558</v>
      </c>
      <c r="J37" s="1625"/>
      <c r="K37" s="603"/>
      <c r="L37" s="640">
        <f t="shared" si="2"/>
        <v>20.687559193135716</v>
      </c>
      <c r="M37" s="613">
        <f t="shared" si="2"/>
        <v>32.162352853800733</v>
      </c>
      <c r="N37" s="612" t="s">
        <v>589</v>
      </c>
      <c r="O37" s="613">
        <f t="shared" ref="O37:T37" si="4">O13/O$9*100</f>
        <v>66.693827663475247</v>
      </c>
      <c r="P37" s="613">
        <f t="shared" si="4"/>
        <v>59.911390595969706</v>
      </c>
      <c r="Q37" s="613">
        <f t="shared" si="4"/>
        <v>67.793146809179504</v>
      </c>
      <c r="R37" s="613">
        <f t="shared" si="4"/>
        <v>54.936040304908886</v>
      </c>
      <c r="S37" s="613">
        <f t="shared" si="4"/>
        <v>59.058641975308646</v>
      </c>
      <c r="T37" s="613">
        <f t="shared" si="4"/>
        <v>60.155233314742517</v>
      </c>
      <c r="U37" s="613" t="s">
        <v>133</v>
      </c>
      <c r="V37" s="613" t="s">
        <v>133</v>
      </c>
    </row>
    <row r="38" spans="2:22" s="624" customFormat="1" ht="12.75" customHeight="1">
      <c r="B38" s="1623"/>
      <c r="C38" s="618"/>
      <c r="D38" s="618"/>
      <c r="E38" s="618"/>
      <c r="F38" s="618"/>
      <c r="G38" s="625" t="s">
        <v>559</v>
      </c>
      <c r="H38" s="625"/>
      <c r="I38" s="1625" t="s">
        <v>560</v>
      </c>
      <c r="J38" s="1625"/>
      <c r="K38" s="603"/>
      <c r="L38" s="640">
        <f t="shared" si="2"/>
        <v>1.306136296170646</v>
      </c>
      <c r="M38" s="613">
        <f t="shared" si="2"/>
        <v>1.2780521618577245</v>
      </c>
      <c r="N38" s="612" t="s">
        <v>589</v>
      </c>
      <c r="O38" s="613">
        <f t="shared" ref="O38:T38" si="5">O14/O$9*100</f>
        <v>0.26481971888368305</v>
      </c>
      <c r="P38" s="613">
        <f t="shared" si="5"/>
        <v>0.1524462865037397</v>
      </c>
      <c r="Q38" s="613">
        <f t="shared" si="5"/>
        <v>0.23577491354919836</v>
      </c>
      <c r="R38" s="613">
        <f t="shared" si="5"/>
        <v>0.49631974228831494</v>
      </c>
      <c r="S38" s="613">
        <f t="shared" si="5"/>
        <v>0.77932098765432101</v>
      </c>
      <c r="T38" s="613">
        <f t="shared" si="5"/>
        <v>0.69715560513106523</v>
      </c>
      <c r="U38" s="613" t="s">
        <v>133</v>
      </c>
      <c r="V38" s="613" t="s">
        <v>133</v>
      </c>
    </row>
    <row r="39" spans="2:22" s="624" customFormat="1" ht="12.75" customHeight="1">
      <c r="B39" s="1623"/>
      <c r="C39" s="618"/>
      <c r="D39" s="618"/>
      <c r="E39" s="618"/>
      <c r="F39" s="618"/>
      <c r="G39" s="625" t="s">
        <v>561</v>
      </c>
      <c r="H39" s="625"/>
      <c r="I39" s="1625" t="s">
        <v>562</v>
      </c>
      <c r="J39" s="1625"/>
      <c r="K39" s="603"/>
      <c r="L39" s="640">
        <f t="shared" si="2"/>
        <v>9.9614096094313229</v>
      </c>
      <c r="M39" s="613">
        <f t="shared" si="2"/>
        <v>10.000990258333644</v>
      </c>
      <c r="N39" s="612" t="s">
        <v>589</v>
      </c>
      <c r="O39" s="613">
        <f t="shared" ref="O39:T39" si="6">O15/O$9*100</f>
        <v>6.2130780199633326</v>
      </c>
      <c r="P39" s="613">
        <f t="shared" si="6"/>
        <v>4.1684531465866321</v>
      </c>
      <c r="Q39" s="613">
        <f t="shared" si="6"/>
        <v>5.6271612700408671</v>
      </c>
      <c r="R39" s="613">
        <f t="shared" si="6"/>
        <v>7.6583072687430933</v>
      </c>
      <c r="S39" s="613">
        <f t="shared" si="6"/>
        <v>11.581790123456791</v>
      </c>
      <c r="T39" s="613">
        <f t="shared" si="6"/>
        <v>10.754787135155233</v>
      </c>
      <c r="U39" s="613" t="s">
        <v>133</v>
      </c>
      <c r="V39" s="613" t="s">
        <v>133</v>
      </c>
    </row>
    <row r="40" spans="2:22" s="624" customFormat="1" ht="12.75" customHeight="1">
      <c r="B40" s="1623"/>
      <c r="C40" s="618"/>
      <c r="D40" s="618"/>
      <c r="E40" s="618"/>
      <c r="F40" s="624" t="s">
        <v>563</v>
      </c>
      <c r="G40" s="618"/>
      <c r="H40" s="1625" t="s">
        <v>564</v>
      </c>
      <c r="I40" s="1625"/>
      <c r="J40" s="1625"/>
      <c r="K40" s="603"/>
      <c r="L40" s="640">
        <f t="shared" si="2"/>
        <v>12.549651555630945</v>
      </c>
      <c r="M40" s="613">
        <f t="shared" si="2"/>
        <v>23.893695767883447</v>
      </c>
      <c r="N40" s="612" t="s">
        <v>589</v>
      </c>
      <c r="O40" s="613">
        <f t="shared" ref="O40:V40" si="7">O16/O$9*100</f>
        <v>26.339376655123242</v>
      </c>
      <c r="P40" s="613">
        <f t="shared" si="7"/>
        <v>35.191272450097664</v>
      </c>
      <c r="Q40" s="613">
        <f t="shared" si="7"/>
        <v>25.825212197422193</v>
      </c>
      <c r="R40" s="613">
        <f t="shared" si="7"/>
        <v>36.25756185267732</v>
      </c>
      <c r="S40" s="613">
        <f t="shared" si="7"/>
        <v>27.847222222222221</v>
      </c>
      <c r="T40" s="613">
        <f t="shared" si="7"/>
        <v>27.737497676147981</v>
      </c>
      <c r="U40" s="613">
        <f t="shared" si="7"/>
        <v>99.536116633532146</v>
      </c>
      <c r="V40" s="613">
        <f t="shared" si="7"/>
        <v>99.505628486488291</v>
      </c>
    </row>
    <row r="41" spans="2:22" s="624" customFormat="1" ht="12.75" customHeight="1">
      <c r="B41" s="1623"/>
      <c r="C41" s="618"/>
      <c r="D41" s="618"/>
      <c r="E41" s="618"/>
      <c r="F41" s="618"/>
      <c r="G41" s="625" t="s">
        <v>565</v>
      </c>
      <c r="H41" s="625"/>
      <c r="I41" s="1625" t="s">
        <v>566</v>
      </c>
      <c r="J41" s="1625"/>
      <c r="K41" s="603"/>
      <c r="L41" s="640">
        <f t="shared" si="2"/>
        <v>0.60924755806228181</v>
      </c>
      <c r="M41" s="613">
        <f t="shared" si="2"/>
        <v>1.0670033545001052</v>
      </c>
      <c r="N41" s="612" t="s">
        <v>589</v>
      </c>
      <c r="O41" s="613" t="s">
        <v>133</v>
      </c>
      <c r="P41" s="613" t="s">
        <v>133</v>
      </c>
      <c r="Q41" s="613" t="s">
        <v>133</v>
      </c>
      <c r="R41" s="613" t="s">
        <v>133</v>
      </c>
      <c r="S41" s="613" t="s">
        <v>133</v>
      </c>
      <c r="T41" s="613" t="s">
        <v>133</v>
      </c>
      <c r="U41" s="613" t="s">
        <v>133</v>
      </c>
      <c r="V41" s="613" t="s">
        <v>133</v>
      </c>
    </row>
    <row r="42" spans="2:22" s="624" customFormat="1" ht="12.75" customHeight="1">
      <c r="B42" s="1623"/>
      <c r="C42" s="618"/>
      <c r="D42" s="618"/>
      <c r="E42" s="618"/>
      <c r="F42" s="618"/>
      <c r="G42" s="625" t="s">
        <v>567</v>
      </c>
      <c r="H42" s="625"/>
      <c r="I42" s="1625" t="s">
        <v>568</v>
      </c>
      <c r="J42" s="1625"/>
      <c r="K42" s="603"/>
      <c r="L42" s="640">
        <f t="shared" si="2"/>
        <v>1.7839220841638044</v>
      </c>
      <c r="M42" s="613">
        <f t="shared" si="2"/>
        <v>2.3431987819822497</v>
      </c>
      <c r="N42" s="612" t="s">
        <v>589</v>
      </c>
      <c r="O42" s="613" t="s">
        <v>133</v>
      </c>
      <c r="P42" s="613" t="s">
        <v>133</v>
      </c>
      <c r="Q42" s="613" t="s">
        <v>133</v>
      </c>
      <c r="R42" s="613" t="s">
        <v>133</v>
      </c>
      <c r="S42" s="613" t="s">
        <v>133</v>
      </c>
      <c r="T42" s="613" t="s">
        <v>133</v>
      </c>
      <c r="U42" s="613" t="s">
        <v>133</v>
      </c>
      <c r="V42" s="613" t="s">
        <v>133</v>
      </c>
    </row>
    <row r="43" spans="2:22" s="624" customFormat="1" ht="12.75" customHeight="1">
      <c r="B43" s="1623"/>
      <c r="C43" s="618"/>
      <c r="D43" s="618"/>
      <c r="E43" s="618"/>
      <c r="F43" s="618"/>
      <c r="G43" s="625" t="s">
        <v>569</v>
      </c>
      <c r="H43" s="625"/>
      <c r="I43" s="1625" t="s">
        <v>570</v>
      </c>
      <c r="J43" s="1625"/>
      <c r="K43" s="603" t="s">
        <v>571</v>
      </c>
      <c r="L43" s="640">
        <f t="shared" si="2"/>
        <v>1.8249155393466492</v>
      </c>
      <c r="M43" s="613">
        <f t="shared" si="2"/>
        <v>4.6294577097800387</v>
      </c>
      <c r="N43" s="612" t="s">
        <v>589</v>
      </c>
      <c r="O43" s="613">
        <f t="shared" ref="O43:V43" si="8">O19/O$9*100</f>
        <v>7.007537176614381</v>
      </c>
      <c r="P43" s="613">
        <f t="shared" si="8"/>
        <v>9.7422704968796161</v>
      </c>
      <c r="Q43" s="613">
        <f t="shared" si="8"/>
        <v>6.9789374410562708</v>
      </c>
      <c r="R43" s="613">
        <f t="shared" si="8"/>
        <v>10.492012061506189</v>
      </c>
      <c r="S43" s="613">
        <f t="shared" si="8"/>
        <v>7.3070987654320989</v>
      </c>
      <c r="T43" s="613">
        <f t="shared" si="8"/>
        <v>7.710540992749582</v>
      </c>
      <c r="U43" s="613">
        <f t="shared" si="8"/>
        <v>21.388336646785952</v>
      </c>
      <c r="V43" s="613">
        <f t="shared" si="8"/>
        <v>24.985803520726861</v>
      </c>
    </row>
    <row r="44" spans="2:22" s="624" customFormat="1" ht="12.75" customHeight="1">
      <c r="B44" s="1623"/>
      <c r="C44" s="618"/>
      <c r="D44" s="618"/>
      <c r="E44" s="618"/>
      <c r="F44" s="618"/>
      <c r="G44" s="625" t="s">
        <v>572</v>
      </c>
      <c r="H44" s="625"/>
      <c r="I44" s="1625" t="s">
        <v>573</v>
      </c>
      <c r="J44" s="1625"/>
      <c r="K44" s="603" t="s">
        <v>571</v>
      </c>
      <c r="L44" s="640">
        <f t="shared" si="2"/>
        <v>3.1649774535996498</v>
      </c>
      <c r="M44" s="613">
        <f t="shared" si="2"/>
        <v>6.3407478926064842</v>
      </c>
      <c r="N44" s="612" t="s">
        <v>589</v>
      </c>
      <c r="O44" s="613">
        <f t="shared" ref="O44:V44" si="9">O20/O$9*100</f>
        <v>6.3760440008148302</v>
      </c>
      <c r="P44" s="613">
        <f t="shared" si="9"/>
        <v>7.4269925206040686</v>
      </c>
      <c r="Q44" s="613">
        <f t="shared" si="9"/>
        <v>6.2244577176988374</v>
      </c>
      <c r="R44" s="613">
        <f t="shared" si="9"/>
        <v>9.3738879628415699</v>
      </c>
      <c r="S44" s="613">
        <f t="shared" si="9"/>
        <v>7.893518518518519</v>
      </c>
      <c r="T44" s="613">
        <f t="shared" si="9"/>
        <v>7.9894032348020074</v>
      </c>
      <c r="U44" s="613">
        <f t="shared" si="9"/>
        <v>37.094102054340624</v>
      </c>
      <c r="V44" s="613">
        <f t="shared" si="9"/>
        <v>34.221865918428698</v>
      </c>
    </row>
    <row r="45" spans="2:22" s="624" customFormat="1" ht="12.75" customHeight="1">
      <c r="B45" s="1623"/>
      <c r="C45" s="618"/>
      <c r="D45" s="618"/>
      <c r="E45" s="618"/>
      <c r="F45" s="618"/>
      <c r="G45" s="625" t="s">
        <v>574</v>
      </c>
      <c r="H45" s="625"/>
      <c r="I45" s="1626" t="s">
        <v>592</v>
      </c>
      <c r="J45" s="1626"/>
      <c r="K45" s="603"/>
      <c r="L45" s="640">
        <f>L21/L$9*100</f>
        <v>0.24596073109706967</v>
      </c>
      <c r="M45" s="613">
        <f t="shared" si="2"/>
        <v>0.3626821146966715</v>
      </c>
      <c r="N45" s="612" t="s">
        <v>589</v>
      </c>
      <c r="O45" s="613">
        <f t="shared" ref="O45:T45" si="10">O21/O$9*100</f>
        <v>0.22407822367080873</v>
      </c>
      <c r="P45" s="613">
        <f t="shared" si="10"/>
        <v>0.23819732266209329</v>
      </c>
      <c r="Q45" s="613">
        <f t="shared" si="10"/>
        <v>0.18861993083935871</v>
      </c>
      <c r="R45" s="613">
        <f t="shared" si="10"/>
        <v>0.27718989380630416</v>
      </c>
      <c r="S45" s="613">
        <f t="shared" si="10"/>
        <v>0.28549382716049382</v>
      </c>
      <c r="T45" s="613">
        <f t="shared" si="10"/>
        <v>0.21379438557352667</v>
      </c>
      <c r="U45" s="612" t="s">
        <v>589</v>
      </c>
      <c r="V45" s="612" t="s">
        <v>589</v>
      </c>
    </row>
    <row r="46" spans="2:22" s="624" customFormat="1" ht="12.75" customHeight="1">
      <c r="B46" s="1623"/>
      <c r="C46" s="618"/>
      <c r="D46" s="618"/>
      <c r="E46" s="618"/>
      <c r="F46" s="618"/>
      <c r="G46" s="625" t="s">
        <v>575</v>
      </c>
      <c r="H46" s="625"/>
      <c r="I46" s="1626" t="s">
        <v>593</v>
      </c>
      <c r="J46" s="1626"/>
      <c r="K46" s="603"/>
      <c r="L46" s="640">
        <f t="shared" si="2"/>
        <v>1.0559348628132819</v>
      </c>
      <c r="M46" s="613">
        <f t="shared" si="2"/>
        <v>2.1500984069219058</v>
      </c>
      <c r="N46" s="612" t="s">
        <v>589</v>
      </c>
      <c r="O46" s="613">
        <f t="shared" ref="O46:V46" si="11">O22/O$9*100</f>
        <v>3.2185781218170706</v>
      </c>
      <c r="P46" s="613">
        <f t="shared" si="11"/>
        <v>3.7111142870754135</v>
      </c>
      <c r="Q46" s="613">
        <f t="shared" si="11"/>
        <v>2.8607356177302736</v>
      </c>
      <c r="R46" s="613">
        <f t="shared" si="11"/>
        <v>4.2121626430430954</v>
      </c>
      <c r="S46" s="613">
        <f t="shared" si="11"/>
        <v>3.6033950617283947</v>
      </c>
      <c r="T46" s="613">
        <f t="shared" si="11"/>
        <v>3.0907231827477224</v>
      </c>
      <c r="U46" s="613">
        <f t="shared" si="11"/>
        <v>11.11663353214049</v>
      </c>
      <c r="V46" s="613">
        <f t="shared" si="11"/>
        <v>10.475331529545379</v>
      </c>
    </row>
    <row r="47" spans="2:22" s="624" customFormat="1" ht="12.75" customHeight="1">
      <c r="B47" s="1623"/>
      <c r="C47" s="618"/>
      <c r="D47" s="618"/>
      <c r="E47" s="618"/>
      <c r="F47" s="618"/>
      <c r="G47" s="625" t="s">
        <v>576</v>
      </c>
      <c r="H47" s="625"/>
      <c r="I47" s="1626" t="s">
        <v>594</v>
      </c>
      <c r="J47" s="1626"/>
      <c r="K47" s="603" t="s">
        <v>571</v>
      </c>
      <c r="L47" s="640">
        <f t="shared" si="2"/>
        <v>0.3957988776274684</v>
      </c>
      <c r="M47" s="613">
        <f t="shared" si="2"/>
        <v>0.9611694950920322</v>
      </c>
      <c r="N47" s="612" t="s">
        <v>589</v>
      </c>
      <c r="O47" s="613">
        <f t="shared" ref="O47:V47" si="12">O23/O$9*100</f>
        <v>1.3852108372377265</v>
      </c>
      <c r="P47" s="613">
        <f t="shared" si="12"/>
        <v>2.4296126911533511</v>
      </c>
      <c r="Q47" s="613">
        <f t="shared" si="12"/>
        <v>1.5403961018547625</v>
      </c>
      <c r="R47" s="613">
        <f t="shared" si="12"/>
        <v>1.2511003315041298</v>
      </c>
      <c r="S47" s="613">
        <f t="shared" si="12"/>
        <v>0.70987654320987659</v>
      </c>
      <c r="T47" s="613">
        <f t="shared" si="12"/>
        <v>0.76222346160996468</v>
      </c>
      <c r="U47" s="613">
        <f t="shared" si="12"/>
        <v>2.7501656726308816</v>
      </c>
      <c r="V47" s="613">
        <f t="shared" si="12"/>
        <v>3.497344423288907</v>
      </c>
    </row>
    <row r="48" spans="2:22" s="624" customFormat="1" ht="12.75" customHeight="1">
      <c r="B48" s="1623"/>
      <c r="C48" s="618"/>
      <c r="D48" s="618"/>
      <c r="E48" s="618"/>
      <c r="F48" s="618"/>
      <c r="G48" s="625" t="s">
        <v>577</v>
      </c>
      <c r="H48" s="625"/>
      <c r="I48" s="1625" t="s">
        <v>578</v>
      </c>
      <c r="J48" s="1625"/>
      <c r="K48" s="603" t="s">
        <v>571</v>
      </c>
      <c r="L48" s="640">
        <f>L24/L$9*100</f>
        <v>0.93436806468484512</v>
      </c>
      <c r="M48" s="613">
        <f t="shared" si="2"/>
        <v>2.7300184435614638</v>
      </c>
      <c r="N48" s="612" t="s">
        <v>589</v>
      </c>
      <c r="O48" s="613">
        <f t="shared" ref="O48:V48" si="13">O24/O$9*100</f>
        <v>5.9278875534732123</v>
      </c>
      <c r="P48" s="613">
        <f t="shared" si="13"/>
        <v>9.5945881568291167</v>
      </c>
      <c r="Q48" s="613">
        <f t="shared" si="13"/>
        <v>6.0672744419993716</v>
      </c>
      <c r="R48" s="613">
        <f t="shared" si="13"/>
        <v>7.3530238046185827</v>
      </c>
      <c r="S48" s="613">
        <f t="shared" si="13"/>
        <v>4.4521604938271606</v>
      </c>
      <c r="T48" s="613">
        <f t="shared" si="13"/>
        <v>4.9219185722253211</v>
      </c>
      <c r="U48" s="613">
        <f t="shared" si="13"/>
        <v>10.950960901259112</v>
      </c>
      <c r="V48" s="613">
        <f t="shared" si="13"/>
        <v>14.734275311487458</v>
      </c>
    </row>
    <row r="49" spans="2:22" s="624" customFormat="1" ht="12.75" customHeight="1">
      <c r="B49" s="1623"/>
      <c r="C49" s="618"/>
      <c r="D49" s="618"/>
      <c r="E49" s="618"/>
      <c r="F49" s="618"/>
      <c r="G49" s="625" t="s">
        <v>579</v>
      </c>
      <c r="H49" s="625"/>
      <c r="I49" s="1625" t="s">
        <v>580</v>
      </c>
      <c r="J49" s="1625"/>
      <c r="K49" s="603"/>
      <c r="L49" s="640">
        <f t="shared" si="2"/>
        <v>0.74777716523189575</v>
      </c>
      <c r="M49" s="613">
        <f t="shared" si="2"/>
        <v>0.67523240125267681</v>
      </c>
      <c r="N49" s="612" t="s">
        <v>589</v>
      </c>
      <c r="O49" s="612" t="s">
        <v>589</v>
      </c>
      <c r="P49" s="612" t="s">
        <v>589</v>
      </c>
      <c r="Q49" s="612" t="s">
        <v>589</v>
      </c>
      <c r="R49" s="613">
        <f>R25/R$9*100</f>
        <v>1.4983237503043471E-2</v>
      </c>
      <c r="S49" s="613">
        <f>S25/S$9*100</f>
        <v>3.0864197530864196E-2</v>
      </c>
      <c r="T49" s="613">
        <f>T25/T$9*100</f>
        <v>1.8590816136828406E-2</v>
      </c>
      <c r="U49" s="612" t="s">
        <v>589</v>
      </c>
      <c r="V49" s="612" t="s">
        <v>589</v>
      </c>
    </row>
    <row r="50" spans="2:22" s="624" customFormat="1" ht="12.75" customHeight="1">
      <c r="B50" s="1623"/>
      <c r="C50" s="618"/>
      <c r="D50" s="618"/>
      <c r="E50" s="618"/>
      <c r="F50" s="618"/>
      <c r="G50" s="625" t="s">
        <v>581</v>
      </c>
      <c r="H50" s="625"/>
      <c r="I50" s="1625" t="s">
        <v>582</v>
      </c>
      <c r="J50" s="1625"/>
      <c r="K50" s="603"/>
      <c r="L50" s="640">
        <f t="shared" si="2"/>
        <v>1.7867492190040004</v>
      </c>
      <c r="M50" s="613">
        <f t="shared" si="2"/>
        <v>2.634087167489819</v>
      </c>
      <c r="N50" s="612" t="s">
        <v>589</v>
      </c>
      <c r="O50" s="613">
        <f t="shared" ref="O50:V50" si="14">O26/O$9*100</f>
        <v>2.2000407414952128</v>
      </c>
      <c r="P50" s="613">
        <f t="shared" si="14"/>
        <v>2.0484969748940025</v>
      </c>
      <c r="Q50" s="613">
        <f t="shared" si="14"/>
        <v>1.9647909462433197</v>
      </c>
      <c r="R50" s="613">
        <f t="shared" si="14"/>
        <v>3.2832019178544005</v>
      </c>
      <c r="S50" s="613">
        <f t="shared" si="14"/>
        <v>3.5648148148148149</v>
      </c>
      <c r="T50" s="613">
        <f t="shared" si="14"/>
        <v>3.0303030303030303</v>
      </c>
      <c r="U50" s="613">
        <f t="shared" si="14"/>
        <v>16.235917826375083</v>
      </c>
      <c r="V50" s="613">
        <f t="shared" si="14"/>
        <v>11.591007783010991</v>
      </c>
    </row>
    <row r="51" spans="2:22" s="624" customFormat="1" ht="12.75" customHeight="1">
      <c r="B51" s="1623"/>
      <c r="C51" s="618"/>
      <c r="D51" s="618"/>
      <c r="E51" s="618" t="s">
        <v>471</v>
      </c>
      <c r="F51" s="618"/>
      <c r="G51" s="1625" t="s">
        <v>583</v>
      </c>
      <c r="H51" s="1625"/>
      <c r="I51" s="1625"/>
      <c r="J51" s="1625"/>
      <c r="K51" s="603"/>
      <c r="L51" s="640">
        <f>L27/L$9*100</f>
        <v>0.7732213787936616</v>
      </c>
      <c r="M51" s="613">
        <f>M27/M$9*100</f>
        <v>0.91908351591221349</v>
      </c>
      <c r="N51" s="612" t="s">
        <v>589</v>
      </c>
      <c r="O51" s="613">
        <f t="shared" ref="O51:V51" si="15">O27/O$9*100</f>
        <v>0.48889794255449176</v>
      </c>
      <c r="P51" s="613">
        <f t="shared" si="15"/>
        <v>0.57643752084226574</v>
      </c>
      <c r="Q51" s="613">
        <f t="shared" si="15"/>
        <v>0.51870480980823641</v>
      </c>
      <c r="R51" s="613">
        <f t="shared" si="15"/>
        <v>0.59558369074597795</v>
      </c>
      <c r="S51" s="613">
        <f t="shared" si="15"/>
        <v>0.50154320987654322</v>
      </c>
      <c r="T51" s="613">
        <f t="shared" si="15"/>
        <v>0.51589514779698831</v>
      </c>
      <c r="U51" s="613">
        <f t="shared" si="15"/>
        <v>0.46388336646785955</v>
      </c>
      <c r="V51" s="613">
        <f t="shared" si="15"/>
        <v>0.49437151351170794</v>
      </c>
    </row>
    <row r="52" spans="2:22" s="624" customFormat="1" ht="12.75" customHeight="1">
      <c r="B52" s="1623"/>
      <c r="C52" s="618"/>
      <c r="D52" s="618"/>
      <c r="E52" s="618" t="s">
        <v>472</v>
      </c>
      <c r="F52" s="618"/>
      <c r="G52" s="1625" t="s">
        <v>584</v>
      </c>
      <c r="H52" s="1625"/>
      <c r="I52" s="1625"/>
      <c r="J52" s="1625"/>
      <c r="K52" s="603"/>
      <c r="L52" s="640">
        <f>L28/L$9*100</f>
        <v>36.993059383967321</v>
      </c>
      <c r="M52" s="613">
        <f>M28/M$9*100</f>
        <v>16.196912869644869</v>
      </c>
      <c r="N52" s="612" t="s">
        <v>589</v>
      </c>
      <c r="O52" s="612" t="s">
        <v>589</v>
      </c>
      <c r="P52" s="612" t="s">
        <v>589</v>
      </c>
      <c r="Q52" s="612" t="s">
        <v>589</v>
      </c>
      <c r="R52" s="613">
        <f>R28/R$9*100</f>
        <v>5.6187140636413009E-2</v>
      </c>
      <c r="S52" s="613">
        <f>S28/S$9*100</f>
        <v>0.23148148148148145</v>
      </c>
      <c r="T52" s="613">
        <f>T28/T$9*100</f>
        <v>0.13943112102621305</v>
      </c>
      <c r="U52" s="612" t="s">
        <v>589</v>
      </c>
      <c r="V52" s="612" t="s">
        <v>589</v>
      </c>
    </row>
    <row r="53" spans="2:22" s="624" customFormat="1" ht="12.75" customHeight="1">
      <c r="B53" s="1623"/>
      <c r="C53" s="618"/>
      <c r="D53" s="618" t="s">
        <v>585</v>
      </c>
      <c r="E53" s="618"/>
      <c r="F53" s="618"/>
      <c r="G53" s="618"/>
      <c r="H53" s="618"/>
      <c r="I53" s="618"/>
      <c r="J53" s="618"/>
      <c r="K53" s="603"/>
      <c r="L53" s="640"/>
      <c r="M53" s="613"/>
      <c r="N53" s="612"/>
      <c r="O53" s="613"/>
      <c r="P53" s="613"/>
      <c r="Q53" s="613"/>
      <c r="R53" s="613"/>
      <c r="S53" s="613"/>
      <c r="T53" s="613"/>
      <c r="U53" s="613"/>
      <c r="V53" s="613"/>
    </row>
    <row r="54" spans="2:22" s="624" customFormat="1" ht="12.75" customHeight="1">
      <c r="B54" s="1623"/>
      <c r="C54" s="618"/>
      <c r="D54" s="618"/>
      <c r="E54" s="1625" t="s">
        <v>586</v>
      </c>
      <c r="F54" s="1625"/>
      <c r="G54" s="1625"/>
      <c r="H54" s="1625"/>
      <c r="I54" s="1625"/>
      <c r="J54" s="1625"/>
      <c r="K54" s="603"/>
      <c r="L54" s="640">
        <f>L30/L$9*100</f>
        <v>1.4291166617191808</v>
      </c>
      <c r="M54" s="613">
        <f>M30/M$9*100</f>
        <v>1.5825565994528823</v>
      </c>
      <c r="N54" s="612" t="s">
        <v>589</v>
      </c>
      <c r="O54" s="613">
        <f t="shared" ref="O54:T54" si="16">O30/O$9*100</f>
        <v>3.5241393359136279</v>
      </c>
      <c r="P54" s="613">
        <f t="shared" si="16"/>
        <v>2.2819303511028535</v>
      </c>
      <c r="Q54" s="613">
        <f t="shared" si="16"/>
        <v>3.0965105312794718</v>
      </c>
      <c r="R54" s="613">
        <f t="shared" si="16"/>
        <v>4.3619950180735296</v>
      </c>
      <c r="S54" s="613">
        <f t="shared" si="16"/>
        <v>6.9367283950617278</v>
      </c>
      <c r="T54" s="613">
        <f t="shared" si="16"/>
        <v>6.2697527421453803</v>
      </c>
      <c r="U54" s="612" t="s">
        <v>589</v>
      </c>
      <c r="V54" s="612" t="s">
        <v>589</v>
      </c>
    </row>
    <row r="55" spans="2:22" s="624" customFormat="1" ht="12.75" customHeight="1">
      <c r="B55" s="1623"/>
      <c r="C55" s="618"/>
      <c r="D55" s="618"/>
      <c r="E55" s="1625" t="s">
        <v>587</v>
      </c>
      <c r="F55" s="1625"/>
      <c r="G55" s="1625"/>
      <c r="H55" s="1625"/>
      <c r="I55" s="1625"/>
      <c r="J55" s="1625"/>
      <c r="K55" s="603"/>
      <c r="L55" s="640">
        <f>L31/L$9*100</f>
        <v>9.7536151986769015E-2</v>
      </c>
      <c r="M55" s="613">
        <f>M31/M$9*100</f>
        <v>0.11016623961776029</v>
      </c>
      <c r="N55" s="612" t="s">
        <v>589</v>
      </c>
      <c r="O55" s="613">
        <f t="shared" ref="O55:T55" si="17">O31/O$9*100</f>
        <v>0.1425952332450601</v>
      </c>
      <c r="P55" s="613">
        <f t="shared" si="17"/>
        <v>9.0514982611595449E-2</v>
      </c>
      <c r="Q55" s="613">
        <f t="shared" si="17"/>
        <v>0.14146494812951901</v>
      </c>
      <c r="R55" s="613">
        <f t="shared" si="17"/>
        <v>0.29779184537298897</v>
      </c>
      <c r="S55" s="613">
        <f t="shared" si="17"/>
        <v>0.46296296296296291</v>
      </c>
      <c r="T55" s="613">
        <f t="shared" si="17"/>
        <v>0.43688417921546752</v>
      </c>
      <c r="U55" s="612" t="s">
        <v>589</v>
      </c>
      <c r="V55" s="612" t="s">
        <v>589</v>
      </c>
    </row>
    <row r="56" spans="2:22" ht="6" customHeight="1">
      <c r="B56" s="630"/>
      <c r="C56" s="630"/>
      <c r="D56" s="630"/>
      <c r="E56" s="630"/>
      <c r="F56" s="630"/>
      <c r="G56" s="630"/>
      <c r="H56" s="630"/>
      <c r="I56" s="630"/>
      <c r="J56" s="630"/>
      <c r="K56" s="630"/>
      <c r="L56" s="1219"/>
      <c r="M56" s="614"/>
      <c r="N56" s="614"/>
      <c r="O56" s="614"/>
      <c r="P56" s="614"/>
      <c r="Q56" s="614"/>
      <c r="R56" s="614"/>
      <c r="S56" s="614"/>
      <c r="T56" s="614"/>
      <c r="U56" s="614"/>
      <c r="V56" s="614"/>
    </row>
    <row r="57" spans="2:22" ht="3.6" customHeight="1"/>
    <row r="58" spans="2:22" s="624" customFormat="1" ht="12" customHeight="1">
      <c r="B58" s="618" t="s">
        <v>590</v>
      </c>
      <c r="C58" s="623"/>
      <c r="D58" s="625"/>
      <c r="E58" s="623"/>
      <c r="F58" s="618"/>
      <c r="G58" s="623"/>
      <c r="H58" s="623"/>
      <c r="I58" s="623"/>
      <c r="J58" s="623"/>
      <c r="K58" s="623"/>
      <c r="L58" s="632"/>
      <c r="M58" s="633"/>
      <c r="N58" s="634"/>
      <c r="O58" s="632"/>
      <c r="P58" s="632"/>
      <c r="Q58" s="635"/>
      <c r="R58" s="635"/>
      <c r="S58" s="635"/>
      <c r="T58" s="635"/>
      <c r="U58" s="635"/>
      <c r="V58" s="635"/>
    </row>
    <row r="59" spans="2:22" ht="12.75" customHeight="1"/>
    <row r="60" spans="2:22" ht="12.95" customHeight="1"/>
    <row r="61" spans="2:22" ht="12.95" customHeight="1"/>
    <row r="62" spans="2:22" ht="12.95" customHeight="1"/>
    <row r="63" spans="2:22" ht="12.95" customHeight="1"/>
    <row r="64" spans="2:22" ht="12.95" customHeight="1"/>
    <row r="65" ht="12.95" customHeight="1"/>
    <row r="66" ht="12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" customHeight="1"/>
    <row r="75" ht="25.5" customHeight="1"/>
    <row r="76" ht="1.5" customHeight="1"/>
    <row r="77" ht="25.5" customHeight="1"/>
    <row r="78" ht="1.5" customHeight="1"/>
    <row r="79" ht="25.5" customHeight="1"/>
    <row r="80" ht="12.95" customHeight="1"/>
    <row r="81" ht="12.95" customHeight="1"/>
    <row r="82" ht="12" customHeight="1"/>
    <row r="83" ht="12.95" customHeight="1"/>
    <row r="84" ht="12.75" customHeight="1"/>
    <row r="85" ht="12.75" customHeight="1"/>
    <row r="86" ht="12.75" customHeight="1"/>
    <row r="87" ht="12.95" customHeight="1"/>
    <row r="88" ht="12.95" customHeight="1"/>
    <row r="89" ht="12" customHeight="1"/>
    <row r="90" ht="12.95" customHeight="1"/>
    <row r="91" ht="12" customHeight="1"/>
    <row r="92" ht="12.95" customHeight="1"/>
    <row r="93" ht="12" customHeight="1"/>
    <row r="94" ht="14.25" customHeight="1"/>
    <row r="95" ht="12.95" customHeight="1"/>
    <row r="96" ht="12" customHeight="1"/>
    <row r="97" ht="12.95" customHeight="1"/>
    <row r="98" ht="12" customHeight="1"/>
    <row r="99" ht="17.25" customHeight="1"/>
    <row r="100" ht="6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2" customHeight="1"/>
    <row r="109" ht="12" customHeight="1"/>
    <row r="110" ht="24" customHeight="1"/>
    <row r="111" ht="24" customHeight="1"/>
    <row r="112" ht="15.75" customHeight="1"/>
    <row r="113" ht="20.25" customHeight="1"/>
    <row r="114" ht="12" customHeight="1"/>
    <row r="115" ht="15.75" customHeight="1"/>
    <row r="116" ht="17.25" customHeight="1"/>
    <row r="117" ht="12" customHeight="1"/>
    <row r="118" ht="36" customHeight="1"/>
    <row r="119" ht="51" customHeight="1"/>
    <row r="120" ht="4.5" customHeight="1"/>
    <row r="121" ht="12" customHeight="1"/>
    <row r="122" ht="15" customHeight="1"/>
    <row r="123" ht="12" customHeight="1"/>
    <row r="124" ht="12.95" customHeight="1"/>
    <row r="125" ht="12" customHeight="1"/>
    <row r="126" ht="12.95" customHeight="1"/>
    <row r="127" ht="12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" customHeight="1"/>
    <row r="153" ht="25.5" customHeight="1"/>
    <row r="154" ht="1.5" customHeight="1"/>
    <row r="155" ht="25.5" customHeight="1"/>
    <row r="156" ht="1.5" customHeight="1"/>
    <row r="157" ht="25.5" customHeight="1"/>
    <row r="158" ht="12.95" customHeight="1"/>
    <row r="159" ht="12.95" customHeight="1"/>
    <row r="160" ht="12" customHeight="1"/>
    <row r="161" ht="12.95" customHeight="1"/>
    <row r="162" ht="12.75" customHeight="1"/>
    <row r="163" ht="12.75" customHeight="1"/>
    <row r="164" ht="12.75" customHeight="1"/>
    <row r="165" ht="12.95" customHeight="1"/>
    <row r="166" ht="12.95" customHeight="1"/>
    <row r="167" ht="12" customHeight="1"/>
    <row r="168" ht="12.95" customHeight="1"/>
    <row r="169" ht="12" customHeight="1"/>
    <row r="170" ht="12.95" customHeight="1"/>
    <row r="171" ht="12" customHeight="1"/>
    <row r="172" ht="14.25" customHeight="1"/>
    <row r="173" ht="12.95" customHeight="1"/>
    <row r="174" ht="12" customHeight="1"/>
    <row r="175" ht="12.95" customHeight="1"/>
    <row r="176" ht="12" customHeight="1"/>
    <row r="177" ht="17.25" customHeight="1"/>
    <row r="178" ht="6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2" customHeight="1"/>
    <row r="187" ht="12" customHeight="1"/>
    <row r="188" ht="24" customHeight="1"/>
    <row r="189" ht="24" customHeight="1"/>
    <row r="190" ht="15.75" customHeight="1"/>
    <row r="191" ht="20.25" customHeight="1"/>
    <row r="192" ht="12" customHeight="1"/>
    <row r="193" ht="15.75" customHeight="1"/>
    <row r="194" ht="17.25" customHeight="1"/>
    <row r="195" ht="12" customHeight="1"/>
    <row r="196" ht="36" customHeight="1"/>
    <row r="197" ht="51" customHeight="1"/>
    <row r="198" ht="4.5" customHeight="1"/>
    <row r="199" ht="12" customHeight="1"/>
    <row r="200" ht="15" customHeight="1"/>
    <row r="201" ht="12" customHeight="1"/>
    <row r="202" ht="12.95" customHeight="1"/>
    <row r="203" ht="12" customHeight="1"/>
    <row r="204" ht="12.95" customHeight="1"/>
    <row r="205" ht="12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" customHeight="1"/>
    <row r="231" ht="25.5" customHeight="1"/>
    <row r="232" ht="1.5" customHeight="1"/>
    <row r="233" ht="25.5" customHeight="1"/>
    <row r="234" ht="1.5" customHeight="1"/>
    <row r="235" ht="25.5" customHeight="1"/>
    <row r="236" ht="12.95" customHeight="1"/>
    <row r="237" ht="12.95" customHeight="1"/>
    <row r="238" ht="12" customHeight="1"/>
    <row r="239" ht="12.95" customHeight="1"/>
    <row r="240" ht="12.75" customHeight="1"/>
    <row r="241" ht="12.75" customHeight="1"/>
    <row r="242" ht="12.75" customHeight="1"/>
    <row r="243" ht="12.95" customHeight="1"/>
    <row r="244" ht="12.95" customHeight="1"/>
    <row r="245" ht="12" customHeight="1"/>
    <row r="246" ht="12.95" customHeight="1"/>
    <row r="247" ht="12" customHeight="1"/>
    <row r="248" ht="12.95" customHeight="1"/>
    <row r="249" ht="12" customHeight="1"/>
    <row r="250" ht="14.25" customHeight="1"/>
    <row r="251" ht="12.95" customHeight="1"/>
    <row r="252" ht="12" customHeight="1"/>
    <row r="253" ht="12.95" customHeight="1"/>
    <row r="254" ht="12" customHeight="1"/>
    <row r="255" ht="17.25" customHeight="1"/>
    <row r="256" ht="6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2" customHeight="1"/>
    <row r="265" ht="12" customHeight="1"/>
    <row r="266" ht="24" customHeight="1"/>
    <row r="267" ht="24" customHeight="1"/>
    <row r="268" ht="15.75" customHeight="1"/>
    <row r="269" ht="20.25" customHeight="1"/>
    <row r="270" ht="12" customHeight="1"/>
    <row r="271" ht="15.75" customHeight="1"/>
    <row r="272" ht="17.25" customHeight="1"/>
    <row r="273" ht="12" customHeight="1"/>
    <row r="274" ht="36" customHeight="1"/>
    <row r="275" ht="51" customHeight="1"/>
    <row r="276" ht="4.5" customHeight="1"/>
    <row r="277" ht="12" customHeight="1"/>
    <row r="278" ht="15" customHeight="1"/>
    <row r="279" ht="12" customHeight="1"/>
    <row r="280" ht="12.95" customHeight="1"/>
    <row r="281" ht="12" customHeight="1"/>
    <row r="282" ht="12.95" customHeight="1"/>
    <row r="283" ht="12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" customHeight="1"/>
    <row r="309" ht="25.5" customHeight="1"/>
    <row r="310" ht="1.5" customHeight="1"/>
    <row r="311" ht="25.5" customHeight="1"/>
    <row r="312" ht="1.5" customHeight="1"/>
    <row r="313" ht="25.5" customHeight="1"/>
    <row r="314" ht="12.95" customHeight="1"/>
    <row r="315" ht="12.95" customHeight="1"/>
    <row r="316" ht="12" customHeight="1"/>
    <row r="317" ht="12.95" customHeight="1"/>
    <row r="318" ht="12.75" customHeight="1"/>
    <row r="319" ht="12.75" customHeight="1"/>
    <row r="320" ht="12.75" customHeight="1"/>
    <row r="321" ht="12.95" customHeight="1"/>
    <row r="322" ht="12.95" customHeight="1"/>
    <row r="323" ht="12" customHeight="1"/>
    <row r="324" ht="12.95" customHeight="1"/>
    <row r="325" ht="12" customHeight="1"/>
    <row r="326" ht="12.95" customHeight="1"/>
    <row r="327" ht="12" customHeight="1"/>
    <row r="328" ht="14.25" customHeight="1"/>
    <row r="329" ht="12.95" customHeight="1"/>
    <row r="330" ht="12" customHeight="1"/>
    <row r="331" ht="12.95" customHeight="1"/>
    <row r="332" ht="12" customHeight="1"/>
    <row r="333" ht="17.25" customHeight="1"/>
    <row r="334" ht="6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2" customHeight="1"/>
    <row r="343" ht="12" customHeight="1"/>
    <row r="344" ht="24" customHeight="1"/>
    <row r="345" ht="24" customHeight="1"/>
    <row r="346" ht="15.75" customHeight="1"/>
    <row r="347" ht="20.25" customHeight="1"/>
    <row r="348" ht="12" customHeight="1"/>
    <row r="349" ht="15.75" customHeight="1"/>
    <row r="350" ht="17.25" customHeight="1"/>
    <row r="351" ht="12" customHeight="1"/>
    <row r="352" ht="36" customHeight="1"/>
    <row r="353" ht="51" customHeight="1"/>
    <row r="354" ht="4.5" customHeight="1"/>
    <row r="355" ht="12" customHeight="1"/>
    <row r="356" ht="15" customHeight="1"/>
    <row r="357" ht="12" customHeight="1"/>
    <row r="358" ht="12.95" customHeight="1"/>
    <row r="359" ht="12" customHeight="1"/>
    <row r="360" ht="12.95" customHeight="1"/>
    <row r="361" ht="12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" customHeight="1"/>
    <row r="387" ht="25.5" customHeight="1"/>
    <row r="388" ht="1.5" customHeight="1"/>
    <row r="389" ht="25.5" customHeight="1"/>
    <row r="390" ht="1.5" customHeight="1"/>
    <row r="391" ht="25.5" customHeight="1"/>
    <row r="392" ht="12.95" customHeight="1"/>
    <row r="393" ht="12.95" customHeight="1"/>
    <row r="394" ht="12" customHeight="1"/>
    <row r="395" ht="12.95" customHeight="1"/>
    <row r="396" ht="12.75" customHeight="1"/>
    <row r="397" ht="12.75" customHeight="1"/>
    <row r="398" ht="12.75" customHeight="1"/>
    <row r="399" ht="12.95" customHeight="1"/>
    <row r="400" ht="12.95" customHeight="1"/>
    <row r="401" ht="12" customHeight="1"/>
    <row r="402" ht="12.95" customHeight="1"/>
    <row r="403" ht="12" customHeight="1"/>
    <row r="404" ht="12.95" customHeight="1"/>
    <row r="405" ht="12" customHeight="1"/>
    <row r="406" ht="14.25" customHeight="1"/>
    <row r="407" ht="12.95" customHeight="1"/>
    <row r="408" ht="12" customHeight="1"/>
    <row r="409" ht="12.95" customHeight="1"/>
    <row r="410" ht="12" customHeight="1"/>
    <row r="411" ht="17.25" customHeight="1"/>
    <row r="412" ht="6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2" customHeight="1"/>
    <row r="421" ht="12" customHeight="1"/>
    <row r="422" ht="24" customHeight="1"/>
    <row r="423" ht="24" customHeight="1"/>
    <row r="424" ht="15.75" customHeight="1"/>
    <row r="425" ht="20.25" customHeight="1"/>
    <row r="426" ht="12" customHeight="1"/>
    <row r="427" ht="15.75" customHeight="1"/>
    <row r="428" ht="17.25" customHeight="1"/>
    <row r="429" ht="12" customHeight="1"/>
    <row r="430" ht="36" customHeight="1"/>
    <row r="431" ht="51" customHeight="1"/>
    <row r="432" ht="4.5" customHeight="1"/>
    <row r="433" ht="12" customHeight="1"/>
    <row r="434" ht="15" customHeight="1"/>
    <row r="435" ht="12" customHeight="1"/>
    <row r="436" ht="12.95" customHeight="1"/>
    <row r="437" ht="12" customHeight="1"/>
    <row r="438" ht="12.95" customHeight="1"/>
    <row r="439" ht="12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" customHeight="1"/>
    <row r="465" ht="25.5" customHeight="1"/>
    <row r="466" ht="1.5" customHeight="1"/>
    <row r="467" ht="25.5" customHeight="1"/>
    <row r="468" ht="1.5" customHeight="1"/>
    <row r="469" ht="25.5" customHeight="1"/>
    <row r="470" ht="12.95" customHeight="1"/>
    <row r="471" ht="12.95" customHeight="1"/>
    <row r="472" ht="12" customHeight="1"/>
    <row r="473" ht="12.95" customHeight="1"/>
    <row r="474" ht="12.75" customHeight="1"/>
    <row r="475" ht="12.75" customHeight="1"/>
    <row r="476" ht="12.75" customHeight="1"/>
    <row r="477" ht="12.95" customHeight="1"/>
    <row r="478" ht="12.95" customHeight="1"/>
    <row r="479" ht="12" customHeight="1"/>
    <row r="480" ht="12.95" customHeight="1"/>
    <row r="481" ht="12" customHeight="1"/>
    <row r="482" ht="12.95" customHeight="1"/>
    <row r="483" ht="12" customHeight="1"/>
    <row r="484" ht="14.25" customHeight="1"/>
    <row r="485" ht="12.95" customHeight="1"/>
    <row r="486" ht="12" customHeight="1"/>
    <row r="487" ht="12.95" customHeight="1"/>
    <row r="488" ht="12" customHeight="1"/>
    <row r="489" ht="17.25" customHeight="1"/>
    <row r="490" ht="6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2" customHeight="1"/>
    <row r="499" ht="12" customHeight="1"/>
    <row r="500" ht="24" customHeight="1"/>
    <row r="501" ht="24" customHeight="1"/>
    <row r="502" ht="15.75" customHeight="1"/>
    <row r="503" ht="20.25" customHeight="1"/>
    <row r="504" ht="12" customHeight="1"/>
    <row r="505" ht="15.75" customHeight="1"/>
    <row r="506" ht="17.25" customHeight="1"/>
    <row r="507" ht="12" customHeight="1"/>
    <row r="508" ht="36" customHeight="1"/>
    <row r="509" ht="51" customHeight="1"/>
    <row r="510" ht="4.5" customHeight="1"/>
    <row r="511" ht="12" customHeight="1"/>
    <row r="512" ht="15" customHeight="1"/>
    <row r="513" ht="12" customHeight="1"/>
    <row r="514" ht="12.95" customHeight="1"/>
    <row r="515" ht="12" customHeight="1"/>
    <row r="516" ht="12.95" customHeight="1"/>
    <row r="517" ht="12" customHeight="1"/>
    <row r="518" ht="12.95" customHeight="1"/>
    <row r="519" ht="12.95" customHeight="1"/>
    <row r="520" ht="12.95" customHeight="1"/>
    <row r="521" ht="12.95" customHeight="1"/>
    <row r="522" ht="12.95" customHeight="1"/>
    <row r="523" ht="12.95" customHeight="1"/>
    <row r="524" ht="12" customHeight="1"/>
    <row r="525" ht="12.95" customHeight="1"/>
    <row r="526" ht="12.95" customHeight="1"/>
    <row r="527" ht="12.95" customHeight="1"/>
    <row r="528" ht="12.95" customHeight="1"/>
    <row r="529" ht="12.95" customHeight="1"/>
    <row r="530" ht="12.95" customHeight="1"/>
    <row r="531" ht="12.95" customHeight="1"/>
    <row r="532" ht="12.95" customHeight="1"/>
    <row r="533" ht="12.95" customHeight="1"/>
    <row r="534" ht="12" customHeight="1"/>
    <row r="535" ht="12.95" customHeight="1"/>
    <row r="536" ht="12.95" customHeight="1"/>
    <row r="537" ht="12.95" customHeight="1"/>
    <row r="538" ht="12.95" customHeight="1"/>
    <row r="539" ht="12.95" customHeight="1"/>
    <row r="540" ht="12.95" customHeight="1"/>
    <row r="541" ht="12.95" customHeight="1"/>
    <row r="542" ht="12" customHeight="1"/>
    <row r="543" ht="25.5" customHeight="1"/>
    <row r="544" ht="1.5" customHeight="1"/>
    <row r="545" ht="25.5" customHeight="1"/>
    <row r="546" ht="1.5" customHeight="1"/>
    <row r="547" ht="25.5" customHeight="1"/>
    <row r="548" ht="12.95" customHeight="1"/>
    <row r="549" ht="12.95" customHeight="1"/>
    <row r="550" ht="12" customHeight="1"/>
    <row r="551" ht="12.95" customHeight="1"/>
    <row r="552" ht="12.75" customHeight="1"/>
    <row r="553" ht="12.75" customHeight="1"/>
    <row r="554" ht="12.75" customHeight="1"/>
    <row r="555" ht="12.95" customHeight="1"/>
    <row r="556" ht="12.95" customHeight="1"/>
    <row r="557" ht="12" customHeight="1"/>
    <row r="558" ht="12.95" customHeight="1"/>
    <row r="559" ht="12" customHeight="1"/>
    <row r="560" ht="12.95" customHeight="1"/>
    <row r="561" ht="12" customHeight="1"/>
    <row r="562" ht="14.25" customHeight="1"/>
    <row r="563" ht="12.95" customHeight="1"/>
    <row r="564" ht="12" customHeight="1"/>
    <row r="565" ht="12.95" customHeight="1"/>
    <row r="566" ht="12" customHeight="1"/>
    <row r="567" ht="17.25" customHeight="1"/>
    <row r="568" ht="6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2" customHeight="1"/>
    <row r="577" ht="12" customHeight="1"/>
    <row r="578" ht="24" customHeight="1"/>
    <row r="579" ht="24" customHeight="1"/>
    <row r="580" ht="15.75" customHeight="1"/>
    <row r="581" ht="20.25" customHeight="1"/>
    <row r="582" ht="12" customHeight="1"/>
    <row r="583" ht="15.75" customHeight="1"/>
    <row r="584" ht="17.25" customHeight="1"/>
    <row r="585" ht="12" customHeight="1"/>
    <row r="586" ht="36" customHeight="1"/>
    <row r="587" ht="51" customHeight="1"/>
    <row r="588" ht="4.5" customHeight="1"/>
    <row r="589" ht="12" customHeight="1"/>
    <row r="590" ht="15" customHeight="1"/>
    <row r="591" ht="12" customHeight="1"/>
    <row r="592" ht="12.95" customHeight="1"/>
    <row r="593" ht="12" customHeight="1"/>
    <row r="594" ht="12.95" customHeight="1"/>
    <row r="595" ht="12" customHeight="1"/>
    <row r="596" ht="12.95" customHeight="1"/>
    <row r="597" ht="12.95" customHeight="1"/>
    <row r="598" ht="12.95" customHeight="1"/>
    <row r="599" ht="12.95" customHeight="1"/>
    <row r="600" ht="12.95" customHeight="1"/>
    <row r="601" ht="12.95" customHeight="1"/>
    <row r="602" ht="12" customHeight="1"/>
    <row r="603" ht="12.95" customHeight="1"/>
    <row r="604" ht="12.95" customHeight="1"/>
    <row r="605" ht="12.95" customHeight="1"/>
    <row r="606" ht="12.95" customHeight="1"/>
    <row r="607" ht="12.95" customHeight="1"/>
    <row r="608" ht="12.95" customHeight="1"/>
    <row r="609" ht="12.95" customHeight="1"/>
    <row r="610" ht="12.95" customHeight="1"/>
    <row r="611" ht="12.95" customHeight="1"/>
    <row r="612" ht="12" customHeight="1"/>
    <row r="613" ht="12.95" customHeight="1"/>
    <row r="614" ht="12.95" customHeight="1"/>
    <row r="615" ht="12.95" customHeight="1"/>
    <row r="616" ht="12.95" customHeight="1"/>
    <row r="617" ht="12.95" customHeight="1"/>
    <row r="618" ht="12.95" customHeight="1"/>
    <row r="619" ht="12.95" customHeight="1"/>
    <row r="620" ht="12" customHeight="1"/>
    <row r="621" ht="25.5" customHeight="1"/>
    <row r="622" ht="1.5" customHeight="1"/>
    <row r="623" ht="25.5" customHeight="1"/>
    <row r="624" ht="1.5" customHeight="1"/>
    <row r="625" ht="25.5" customHeight="1"/>
    <row r="626" ht="12.95" customHeight="1"/>
    <row r="627" ht="12.95" customHeight="1"/>
    <row r="628" ht="12" customHeight="1"/>
    <row r="629" ht="12.95" customHeight="1"/>
    <row r="630" ht="12.75" customHeight="1"/>
    <row r="631" ht="12.75" customHeight="1"/>
    <row r="632" ht="12.75" customHeight="1"/>
    <row r="633" ht="12.95" customHeight="1"/>
    <row r="634" ht="12.95" customHeight="1"/>
    <row r="635" ht="12" customHeight="1"/>
    <row r="636" ht="12.95" customHeight="1"/>
    <row r="637" ht="12" customHeight="1"/>
    <row r="638" ht="12.95" customHeight="1"/>
    <row r="639" ht="12" customHeight="1"/>
    <row r="640" ht="14.25" customHeight="1"/>
    <row r="641" ht="12.95" customHeight="1"/>
    <row r="642" ht="12" customHeight="1"/>
    <row r="643" ht="12.95" customHeight="1"/>
    <row r="644" ht="12" customHeight="1"/>
    <row r="645" ht="17.25" customHeight="1"/>
    <row r="646" ht="6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2" customHeight="1"/>
  </sheetData>
  <mergeCells count="64">
    <mergeCell ref="G51:J51"/>
    <mergeCell ref="G52:J52"/>
    <mergeCell ref="E54:J54"/>
    <mergeCell ref="E55:J55"/>
    <mergeCell ref="I45:J45"/>
    <mergeCell ref="I46:J46"/>
    <mergeCell ref="I47:J47"/>
    <mergeCell ref="I48:J48"/>
    <mergeCell ref="I49:J49"/>
    <mergeCell ref="I50:J50"/>
    <mergeCell ref="I44:J44"/>
    <mergeCell ref="G28:J28"/>
    <mergeCell ref="E30:J30"/>
    <mergeCell ref="E31:J31"/>
    <mergeCell ref="B33:B55"/>
    <mergeCell ref="D33:J33"/>
    <mergeCell ref="G34:J34"/>
    <mergeCell ref="H35:J35"/>
    <mergeCell ref="I36:J36"/>
    <mergeCell ref="I37:J37"/>
    <mergeCell ref="I38:J38"/>
    <mergeCell ref="I39:J39"/>
    <mergeCell ref="H40:J40"/>
    <mergeCell ref="I41:J41"/>
    <mergeCell ref="I42:J42"/>
    <mergeCell ref="I43:J43"/>
    <mergeCell ref="S6:S7"/>
    <mergeCell ref="T6:T7"/>
    <mergeCell ref="G27:J27"/>
    <mergeCell ref="H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B9:B31"/>
    <mergeCell ref="D9:J9"/>
    <mergeCell ref="G10:J10"/>
    <mergeCell ref="H11:J11"/>
    <mergeCell ref="I12:J12"/>
    <mergeCell ref="I13:J13"/>
    <mergeCell ref="I14:J14"/>
    <mergeCell ref="I15:J15"/>
    <mergeCell ref="B2:N2"/>
    <mergeCell ref="O2:V2"/>
    <mergeCell ref="B4:K7"/>
    <mergeCell ref="L4:L7"/>
    <mergeCell ref="M4:M7"/>
    <mergeCell ref="N4:N7"/>
    <mergeCell ref="O4:V4"/>
    <mergeCell ref="O5:Q5"/>
    <mergeCell ref="R5:T5"/>
    <mergeCell ref="U5:V5"/>
    <mergeCell ref="U6:U7"/>
    <mergeCell ref="V6:V7"/>
    <mergeCell ref="O6:O7"/>
    <mergeCell ref="P6:P7"/>
    <mergeCell ref="Q6:Q7"/>
    <mergeCell ref="R6:R7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16" orientation="portrait" useFirstPageNumber="1" r:id="rId1"/>
  <headerFooter scaleWithDoc="0" alignWithMargins="0">
    <oddFooter>&amp;C&amp;P</oddFooter>
  </headerFooter>
  <ignoredErrors>
    <ignoredError sqref="G12:G15 G17:G26 G36:G5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>
    <tabColor theme="9"/>
  </sheetPr>
  <dimension ref="B2:Y318"/>
  <sheetViews>
    <sheetView view="pageBreakPreview" zoomScaleNormal="100" zoomScaleSheetLayoutView="100" workbookViewId="0">
      <selection activeCell="G68" sqref="G68"/>
    </sheetView>
  </sheetViews>
  <sheetFormatPr defaultRowHeight="13.5"/>
  <cols>
    <col min="1" max="1" width="2.625" style="641" customWidth="1"/>
    <col min="2" max="2" width="2.375" style="642" customWidth="1"/>
    <col min="3" max="3" width="1.25" style="642" customWidth="1"/>
    <col min="4" max="4" width="19.875" style="643" customWidth="1"/>
    <col min="5" max="5" width="0.875" style="643" customWidth="1"/>
    <col min="6" max="8" width="8.25" style="644" customWidth="1"/>
    <col min="9" max="21" width="7.125" style="644" customWidth="1"/>
    <col min="22" max="22" width="0.875" style="641" customWidth="1"/>
    <col min="23" max="23" width="19.875" style="641" customWidth="1"/>
    <col min="24" max="24" width="1.25" style="641" customWidth="1"/>
    <col min="25" max="25" width="2.375" style="641" customWidth="1"/>
    <col min="26" max="16384" width="9" style="641"/>
  </cols>
  <sheetData>
    <row r="2" spans="2:25" ht="19.149999999999999" customHeight="1">
      <c r="B2" s="1631" t="s">
        <v>595</v>
      </c>
      <c r="C2" s="1631"/>
      <c r="D2" s="1631"/>
      <c r="E2" s="1631"/>
      <c r="F2" s="1631"/>
      <c r="G2" s="1631"/>
      <c r="H2" s="1631"/>
      <c r="I2" s="1631"/>
      <c r="J2" s="1631"/>
      <c r="K2" s="1631"/>
      <c r="L2" s="1631"/>
      <c r="M2" s="1631"/>
      <c r="N2" s="1632" t="s">
        <v>633</v>
      </c>
      <c r="O2" s="1632"/>
      <c r="P2" s="1632"/>
      <c r="Q2" s="1632"/>
      <c r="R2" s="1632"/>
      <c r="S2" s="1632"/>
      <c r="T2" s="1632"/>
      <c r="U2" s="1632"/>
      <c r="V2" s="1632"/>
      <c r="W2" s="1632"/>
      <c r="X2" s="1632"/>
      <c r="Y2" s="1632"/>
    </row>
    <row r="3" spans="2:25" ht="16.149999999999999" customHeight="1">
      <c r="B3" s="663"/>
      <c r="C3" s="663"/>
      <c r="D3" s="667"/>
      <c r="E3" s="667"/>
      <c r="F3" s="645"/>
      <c r="I3" s="646"/>
      <c r="J3" s="646"/>
      <c r="K3" s="646"/>
      <c r="L3" s="646"/>
      <c r="M3" s="646"/>
      <c r="N3" s="1630" t="s">
        <v>596</v>
      </c>
      <c r="O3" s="1630"/>
      <c r="P3" s="1630"/>
      <c r="Q3" s="1630"/>
      <c r="R3" s="1630"/>
      <c r="S3" s="1630"/>
      <c r="T3" s="1630"/>
      <c r="U3" s="1630"/>
      <c r="V3" s="1630"/>
      <c r="W3" s="1630"/>
      <c r="X3" s="1630"/>
      <c r="Y3" s="1630"/>
    </row>
    <row r="4" spans="2:25" ht="12.75" customHeight="1">
      <c r="B4" s="1633" t="s">
        <v>192</v>
      </c>
      <c r="C4" s="1633"/>
      <c r="D4" s="1633"/>
      <c r="E4" s="1634"/>
      <c r="F4" s="1649"/>
      <c r="G4" s="1650"/>
      <c r="H4" s="1650"/>
      <c r="I4" s="1650"/>
      <c r="J4" s="1650"/>
      <c r="K4" s="1650"/>
      <c r="L4" s="1650"/>
      <c r="M4" s="1651"/>
      <c r="N4" s="1629" t="s">
        <v>598</v>
      </c>
      <c r="O4" s="1629"/>
      <c r="P4" s="1629"/>
      <c r="Q4" s="1629"/>
      <c r="R4" s="1629"/>
      <c r="S4" s="1629"/>
      <c r="T4" s="1629"/>
      <c r="U4" s="1629"/>
      <c r="V4" s="1636" t="s">
        <v>192</v>
      </c>
      <c r="W4" s="1636"/>
      <c r="X4" s="1636"/>
      <c r="Y4" s="1636"/>
    </row>
    <row r="5" spans="2:25" s="642" customFormat="1" ht="12.75" customHeight="1">
      <c r="B5" s="1633"/>
      <c r="C5" s="1633"/>
      <c r="D5" s="1633"/>
      <c r="E5" s="1633"/>
      <c r="F5" s="1639" t="s">
        <v>613</v>
      </c>
      <c r="G5" s="1646" t="s">
        <v>611</v>
      </c>
      <c r="H5" s="1647"/>
      <c r="I5" s="1647"/>
      <c r="J5" s="1647"/>
      <c r="K5" s="1648"/>
      <c r="L5" s="1629" t="s">
        <v>636</v>
      </c>
      <c r="M5" s="1629" t="s">
        <v>637</v>
      </c>
      <c r="N5" s="1637" t="s">
        <v>614</v>
      </c>
      <c r="O5" s="1646" t="s">
        <v>597</v>
      </c>
      <c r="P5" s="1647"/>
      <c r="Q5" s="1647"/>
      <c r="R5" s="1647"/>
      <c r="S5" s="1648"/>
      <c r="T5" s="1629" t="s">
        <v>636</v>
      </c>
      <c r="U5" s="1629" t="s">
        <v>637</v>
      </c>
      <c r="V5" s="1633"/>
      <c r="W5" s="1633"/>
      <c r="X5" s="1633"/>
      <c r="Y5" s="1633"/>
    </row>
    <row r="6" spans="2:25" s="642" customFormat="1" ht="12.75" customHeight="1">
      <c r="B6" s="1633"/>
      <c r="C6" s="1633"/>
      <c r="D6" s="1633"/>
      <c r="E6" s="1633"/>
      <c r="F6" s="1629"/>
      <c r="G6" s="1640" t="s">
        <v>43</v>
      </c>
      <c r="H6" s="1646" t="s">
        <v>612</v>
      </c>
      <c r="I6" s="1647"/>
      <c r="J6" s="1648"/>
      <c r="K6" s="1629" t="s">
        <v>635</v>
      </c>
      <c r="L6" s="1629"/>
      <c r="M6" s="1644"/>
      <c r="N6" s="1638"/>
      <c r="O6" s="1640" t="s">
        <v>400</v>
      </c>
      <c r="P6" s="1645" t="s">
        <v>599</v>
      </c>
      <c r="Q6" s="1644"/>
      <c r="R6" s="1644"/>
      <c r="S6" s="1629" t="s">
        <v>635</v>
      </c>
      <c r="T6" s="1629"/>
      <c r="U6" s="1644"/>
      <c r="V6" s="1633"/>
      <c r="W6" s="1633"/>
      <c r="X6" s="1633"/>
      <c r="Y6" s="1633"/>
    </row>
    <row r="7" spans="2:25" s="642" customFormat="1" ht="12.75" customHeight="1">
      <c r="B7" s="1633"/>
      <c r="C7" s="1633"/>
      <c r="D7" s="1633"/>
      <c r="E7" s="1633"/>
      <c r="F7" s="1629"/>
      <c r="G7" s="1640"/>
      <c r="H7" s="1640" t="s">
        <v>43</v>
      </c>
      <c r="I7" s="1643" t="s">
        <v>600</v>
      </c>
      <c r="J7" s="1642" t="s">
        <v>638</v>
      </c>
      <c r="K7" s="1644"/>
      <c r="L7" s="1629"/>
      <c r="M7" s="1644"/>
      <c r="N7" s="1638"/>
      <c r="O7" s="1640"/>
      <c r="P7" s="1641" t="s">
        <v>400</v>
      </c>
      <c r="Q7" s="1643" t="s">
        <v>600</v>
      </c>
      <c r="R7" s="1642" t="s">
        <v>638</v>
      </c>
      <c r="S7" s="1644"/>
      <c r="T7" s="1629"/>
      <c r="U7" s="1644"/>
      <c r="V7" s="1633"/>
      <c r="W7" s="1633"/>
      <c r="X7" s="1633"/>
      <c r="Y7" s="1633"/>
    </row>
    <row r="8" spans="2:25" s="642" customFormat="1" ht="12.75" customHeight="1">
      <c r="B8" s="1635"/>
      <c r="C8" s="1635"/>
      <c r="D8" s="1635"/>
      <c r="E8" s="1635"/>
      <c r="F8" s="1629"/>
      <c r="G8" s="1641"/>
      <c r="H8" s="1641"/>
      <c r="I8" s="1643"/>
      <c r="J8" s="1643"/>
      <c r="K8" s="1644"/>
      <c r="L8" s="1629"/>
      <c r="M8" s="1644"/>
      <c r="N8" s="1639"/>
      <c r="O8" s="1641"/>
      <c r="P8" s="1644"/>
      <c r="Q8" s="1643"/>
      <c r="R8" s="1643"/>
      <c r="S8" s="1644"/>
      <c r="T8" s="1629"/>
      <c r="U8" s="1644"/>
      <c r="V8" s="1635"/>
      <c r="W8" s="1635"/>
      <c r="X8" s="1635"/>
      <c r="Y8" s="1635"/>
    </row>
    <row r="9" spans="2:25" s="642" customFormat="1" ht="7.5" customHeight="1">
      <c r="B9" s="647"/>
      <c r="C9" s="647"/>
      <c r="D9" s="648"/>
      <c r="E9" s="648"/>
      <c r="F9" s="678"/>
      <c r="G9" s="648"/>
      <c r="H9" s="648"/>
      <c r="I9" s="648"/>
      <c r="J9" s="648"/>
      <c r="K9" s="648"/>
      <c r="L9" s="648"/>
      <c r="M9" s="648"/>
      <c r="N9" s="649"/>
      <c r="O9" s="649"/>
      <c r="P9" s="649"/>
      <c r="Q9" s="649"/>
      <c r="R9" s="649"/>
      <c r="S9" s="649"/>
      <c r="T9" s="649"/>
      <c r="U9" s="679"/>
    </row>
    <row r="10" spans="2:25" s="652" customFormat="1" ht="12" customHeight="1">
      <c r="B10" s="1628" t="s">
        <v>601</v>
      </c>
      <c r="C10" s="650"/>
      <c r="D10" s="670" t="s">
        <v>602</v>
      </c>
      <c r="E10" s="676"/>
      <c r="F10" s="692">
        <v>70743</v>
      </c>
      <c r="G10" s="693">
        <v>43961</v>
      </c>
      <c r="H10" s="693">
        <v>35083</v>
      </c>
      <c r="I10" s="693">
        <v>12477</v>
      </c>
      <c r="J10" s="693">
        <v>14635</v>
      </c>
      <c r="K10" s="693">
        <v>8878</v>
      </c>
      <c r="L10" s="693">
        <v>547</v>
      </c>
      <c r="M10" s="693">
        <v>26170</v>
      </c>
      <c r="N10" s="690">
        <f>F10/$F10*100</f>
        <v>100</v>
      </c>
      <c r="O10" s="690">
        <f t="shared" ref="O10:U10" si="0">G10/$F10*100</f>
        <v>62.14183735493264</v>
      </c>
      <c r="P10" s="690">
        <f t="shared" si="0"/>
        <v>49.592185799301696</v>
      </c>
      <c r="Q10" s="690">
        <f t="shared" si="0"/>
        <v>17.637080700564013</v>
      </c>
      <c r="R10" s="690">
        <f t="shared" si="0"/>
        <v>20.687559193135716</v>
      </c>
      <c r="S10" s="690">
        <f t="shared" si="0"/>
        <v>12.549651555630945</v>
      </c>
      <c r="T10" s="690">
        <f t="shared" si="0"/>
        <v>0.7732213787936616</v>
      </c>
      <c r="U10" s="691">
        <f t="shared" si="0"/>
        <v>36.993059383967321</v>
      </c>
      <c r="V10" s="672"/>
      <c r="W10" s="670" t="s">
        <v>602</v>
      </c>
      <c r="Y10" s="1628" t="str">
        <f>B10</f>
        <v>弘　前　市</v>
      </c>
    </row>
    <row r="11" spans="2:25" s="652" customFormat="1" ht="12" customHeight="1">
      <c r="B11" s="1628"/>
      <c r="C11" s="650"/>
      <c r="D11" s="673" t="s">
        <v>603</v>
      </c>
      <c r="E11" s="676"/>
      <c r="F11" s="692">
        <v>161574</v>
      </c>
      <c r="G11" s="693">
        <v>133750</v>
      </c>
      <c r="H11" s="693">
        <v>95144</v>
      </c>
      <c r="I11" s="693">
        <v>24954</v>
      </c>
      <c r="J11" s="693">
        <v>51966</v>
      </c>
      <c r="K11" s="693">
        <v>38606</v>
      </c>
      <c r="L11" s="693">
        <v>1485</v>
      </c>
      <c r="M11" s="693">
        <v>26170</v>
      </c>
      <c r="N11" s="690">
        <f>F11/$F11*100</f>
        <v>100</v>
      </c>
      <c r="O11" s="690">
        <f t="shared" ref="O11:U11" si="1">G11/$F11*100</f>
        <v>82.779407577951901</v>
      </c>
      <c r="P11" s="690">
        <f t="shared" si="1"/>
        <v>58.88571181006845</v>
      </c>
      <c r="Q11" s="690">
        <f t="shared" si="1"/>
        <v>15.44431653607635</v>
      </c>
      <c r="R11" s="690">
        <f t="shared" si="1"/>
        <v>32.162352853800733</v>
      </c>
      <c r="S11" s="690">
        <f t="shared" si="1"/>
        <v>23.893695767883447</v>
      </c>
      <c r="T11" s="690">
        <f t="shared" si="1"/>
        <v>0.91908351591221349</v>
      </c>
      <c r="U11" s="691">
        <f t="shared" si="1"/>
        <v>16.196912869644869</v>
      </c>
      <c r="V11" s="672"/>
      <c r="W11" s="673" t="s">
        <v>603</v>
      </c>
      <c r="Y11" s="1628"/>
    </row>
    <row r="12" spans="2:25" s="652" customFormat="1" ht="12" customHeight="1">
      <c r="B12" s="1628"/>
      <c r="C12" s="650"/>
      <c r="D12" s="670" t="s">
        <v>604</v>
      </c>
      <c r="E12" s="676"/>
      <c r="F12" s="681">
        <v>2.2839574233493067</v>
      </c>
      <c r="G12" s="674">
        <v>3.0424694615682082</v>
      </c>
      <c r="H12" s="674">
        <v>2.711968759798193</v>
      </c>
      <c r="I12" s="674">
        <v>2</v>
      </c>
      <c r="J12" s="674">
        <v>3.5508028698325931</v>
      </c>
      <c r="K12" s="674">
        <v>4.348501914845686</v>
      </c>
      <c r="L12" s="674">
        <v>2.7148080438756854</v>
      </c>
      <c r="M12" s="674">
        <v>1</v>
      </c>
      <c r="N12" s="671" t="s">
        <v>634</v>
      </c>
      <c r="O12" s="671" t="s">
        <v>634</v>
      </c>
      <c r="P12" s="671" t="s">
        <v>634</v>
      </c>
      <c r="Q12" s="671" t="s">
        <v>634</v>
      </c>
      <c r="R12" s="671" t="s">
        <v>634</v>
      </c>
      <c r="S12" s="671" t="s">
        <v>634</v>
      </c>
      <c r="T12" s="671" t="s">
        <v>634</v>
      </c>
      <c r="U12" s="680" t="s">
        <v>634</v>
      </c>
      <c r="V12" s="672"/>
      <c r="W12" s="670" t="s">
        <v>604</v>
      </c>
      <c r="Y12" s="1628"/>
    </row>
    <row r="13" spans="2:25" s="642" customFormat="1" ht="12" customHeight="1">
      <c r="B13" s="1628"/>
      <c r="C13" s="651"/>
      <c r="D13" s="655" t="s">
        <v>605</v>
      </c>
      <c r="E13" s="643"/>
      <c r="F13" s="682"/>
      <c r="G13" s="653"/>
      <c r="H13" s="653"/>
      <c r="I13" s="653"/>
      <c r="J13" s="653"/>
      <c r="K13" s="653"/>
      <c r="L13" s="653"/>
      <c r="M13" s="653"/>
      <c r="N13" s="654"/>
      <c r="O13" s="654"/>
      <c r="P13" s="654"/>
      <c r="Q13" s="654"/>
      <c r="R13" s="654"/>
      <c r="S13" s="654"/>
      <c r="T13" s="654"/>
      <c r="U13" s="683"/>
      <c r="W13" s="655" t="s">
        <v>605</v>
      </c>
      <c r="Y13" s="1628"/>
    </row>
    <row r="14" spans="2:25" s="642" customFormat="1" ht="12" customHeight="1">
      <c r="B14" s="1628"/>
      <c r="C14" s="651"/>
      <c r="D14" s="656" t="s">
        <v>606</v>
      </c>
      <c r="E14" s="662"/>
      <c r="F14" s="687">
        <v>4909</v>
      </c>
      <c r="G14" s="686">
        <v>4885</v>
      </c>
      <c r="H14" s="686">
        <v>3592</v>
      </c>
      <c r="I14" s="686">
        <v>0</v>
      </c>
      <c r="J14" s="686">
        <v>3274</v>
      </c>
      <c r="K14" s="686">
        <v>1293</v>
      </c>
      <c r="L14" s="686">
        <v>24</v>
      </c>
      <c r="M14" s="686">
        <v>0</v>
      </c>
      <c r="N14" s="688">
        <f t="shared" ref="N14:U16" si="2">F14/$F14*100</f>
        <v>100</v>
      </c>
      <c r="O14" s="688">
        <f t="shared" si="2"/>
        <v>99.511102057445513</v>
      </c>
      <c r="P14" s="688">
        <f t="shared" si="2"/>
        <v>73.171725402322267</v>
      </c>
      <c r="Q14" s="688">
        <f t="shared" si="2"/>
        <v>0</v>
      </c>
      <c r="R14" s="688">
        <f t="shared" si="2"/>
        <v>66.693827663475247</v>
      </c>
      <c r="S14" s="688">
        <f t="shared" si="2"/>
        <v>26.339376655123242</v>
      </c>
      <c r="T14" s="688">
        <f t="shared" si="2"/>
        <v>0.48889794255449176</v>
      </c>
      <c r="U14" s="689">
        <f t="shared" si="2"/>
        <v>0</v>
      </c>
      <c r="W14" s="656" t="s">
        <v>606</v>
      </c>
      <c r="Y14" s="1628"/>
    </row>
    <row r="15" spans="2:25" s="642" customFormat="1" ht="12" customHeight="1">
      <c r="B15" s="1628"/>
      <c r="C15" s="651"/>
      <c r="D15" s="657" t="s">
        <v>607</v>
      </c>
      <c r="E15" s="643"/>
      <c r="F15" s="687">
        <v>12960</v>
      </c>
      <c r="G15" s="686">
        <v>12865</v>
      </c>
      <c r="H15" s="686">
        <v>9256</v>
      </c>
      <c r="I15" s="686">
        <v>0</v>
      </c>
      <c r="J15" s="686">
        <v>7654</v>
      </c>
      <c r="K15" s="686">
        <v>3609</v>
      </c>
      <c r="L15" s="686">
        <v>65</v>
      </c>
      <c r="M15" s="686">
        <v>30</v>
      </c>
      <c r="N15" s="688">
        <f t="shared" si="2"/>
        <v>100</v>
      </c>
      <c r="O15" s="688">
        <f t="shared" si="2"/>
        <v>99.266975308641975</v>
      </c>
      <c r="P15" s="688">
        <f t="shared" si="2"/>
        <v>71.41975308641976</v>
      </c>
      <c r="Q15" s="688">
        <f t="shared" si="2"/>
        <v>0</v>
      </c>
      <c r="R15" s="688">
        <f t="shared" si="2"/>
        <v>59.058641975308646</v>
      </c>
      <c r="S15" s="688">
        <f t="shared" si="2"/>
        <v>27.847222222222221</v>
      </c>
      <c r="T15" s="688">
        <f t="shared" si="2"/>
        <v>0.50154320987654322</v>
      </c>
      <c r="U15" s="689">
        <f t="shared" si="2"/>
        <v>0.23148148148148145</v>
      </c>
      <c r="W15" s="657" t="s">
        <v>607</v>
      </c>
      <c r="Y15" s="1628"/>
    </row>
    <row r="16" spans="2:25" s="642" customFormat="1" ht="12" customHeight="1">
      <c r="B16" s="1628"/>
      <c r="C16" s="651"/>
      <c r="D16" s="656" t="s">
        <v>608</v>
      </c>
      <c r="E16" s="662"/>
      <c r="F16" s="687">
        <v>34167</v>
      </c>
      <c r="G16" s="686">
        <v>24318</v>
      </c>
      <c r="H16" s="686">
        <v>16479</v>
      </c>
      <c r="I16" s="686">
        <v>7730</v>
      </c>
      <c r="J16" s="686">
        <v>4194</v>
      </c>
      <c r="K16" s="686">
        <v>7839</v>
      </c>
      <c r="L16" s="686">
        <v>230</v>
      </c>
      <c r="M16" s="686">
        <v>9619</v>
      </c>
      <c r="N16" s="688">
        <f t="shared" si="2"/>
        <v>100</v>
      </c>
      <c r="O16" s="688">
        <f t="shared" si="2"/>
        <v>71.173939766441308</v>
      </c>
      <c r="P16" s="688">
        <f t="shared" si="2"/>
        <v>48.230748968302748</v>
      </c>
      <c r="Q16" s="688">
        <f t="shared" si="2"/>
        <v>22.624169520297364</v>
      </c>
      <c r="R16" s="688">
        <f t="shared" si="2"/>
        <v>12.275002195100535</v>
      </c>
      <c r="S16" s="688">
        <f t="shared" si="2"/>
        <v>22.943190798138556</v>
      </c>
      <c r="T16" s="688">
        <f t="shared" si="2"/>
        <v>0.67316416425205605</v>
      </c>
      <c r="U16" s="689">
        <f t="shared" si="2"/>
        <v>28.152896069306642</v>
      </c>
      <c r="W16" s="656" t="s">
        <v>608</v>
      </c>
      <c r="Y16" s="1628"/>
    </row>
    <row r="17" spans="2:25" s="642" customFormat="1" ht="8.1" customHeight="1">
      <c r="B17" s="658"/>
      <c r="C17" s="651"/>
      <c r="D17" s="659"/>
      <c r="E17" s="643"/>
      <c r="F17" s="682"/>
      <c r="G17" s="653"/>
      <c r="H17" s="653"/>
      <c r="I17" s="653"/>
      <c r="J17" s="653"/>
      <c r="K17" s="653"/>
      <c r="L17" s="653"/>
      <c r="M17" s="653"/>
      <c r="N17" s="654"/>
      <c r="O17" s="654"/>
      <c r="P17" s="654"/>
      <c r="Q17" s="654"/>
      <c r="R17" s="654"/>
      <c r="S17" s="654"/>
      <c r="T17" s="654"/>
      <c r="U17" s="683"/>
      <c r="W17" s="659"/>
      <c r="Y17" s="658"/>
    </row>
    <row r="18" spans="2:25" s="672" customFormat="1" ht="12" customHeight="1">
      <c r="B18" s="1628" t="s">
        <v>44</v>
      </c>
      <c r="C18" s="675"/>
      <c r="D18" s="670" t="s">
        <v>602</v>
      </c>
      <c r="E18" s="677"/>
      <c r="F18" s="692">
        <v>66397</v>
      </c>
      <c r="G18" s="693">
        <v>40548</v>
      </c>
      <c r="H18" s="693">
        <v>32794</v>
      </c>
      <c r="I18" s="693">
        <v>11731</v>
      </c>
      <c r="J18" s="693">
        <v>13684</v>
      </c>
      <c r="K18" s="693">
        <v>7754</v>
      </c>
      <c r="L18" s="693">
        <v>514</v>
      </c>
      <c r="M18" s="693">
        <v>25274</v>
      </c>
      <c r="N18" s="690">
        <f t="shared" ref="N18:U19" si="3">F18/$F18*100</f>
        <v>100</v>
      </c>
      <c r="O18" s="690">
        <f t="shared" si="3"/>
        <v>61.069024202900735</v>
      </c>
      <c r="P18" s="690">
        <f t="shared" si="3"/>
        <v>49.390785728270856</v>
      </c>
      <c r="Q18" s="690">
        <f t="shared" si="3"/>
        <v>17.667966926216547</v>
      </c>
      <c r="R18" s="690">
        <f t="shared" si="3"/>
        <v>20.609364880943414</v>
      </c>
      <c r="S18" s="690">
        <f t="shared" si="3"/>
        <v>11.678238474629877</v>
      </c>
      <c r="T18" s="690">
        <f t="shared" si="3"/>
        <v>0.77413136135668781</v>
      </c>
      <c r="U18" s="691">
        <f t="shared" si="3"/>
        <v>38.064972815036825</v>
      </c>
      <c r="W18" s="670" t="s">
        <v>602</v>
      </c>
      <c r="Y18" s="1628" t="str">
        <f>B18</f>
        <v>旧弘前市</v>
      </c>
    </row>
    <row r="19" spans="2:25" s="672" customFormat="1" ht="12" customHeight="1">
      <c r="B19" s="1628"/>
      <c r="C19" s="675"/>
      <c r="D19" s="673" t="s">
        <v>603</v>
      </c>
      <c r="E19" s="677"/>
      <c r="F19" s="692">
        <v>149085</v>
      </c>
      <c r="G19" s="693">
        <v>122280</v>
      </c>
      <c r="H19" s="693">
        <v>88897</v>
      </c>
      <c r="I19" s="693">
        <v>23462</v>
      </c>
      <c r="J19" s="693">
        <v>48557</v>
      </c>
      <c r="K19" s="693">
        <v>33383</v>
      </c>
      <c r="L19" s="693">
        <v>1376</v>
      </c>
      <c r="M19" s="693">
        <v>25274</v>
      </c>
      <c r="N19" s="690">
        <f t="shared" si="3"/>
        <v>100</v>
      </c>
      <c r="O19" s="690">
        <f t="shared" si="3"/>
        <v>82.020323976255156</v>
      </c>
      <c r="P19" s="690">
        <f t="shared" si="3"/>
        <v>59.62839990609384</v>
      </c>
      <c r="Q19" s="690">
        <f t="shared" si="3"/>
        <v>15.73733105275514</v>
      </c>
      <c r="R19" s="690">
        <f t="shared" si="3"/>
        <v>32.570010396753531</v>
      </c>
      <c r="S19" s="690">
        <f t="shared" si="3"/>
        <v>22.391924070161316</v>
      </c>
      <c r="T19" s="690">
        <f t="shared" si="3"/>
        <v>0.92296341013515781</v>
      </c>
      <c r="U19" s="691">
        <f t="shared" si="3"/>
        <v>16.952745078311029</v>
      </c>
      <c r="W19" s="673" t="s">
        <v>603</v>
      </c>
      <c r="Y19" s="1628"/>
    </row>
    <row r="20" spans="2:25" s="672" customFormat="1" ht="12" customHeight="1">
      <c r="B20" s="1628"/>
      <c r="C20" s="675"/>
      <c r="D20" s="670" t="s">
        <v>604</v>
      </c>
      <c r="E20" s="677"/>
      <c r="F20" s="681">
        <v>2.2453574709700739</v>
      </c>
      <c r="G20" s="674">
        <v>3.015685113939035</v>
      </c>
      <c r="H20" s="674">
        <v>2.7107702628529609</v>
      </c>
      <c r="I20" s="674">
        <v>2</v>
      </c>
      <c r="J20" s="674">
        <v>3.548450745396083</v>
      </c>
      <c r="K20" s="674">
        <v>4.3052618003611043</v>
      </c>
      <c r="L20" s="674">
        <v>2.67704280155642</v>
      </c>
      <c r="M20" s="674">
        <v>1</v>
      </c>
      <c r="N20" s="671" t="s">
        <v>133</v>
      </c>
      <c r="O20" s="671" t="s">
        <v>133</v>
      </c>
      <c r="P20" s="671" t="s">
        <v>133</v>
      </c>
      <c r="Q20" s="671" t="s">
        <v>133</v>
      </c>
      <c r="R20" s="671" t="s">
        <v>133</v>
      </c>
      <c r="S20" s="671" t="s">
        <v>133</v>
      </c>
      <c r="T20" s="671" t="s">
        <v>133</v>
      </c>
      <c r="U20" s="680" t="s">
        <v>133</v>
      </c>
      <c r="W20" s="670" t="s">
        <v>604</v>
      </c>
      <c r="Y20" s="1628"/>
    </row>
    <row r="21" spans="2:25" s="642" customFormat="1" ht="12" customHeight="1">
      <c r="B21" s="1628"/>
      <c r="C21" s="651"/>
      <c r="D21" s="655" t="s">
        <v>605</v>
      </c>
      <c r="E21" s="643"/>
      <c r="F21" s="682"/>
      <c r="G21" s="653"/>
      <c r="H21" s="653"/>
      <c r="I21" s="653"/>
      <c r="J21" s="653"/>
      <c r="K21" s="653"/>
      <c r="L21" s="653"/>
      <c r="M21" s="653"/>
      <c r="N21" s="654"/>
      <c r="O21" s="654"/>
      <c r="P21" s="654"/>
      <c r="Q21" s="654"/>
      <c r="R21" s="654"/>
      <c r="S21" s="654"/>
      <c r="T21" s="654"/>
      <c r="U21" s="683"/>
      <c r="W21" s="655" t="s">
        <v>605</v>
      </c>
      <c r="Y21" s="1628"/>
    </row>
    <row r="22" spans="2:25" s="642" customFormat="1" ht="12" customHeight="1">
      <c r="B22" s="1628"/>
      <c r="C22" s="651"/>
      <c r="D22" s="656" t="s">
        <v>606</v>
      </c>
      <c r="E22" s="643"/>
      <c r="F22" s="687">
        <v>4517</v>
      </c>
      <c r="G22" s="686">
        <v>4496</v>
      </c>
      <c r="H22" s="686">
        <v>3362</v>
      </c>
      <c r="I22" s="686">
        <v>0</v>
      </c>
      <c r="J22" s="686">
        <v>3063</v>
      </c>
      <c r="K22" s="686">
        <v>1134</v>
      </c>
      <c r="L22" s="686">
        <v>21</v>
      </c>
      <c r="M22" s="686">
        <v>0</v>
      </c>
      <c r="N22" s="688">
        <f t="shared" ref="N22:U24" si="4">F22/$F22*100</f>
        <v>100</v>
      </c>
      <c r="O22" s="688">
        <f t="shared" si="4"/>
        <v>99.535089661279613</v>
      </c>
      <c r="P22" s="688">
        <f t="shared" si="4"/>
        <v>74.429931370378569</v>
      </c>
      <c r="Q22" s="688">
        <f t="shared" si="4"/>
        <v>0</v>
      </c>
      <c r="R22" s="688">
        <f t="shared" si="4"/>
        <v>67.810493690502554</v>
      </c>
      <c r="S22" s="688">
        <f t="shared" si="4"/>
        <v>25.105158290901041</v>
      </c>
      <c r="T22" s="688">
        <f t="shared" si="4"/>
        <v>0.46491033872038967</v>
      </c>
      <c r="U22" s="689">
        <f t="shared" si="4"/>
        <v>0</v>
      </c>
      <c r="W22" s="656" t="s">
        <v>606</v>
      </c>
      <c r="Y22" s="1628"/>
    </row>
    <row r="23" spans="2:25" s="642" customFormat="1" ht="12" customHeight="1">
      <c r="B23" s="1628"/>
      <c r="C23" s="651"/>
      <c r="D23" s="657" t="s">
        <v>607</v>
      </c>
      <c r="E23" s="643"/>
      <c r="F23" s="687">
        <v>11979</v>
      </c>
      <c r="G23" s="686">
        <v>11888</v>
      </c>
      <c r="H23" s="686">
        <v>8748</v>
      </c>
      <c r="I23" s="686">
        <v>0</v>
      </c>
      <c r="J23" s="686">
        <v>7227</v>
      </c>
      <c r="K23" s="686">
        <v>3140</v>
      </c>
      <c r="L23" s="686">
        <v>61</v>
      </c>
      <c r="M23" s="686">
        <v>30</v>
      </c>
      <c r="N23" s="688">
        <f t="shared" si="4"/>
        <v>100</v>
      </c>
      <c r="O23" s="688">
        <f t="shared" si="4"/>
        <v>99.240337256866184</v>
      </c>
      <c r="P23" s="688">
        <f t="shared" si="4"/>
        <v>73.027798647633361</v>
      </c>
      <c r="Q23" s="688">
        <f t="shared" si="4"/>
        <v>0</v>
      </c>
      <c r="R23" s="688">
        <f t="shared" si="4"/>
        <v>60.330578512396691</v>
      </c>
      <c r="S23" s="688">
        <f t="shared" si="4"/>
        <v>26.212538609232823</v>
      </c>
      <c r="T23" s="688">
        <f t="shared" si="4"/>
        <v>0.50922447616662492</v>
      </c>
      <c r="U23" s="689">
        <f t="shared" si="4"/>
        <v>0.25043826696719257</v>
      </c>
      <c r="W23" s="657" t="s">
        <v>607</v>
      </c>
      <c r="Y23" s="1628"/>
    </row>
    <row r="24" spans="2:25" s="642" customFormat="1" ht="12" customHeight="1">
      <c r="B24" s="1628"/>
      <c r="C24" s="651"/>
      <c r="D24" s="656" t="s">
        <v>608</v>
      </c>
      <c r="E24" s="662"/>
      <c r="F24" s="687">
        <v>31354</v>
      </c>
      <c r="G24" s="686">
        <v>22051</v>
      </c>
      <c r="H24" s="686">
        <v>15242</v>
      </c>
      <c r="I24" s="686">
        <v>7225</v>
      </c>
      <c r="J24" s="686">
        <v>3872</v>
      </c>
      <c r="K24" s="686">
        <v>6809</v>
      </c>
      <c r="L24" s="686">
        <v>210</v>
      </c>
      <c r="M24" s="686">
        <v>9093</v>
      </c>
      <c r="N24" s="688">
        <f t="shared" si="4"/>
        <v>100</v>
      </c>
      <c r="O24" s="688">
        <f t="shared" si="4"/>
        <v>70.329144606748741</v>
      </c>
      <c r="P24" s="688">
        <f t="shared" si="4"/>
        <v>48.612617209925368</v>
      </c>
      <c r="Q24" s="688">
        <f t="shared" si="4"/>
        <v>23.043311858136121</v>
      </c>
      <c r="R24" s="688">
        <f t="shared" si="4"/>
        <v>12.349301524526377</v>
      </c>
      <c r="S24" s="688">
        <f t="shared" si="4"/>
        <v>21.71652739682337</v>
      </c>
      <c r="T24" s="688">
        <f t="shared" si="4"/>
        <v>0.66977100210499452</v>
      </c>
      <c r="U24" s="689">
        <f t="shared" si="4"/>
        <v>29.001084391146264</v>
      </c>
      <c r="W24" s="656" t="s">
        <v>608</v>
      </c>
      <c r="Y24" s="1628"/>
    </row>
    <row r="25" spans="2:25" s="642" customFormat="1" ht="8.1" customHeight="1">
      <c r="B25" s="660"/>
      <c r="C25" s="651"/>
      <c r="D25" s="661"/>
      <c r="E25" s="643"/>
      <c r="F25" s="687"/>
      <c r="G25" s="686"/>
      <c r="H25" s="686"/>
      <c r="I25" s="686"/>
      <c r="J25" s="686"/>
      <c r="K25" s="686"/>
      <c r="L25" s="686"/>
      <c r="M25" s="686"/>
      <c r="N25" s="688"/>
      <c r="O25" s="688"/>
      <c r="P25" s="688"/>
      <c r="Q25" s="688"/>
      <c r="R25" s="688"/>
      <c r="S25" s="688"/>
      <c r="T25" s="688"/>
      <c r="U25" s="689"/>
      <c r="W25" s="661"/>
      <c r="Y25" s="660"/>
    </row>
    <row r="26" spans="2:25" s="672" customFormat="1" ht="12" customHeight="1">
      <c r="B26" s="1628" t="s">
        <v>66</v>
      </c>
      <c r="C26" s="675"/>
      <c r="D26" s="670" t="s">
        <v>602</v>
      </c>
      <c r="E26" s="677"/>
      <c r="F26" s="692">
        <v>3359</v>
      </c>
      <c r="G26" s="693">
        <v>2638</v>
      </c>
      <c r="H26" s="693">
        <v>1817</v>
      </c>
      <c r="I26" s="693">
        <v>574</v>
      </c>
      <c r="J26" s="693">
        <v>762</v>
      </c>
      <c r="K26" s="693">
        <v>821</v>
      </c>
      <c r="L26" s="693">
        <v>29</v>
      </c>
      <c r="M26" s="693">
        <v>690</v>
      </c>
      <c r="N26" s="690">
        <f t="shared" ref="N26:U27" si="5">F26/$F26*100</f>
        <v>100</v>
      </c>
      <c r="O26" s="690">
        <f t="shared" si="5"/>
        <v>78.535278356653777</v>
      </c>
      <c r="P26" s="690">
        <f t="shared" si="5"/>
        <v>54.093480202441199</v>
      </c>
      <c r="Q26" s="690">
        <f t="shared" si="5"/>
        <v>17.088419172372728</v>
      </c>
      <c r="R26" s="690">
        <f t="shared" si="5"/>
        <v>22.68532301280143</v>
      </c>
      <c r="S26" s="690">
        <f t="shared" si="5"/>
        <v>24.441798154212563</v>
      </c>
      <c r="T26" s="690">
        <f t="shared" si="5"/>
        <v>0.86335218815123538</v>
      </c>
      <c r="U26" s="691">
        <f t="shared" si="5"/>
        <v>20.541827924977671</v>
      </c>
      <c r="W26" s="670" t="s">
        <v>602</v>
      </c>
      <c r="Y26" s="1628" t="str">
        <f>B26</f>
        <v>旧岩木町</v>
      </c>
    </row>
    <row r="27" spans="2:25" s="672" customFormat="1" ht="12" customHeight="1">
      <c r="B27" s="1628"/>
      <c r="C27" s="675"/>
      <c r="D27" s="673" t="s">
        <v>603</v>
      </c>
      <c r="E27" s="677"/>
      <c r="F27" s="692">
        <v>9547</v>
      </c>
      <c r="G27" s="693">
        <v>8757</v>
      </c>
      <c r="H27" s="693">
        <v>4981</v>
      </c>
      <c r="I27" s="693">
        <v>1148</v>
      </c>
      <c r="J27" s="693">
        <v>2730</v>
      </c>
      <c r="K27" s="693">
        <v>3776</v>
      </c>
      <c r="L27" s="693">
        <v>94</v>
      </c>
      <c r="M27" s="693">
        <v>690</v>
      </c>
      <c r="N27" s="690">
        <f t="shared" si="5"/>
        <v>100</v>
      </c>
      <c r="O27" s="690">
        <f t="shared" si="5"/>
        <v>91.72514926154814</v>
      </c>
      <c r="P27" s="690">
        <f t="shared" si="5"/>
        <v>52.173457630669319</v>
      </c>
      <c r="Q27" s="690">
        <f t="shared" si="5"/>
        <v>12.0247198072693</v>
      </c>
      <c r="R27" s="690">
        <f t="shared" si="5"/>
        <v>28.595370273384308</v>
      </c>
      <c r="S27" s="690">
        <f t="shared" si="5"/>
        <v>39.551691630878807</v>
      </c>
      <c r="T27" s="690">
        <f t="shared" si="5"/>
        <v>0.98460249292971613</v>
      </c>
      <c r="U27" s="691">
        <f t="shared" si="5"/>
        <v>7.2274012778883412</v>
      </c>
      <c r="W27" s="673" t="s">
        <v>603</v>
      </c>
      <c r="Y27" s="1628"/>
    </row>
    <row r="28" spans="2:25" s="672" customFormat="1" ht="12" customHeight="1">
      <c r="B28" s="1628"/>
      <c r="C28" s="675"/>
      <c r="D28" s="670" t="s">
        <v>604</v>
      </c>
      <c r="E28" s="677"/>
      <c r="F28" s="681">
        <v>2.8422149449240846</v>
      </c>
      <c r="G28" s="674">
        <v>3.3195602729340408</v>
      </c>
      <c r="H28" s="674">
        <v>2.7413318657127133</v>
      </c>
      <c r="I28" s="674">
        <v>2</v>
      </c>
      <c r="J28" s="674">
        <v>3.5826771653543306</v>
      </c>
      <c r="K28" s="674">
        <v>4.5992691839220461</v>
      </c>
      <c r="L28" s="674">
        <v>3.2413793103448274</v>
      </c>
      <c r="M28" s="674">
        <v>1</v>
      </c>
      <c r="N28" s="671" t="s">
        <v>133</v>
      </c>
      <c r="O28" s="671" t="s">
        <v>133</v>
      </c>
      <c r="P28" s="671" t="s">
        <v>133</v>
      </c>
      <c r="Q28" s="671" t="s">
        <v>133</v>
      </c>
      <c r="R28" s="671" t="s">
        <v>133</v>
      </c>
      <c r="S28" s="671" t="s">
        <v>133</v>
      </c>
      <c r="T28" s="671" t="s">
        <v>133</v>
      </c>
      <c r="U28" s="680" t="s">
        <v>133</v>
      </c>
      <c r="W28" s="670" t="s">
        <v>604</v>
      </c>
      <c r="Y28" s="1628"/>
    </row>
    <row r="29" spans="2:25" s="642" customFormat="1" ht="12" customHeight="1">
      <c r="B29" s="1628"/>
      <c r="C29" s="651"/>
      <c r="D29" s="655" t="s">
        <v>605</v>
      </c>
      <c r="E29" s="643"/>
      <c r="F29" s="682"/>
      <c r="G29" s="653"/>
      <c r="H29" s="653"/>
      <c r="I29" s="653"/>
      <c r="J29" s="653"/>
      <c r="K29" s="653"/>
      <c r="L29" s="653"/>
      <c r="M29" s="653"/>
      <c r="N29" s="654"/>
      <c r="O29" s="654"/>
      <c r="P29" s="654"/>
      <c r="Q29" s="654"/>
      <c r="R29" s="654"/>
      <c r="S29" s="654"/>
      <c r="T29" s="654"/>
      <c r="U29" s="683"/>
      <c r="W29" s="655" t="s">
        <v>605</v>
      </c>
      <c r="Y29" s="1628"/>
    </row>
    <row r="30" spans="2:25" s="642" customFormat="1" ht="12" customHeight="1">
      <c r="B30" s="1628"/>
      <c r="C30" s="651"/>
      <c r="D30" s="656" t="s">
        <v>606</v>
      </c>
      <c r="E30" s="643"/>
      <c r="F30" s="687">
        <v>332</v>
      </c>
      <c r="G30" s="686">
        <v>329</v>
      </c>
      <c r="H30" s="686">
        <v>205</v>
      </c>
      <c r="I30" s="686">
        <v>0</v>
      </c>
      <c r="J30" s="686">
        <v>189</v>
      </c>
      <c r="K30" s="686">
        <v>124</v>
      </c>
      <c r="L30" s="686">
        <v>3</v>
      </c>
      <c r="M30" s="686">
        <v>0</v>
      </c>
      <c r="N30" s="688">
        <f t="shared" ref="N30:U32" si="6">F30/$F30*100</f>
        <v>100</v>
      </c>
      <c r="O30" s="688">
        <f t="shared" si="6"/>
        <v>99.096385542168676</v>
      </c>
      <c r="P30" s="688">
        <f t="shared" si="6"/>
        <v>61.746987951807228</v>
      </c>
      <c r="Q30" s="688">
        <f t="shared" si="6"/>
        <v>0</v>
      </c>
      <c r="R30" s="688">
        <f t="shared" si="6"/>
        <v>56.92771084337349</v>
      </c>
      <c r="S30" s="688">
        <f t="shared" si="6"/>
        <v>37.349397590361441</v>
      </c>
      <c r="T30" s="688">
        <f t="shared" si="6"/>
        <v>0.90361445783132521</v>
      </c>
      <c r="U30" s="689">
        <f t="shared" si="6"/>
        <v>0</v>
      </c>
      <c r="W30" s="656" t="s">
        <v>606</v>
      </c>
      <c r="Y30" s="1628"/>
    </row>
    <row r="31" spans="2:25" s="642" customFormat="1" ht="12" customHeight="1">
      <c r="B31" s="1628"/>
      <c r="C31" s="651"/>
      <c r="D31" s="657" t="s">
        <v>607</v>
      </c>
      <c r="E31" s="643"/>
      <c r="F31" s="687">
        <v>775</v>
      </c>
      <c r="G31" s="686">
        <v>771</v>
      </c>
      <c r="H31" s="686">
        <v>431</v>
      </c>
      <c r="I31" s="686">
        <v>0</v>
      </c>
      <c r="J31" s="686">
        <v>363</v>
      </c>
      <c r="K31" s="686">
        <v>340</v>
      </c>
      <c r="L31" s="686">
        <v>4</v>
      </c>
      <c r="M31" s="686">
        <v>0</v>
      </c>
      <c r="N31" s="688">
        <f t="shared" si="6"/>
        <v>100</v>
      </c>
      <c r="O31" s="688">
        <f t="shared" si="6"/>
        <v>99.483870967741936</v>
      </c>
      <c r="P31" s="688">
        <f t="shared" si="6"/>
        <v>55.612903225806456</v>
      </c>
      <c r="Q31" s="688">
        <f t="shared" si="6"/>
        <v>0</v>
      </c>
      <c r="R31" s="688">
        <f t="shared" si="6"/>
        <v>46.838709677419352</v>
      </c>
      <c r="S31" s="688">
        <f t="shared" si="6"/>
        <v>43.870967741935488</v>
      </c>
      <c r="T31" s="688">
        <f t="shared" si="6"/>
        <v>0.5161290322580645</v>
      </c>
      <c r="U31" s="689">
        <f t="shared" si="6"/>
        <v>0</v>
      </c>
      <c r="W31" s="657" t="s">
        <v>607</v>
      </c>
      <c r="Y31" s="1628"/>
    </row>
    <row r="32" spans="2:25" s="642" customFormat="1" ht="12" customHeight="1">
      <c r="B32" s="1628"/>
      <c r="C32" s="651"/>
      <c r="D32" s="656" t="s">
        <v>608</v>
      </c>
      <c r="E32" s="643"/>
      <c r="F32" s="687">
        <v>2133</v>
      </c>
      <c r="G32" s="686">
        <v>1710</v>
      </c>
      <c r="H32" s="686">
        <v>961</v>
      </c>
      <c r="I32" s="686">
        <v>380</v>
      </c>
      <c r="J32" s="686">
        <v>245</v>
      </c>
      <c r="K32" s="686">
        <v>749</v>
      </c>
      <c r="L32" s="686">
        <v>16</v>
      </c>
      <c r="M32" s="686">
        <v>407</v>
      </c>
      <c r="N32" s="688">
        <f t="shared" si="6"/>
        <v>100</v>
      </c>
      <c r="O32" s="688">
        <f t="shared" si="6"/>
        <v>80.168776371308013</v>
      </c>
      <c r="P32" s="688">
        <f t="shared" si="6"/>
        <v>45.053914674167842</v>
      </c>
      <c r="Q32" s="688">
        <f t="shared" si="6"/>
        <v>17.815283638068451</v>
      </c>
      <c r="R32" s="688">
        <f t="shared" si="6"/>
        <v>11.486169714017816</v>
      </c>
      <c r="S32" s="688">
        <f t="shared" si="6"/>
        <v>35.114861697140178</v>
      </c>
      <c r="T32" s="688">
        <f t="shared" si="6"/>
        <v>0.75011720581340835</v>
      </c>
      <c r="U32" s="689">
        <f t="shared" si="6"/>
        <v>19.081106422878573</v>
      </c>
      <c r="W32" s="656" t="s">
        <v>608</v>
      </c>
      <c r="Y32" s="1628"/>
    </row>
    <row r="33" spans="2:25" s="642" customFormat="1" ht="8.1" customHeight="1">
      <c r="B33" s="660"/>
      <c r="C33" s="651"/>
      <c r="D33" s="661"/>
      <c r="E33" s="643"/>
      <c r="F33" s="687"/>
      <c r="G33" s="686"/>
      <c r="H33" s="686"/>
      <c r="I33" s="686"/>
      <c r="J33" s="686"/>
      <c r="K33" s="686"/>
      <c r="L33" s="686"/>
      <c r="M33" s="686"/>
      <c r="N33" s="688"/>
      <c r="O33" s="688"/>
      <c r="P33" s="688"/>
      <c r="Q33" s="688"/>
      <c r="R33" s="688"/>
      <c r="S33" s="688"/>
      <c r="T33" s="688"/>
      <c r="U33" s="689"/>
      <c r="W33" s="661"/>
      <c r="Y33" s="660"/>
    </row>
    <row r="34" spans="2:25" s="672" customFormat="1" ht="12" customHeight="1">
      <c r="B34" s="1628" t="s">
        <v>104</v>
      </c>
      <c r="C34" s="675"/>
      <c r="D34" s="670" t="s">
        <v>602</v>
      </c>
      <c r="E34" s="677"/>
      <c r="F34" s="692">
        <v>987</v>
      </c>
      <c r="G34" s="693">
        <v>775</v>
      </c>
      <c r="H34" s="693">
        <v>472</v>
      </c>
      <c r="I34" s="693">
        <v>172</v>
      </c>
      <c r="J34" s="693">
        <v>189</v>
      </c>
      <c r="K34" s="693">
        <v>303</v>
      </c>
      <c r="L34" s="693">
        <v>4</v>
      </c>
      <c r="M34" s="693">
        <v>206</v>
      </c>
      <c r="N34" s="690">
        <f t="shared" ref="N34:U35" si="7">F34/$F34*100</f>
        <v>100</v>
      </c>
      <c r="O34" s="690">
        <f t="shared" si="7"/>
        <v>78.520770010131713</v>
      </c>
      <c r="P34" s="690">
        <f t="shared" si="7"/>
        <v>47.821681864235053</v>
      </c>
      <c r="Q34" s="690">
        <f t="shared" si="7"/>
        <v>17.426545086119553</v>
      </c>
      <c r="R34" s="690">
        <f t="shared" si="7"/>
        <v>19.148936170212767</v>
      </c>
      <c r="S34" s="690">
        <f t="shared" si="7"/>
        <v>30.69908814589666</v>
      </c>
      <c r="T34" s="690">
        <f t="shared" si="7"/>
        <v>0.40526849037487339</v>
      </c>
      <c r="U34" s="691">
        <f t="shared" si="7"/>
        <v>20.871327254305978</v>
      </c>
      <c r="W34" s="670" t="s">
        <v>602</v>
      </c>
      <c r="Y34" s="1628" t="str">
        <f>B34</f>
        <v>旧相馬村</v>
      </c>
    </row>
    <row r="35" spans="2:25" s="672" customFormat="1" ht="12" customHeight="1">
      <c r="B35" s="1628"/>
      <c r="C35" s="675"/>
      <c r="D35" s="673" t="s">
        <v>603</v>
      </c>
      <c r="E35" s="677"/>
      <c r="F35" s="692">
        <v>2942</v>
      </c>
      <c r="G35" s="693">
        <v>2713</v>
      </c>
      <c r="H35" s="693">
        <v>1266</v>
      </c>
      <c r="I35" s="693">
        <v>344</v>
      </c>
      <c r="J35" s="693">
        <v>679</v>
      </c>
      <c r="K35" s="693">
        <v>1447</v>
      </c>
      <c r="L35" s="693">
        <v>15</v>
      </c>
      <c r="M35" s="693">
        <v>206</v>
      </c>
      <c r="N35" s="690">
        <f t="shared" si="7"/>
        <v>100</v>
      </c>
      <c r="O35" s="690">
        <f t="shared" si="7"/>
        <v>92.216179469748468</v>
      </c>
      <c r="P35" s="690">
        <f t="shared" si="7"/>
        <v>43.031951053704965</v>
      </c>
      <c r="Q35" s="690">
        <f t="shared" si="7"/>
        <v>11.692726036709722</v>
      </c>
      <c r="R35" s="690">
        <f t="shared" si="7"/>
        <v>23.07953772943576</v>
      </c>
      <c r="S35" s="690">
        <f t="shared" si="7"/>
        <v>49.18422841604351</v>
      </c>
      <c r="T35" s="690">
        <f t="shared" si="7"/>
        <v>0.50985723997280763</v>
      </c>
      <c r="U35" s="691">
        <f t="shared" si="7"/>
        <v>7.0020394289598915</v>
      </c>
      <c r="W35" s="673" t="s">
        <v>603</v>
      </c>
      <c r="Y35" s="1628"/>
    </row>
    <row r="36" spans="2:25" s="672" customFormat="1" ht="12" customHeight="1">
      <c r="B36" s="1628"/>
      <c r="C36" s="675"/>
      <c r="D36" s="670" t="s">
        <v>604</v>
      </c>
      <c r="E36" s="677"/>
      <c r="F36" s="681">
        <v>2.9807497467071937</v>
      </c>
      <c r="G36" s="674">
        <v>3.5006451612903224</v>
      </c>
      <c r="H36" s="674">
        <v>2.6822033898305087</v>
      </c>
      <c r="I36" s="674">
        <v>2</v>
      </c>
      <c r="J36" s="674">
        <v>3.5925925925925926</v>
      </c>
      <c r="K36" s="674">
        <v>4.775577557755776</v>
      </c>
      <c r="L36" s="674">
        <v>3.75</v>
      </c>
      <c r="M36" s="674">
        <v>1</v>
      </c>
      <c r="N36" s="671" t="s">
        <v>133</v>
      </c>
      <c r="O36" s="671" t="s">
        <v>133</v>
      </c>
      <c r="P36" s="671" t="s">
        <v>133</v>
      </c>
      <c r="Q36" s="671" t="s">
        <v>133</v>
      </c>
      <c r="R36" s="671" t="s">
        <v>133</v>
      </c>
      <c r="S36" s="671" t="s">
        <v>133</v>
      </c>
      <c r="T36" s="671" t="s">
        <v>133</v>
      </c>
      <c r="U36" s="680" t="s">
        <v>133</v>
      </c>
      <c r="W36" s="670" t="s">
        <v>604</v>
      </c>
      <c r="Y36" s="1628"/>
    </row>
    <row r="37" spans="2:25" s="642" customFormat="1" ht="12" customHeight="1">
      <c r="B37" s="1628"/>
      <c r="C37" s="651"/>
      <c r="D37" s="655" t="s">
        <v>605</v>
      </c>
      <c r="E37" s="643"/>
      <c r="F37" s="682"/>
      <c r="G37" s="653"/>
      <c r="H37" s="653"/>
      <c r="I37" s="653"/>
      <c r="J37" s="653"/>
      <c r="K37" s="653"/>
      <c r="L37" s="653"/>
      <c r="M37" s="653"/>
      <c r="N37" s="654"/>
      <c r="O37" s="654"/>
      <c r="P37" s="654"/>
      <c r="Q37" s="654"/>
      <c r="R37" s="654"/>
      <c r="S37" s="654"/>
      <c r="T37" s="654"/>
      <c r="U37" s="683"/>
      <c r="W37" s="655" t="s">
        <v>605</v>
      </c>
      <c r="Y37" s="1628"/>
    </row>
    <row r="38" spans="2:25" s="642" customFormat="1" ht="12" customHeight="1">
      <c r="B38" s="1628"/>
      <c r="C38" s="651"/>
      <c r="D38" s="656" t="s">
        <v>606</v>
      </c>
      <c r="E38" s="643"/>
      <c r="F38" s="687">
        <v>60</v>
      </c>
      <c r="G38" s="686">
        <v>60</v>
      </c>
      <c r="H38" s="686">
        <v>25</v>
      </c>
      <c r="I38" s="686">
        <v>0</v>
      </c>
      <c r="J38" s="686">
        <v>22</v>
      </c>
      <c r="K38" s="686">
        <v>35</v>
      </c>
      <c r="L38" s="686">
        <v>0</v>
      </c>
      <c r="M38" s="686">
        <v>0</v>
      </c>
      <c r="N38" s="688">
        <f t="shared" ref="N38:U40" si="8">F38/$F38*100</f>
        <v>100</v>
      </c>
      <c r="O38" s="688">
        <f t="shared" si="8"/>
        <v>100</v>
      </c>
      <c r="P38" s="688">
        <f t="shared" si="8"/>
        <v>41.666666666666671</v>
      </c>
      <c r="Q38" s="688">
        <f t="shared" si="8"/>
        <v>0</v>
      </c>
      <c r="R38" s="688">
        <f t="shared" si="8"/>
        <v>36.666666666666664</v>
      </c>
      <c r="S38" s="688">
        <f t="shared" si="8"/>
        <v>58.333333333333336</v>
      </c>
      <c r="T38" s="688">
        <f t="shared" si="8"/>
        <v>0</v>
      </c>
      <c r="U38" s="689">
        <f t="shared" si="8"/>
        <v>0</v>
      </c>
      <c r="W38" s="656" t="s">
        <v>606</v>
      </c>
      <c r="Y38" s="1628"/>
    </row>
    <row r="39" spans="2:25" s="642" customFormat="1" ht="12" customHeight="1">
      <c r="B39" s="1628"/>
      <c r="C39" s="651"/>
      <c r="D39" s="657" t="s">
        <v>607</v>
      </c>
      <c r="E39" s="643"/>
      <c r="F39" s="687">
        <v>206</v>
      </c>
      <c r="G39" s="686">
        <v>206</v>
      </c>
      <c r="H39" s="686">
        <v>77</v>
      </c>
      <c r="I39" s="686">
        <v>0</v>
      </c>
      <c r="J39" s="686">
        <v>64</v>
      </c>
      <c r="K39" s="686">
        <v>129</v>
      </c>
      <c r="L39" s="686">
        <v>0</v>
      </c>
      <c r="M39" s="686">
        <v>0</v>
      </c>
      <c r="N39" s="688">
        <f t="shared" si="8"/>
        <v>100</v>
      </c>
      <c r="O39" s="688">
        <f t="shared" si="8"/>
        <v>100</v>
      </c>
      <c r="P39" s="688">
        <f t="shared" si="8"/>
        <v>37.378640776699029</v>
      </c>
      <c r="Q39" s="688">
        <f t="shared" si="8"/>
        <v>0</v>
      </c>
      <c r="R39" s="688">
        <f t="shared" si="8"/>
        <v>31.067961165048541</v>
      </c>
      <c r="S39" s="688">
        <f t="shared" si="8"/>
        <v>62.621359223300978</v>
      </c>
      <c r="T39" s="688">
        <f t="shared" si="8"/>
        <v>0</v>
      </c>
      <c r="U39" s="689">
        <f t="shared" si="8"/>
        <v>0</v>
      </c>
      <c r="W39" s="657" t="s">
        <v>607</v>
      </c>
      <c r="Y39" s="1628"/>
    </row>
    <row r="40" spans="2:25" s="642" customFormat="1" ht="12" customHeight="1">
      <c r="B40" s="1628"/>
      <c r="C40" s="651"/>
      <c r="D40" s="656" t="s">
        <v>608</v>
      </c>
      <c r="E40" s="643"/>
      <c r="F40" s="687">
        <v>680</v>
      </c>
      <c r="G40" s="686">
        <v>557</v>
      </c>
      <c r="H40" s="686">
        <v>276</v>
      </c>
      <c r="I40" s="686">
        <v>125</v>
      </c>
      <c r="J40" s="686">
        <v>77</v>
      </c>
      <c r="K40" s="686">
        <v>281</v>
      </c>
      <c r="L40" s="686">
        <v>4</v>
      </c>
      <c r="M40" s="686">
        <v>119</v>
      </c>
      <c r="N40" s="688">
        <f t="shared" si="8"/>
        <v>100</v>
      </c>
      <c r="O40" s="688">
        <f t="shared" si="8"/>
        <v>81.911764705882348</v>
      </c>
      <c r="P40" s="688">
        <f t="shared" si="8"/>
        <v>40.588235294117645</v>
      </c>
      <c r="Q40" s="688">
        <f t="shared" si="8"/>
        <v>18.382352941176471</v>
      </c>
      <c r="R40" s="688">
        <f t="shared" si="8"/>
        <v>11.323529411764707</v>
      </c>
      <c r="S40" s="688">
        <f t="shared" si="8"/>
        <v>41.323529411764703</v>
      </c>
      <c r="T40" s="688">
        <f t="shared" si="8"/>
        <v>0.58823529411764708</v>
      </c>
      <c r="U40" s="689">
        <f t="shared" si="8"/>
        <v>17.5</v>
      </c>
      <c r="W40" s="656" t="s">
        <v>608</v>
      </c>
      <c r="Y40" s="1628"/>
    </row>
    <row r="41" spans="2:25" s="642" customFormat="1" ht="8.1" customHeight="1">
      <c r="B41" s="660"/>
      <c r="C41" s="647"/>
      <c r="D41" s="643"/>
      <c r="E41" s="643"/>
      <c r="F41" s="687"/>
      <c r="G41" s="686"/>
      <c r="H41" s="686"/>
      <c r="I41" s="686"/>
      <c r="J41" s="686"/>
      <c r="K41" s="686"/>
      <c r="L41" s="686"/>
      <c r="M41" s="686"/>
      <c r="N41" s="688"/>
      <c r="O41" s="688"/>
      <c r="P41" s="688"/>
      <c r="Q41" s="688"/>
      <c r="R41" s="688"/>
      <c r="S41" s="688"/>
      <c r="T41" s="688"/>
      <c r="U41" s="689"/>
      <c r="W41" s="643"/>
      <c r="Y41" s="660"/>
    </row>
    <row r="42" spans="2:25" s="672" customFormat="1" ht="12" customHeight="1">
      <c r="B42" s="1628" t="s">
        <v>45</v>
      </c>
      <c r="C42" s="675"/>
      <c r="D42" s="670" t="s">
        <v>602</v>
      </c>
      <c r="E42" s="677"/>
      <c r="F42" s="692">
        <v>25723</v>
      </c>
      <c r="G42" s="693">
        <v>12732</v>
      </c>
      <c r="H42" s="693">
        <v>10884</v>
      </c>
      <c r="I42" s="693">
        <v>4042</v>
      </c>
      <c r="J42" s="693">
        <v>4228</v>
      </c>
      <c r="K42" s="693">
        <v>1848</v>
      </c>
      <c r="L42" s="693">
        <v>165</v>
      </c>
      <c r="M42" s="693">
        <v>12805</v>
      </c>
      <c r="N42" s="690">
        <f t="shared" ref="N42:U43" si="9">F42/$F42*100</f>
        <v>100</v>
      </c>
      <c r="O42" s="690">
        <f t="shared" si="9"/>
        <v>49.496559499280799</v>
      </c>
      <c r="P42" s="690">
        <f t="shared" si="9"/>
        <v>42.312327489017612</v>
      </c>
      <c r="Q42" s="690">
        <f t="shared" si="9"/>
        <v>15.713563736733663</v>
      </c>
      <c r="R42" s="690">
        <f t="shared" si="9"/>
        <v>16.436652023480931</v>
      </c>
      <c r="S42" s="690">
        <f t="shared" si="9"/>
        <v>7.1842320102631891</v>
      </c>
      <c r="T42" s="690">
        <f t="shared" si="9"/>
        <v>0.64144928663064182</v>
      </c>
      <c r="U42" s="691">
        <f t="shared" si="9"/>
        <v>49.780352213971931</v>
      </c>
      <c r="W42" s="670" t="s">
        <v>602</v>
      </c>
      <c r="Y42" s="1628" t="str">
        <f>B42</f>
        <v>市街地域</v>
      </c>
    </row>
    <row r="43" spans="2:25" s="672" customFormat="1" ht="12" customHeight="1">
      <c r="B43" s="1628"/>
      <c r="C43" s="675"/>
      <c r="D43" s="673" t="s">
        <v>603</v>
      </c>
      <c r="E43" s="677"/>
      <c r="F43" s="692">
        <v>49549</v>
      </c>
      <c r="G43" s="693">
        <v>36315</v>
      </c>
      <c r="H43" s="693">
        <v>29042</v>
      </c>
      <c r="I43" s="693">
        <v>8084</v>
      </c>
      <c r="J43" s="693">
        <v>15014</v>
      </c>
      <c r="K43" s="693">
        <v>7273</v>
      </c>
      <c r="L43" s="693">
        <v>381</v>
      </c>
      <c r="M43" s="693">
        <v>12805</v>
      </c>
      <c r="N43" s="690">
        <f t="shared" si="9"/>
        <v>100</v>
      </c>
      <c r="O43" s="690">
        <f t="shared" si="9"/>
        <v>73.291085592040204</v>
      </c>
      <c r="P43" s="690">
        <f t="shared" si="9"/>
        <v>58.612686431613149</v>
      </c>
      <c r="Q43" s="690">
        <f t="shared" si="9"/>
        <v>16.315162768168882</v>
      </c>
      <c r="R43" s="690">
        <f t="shared" si="9"/>
        <v>30.301317887343842</v>
      </c>
      <c r="S43" s="690">
        <f t="shared" si="9"/>
        <v>14.678399160427052</v>
      </c>
      <c r="T43" s="690">
        <f t="shared" si="9"/>
        <v>0.76893580092433755</v>
      </c>
      <c r="U43" s="691">
        <f t="shared" si="9"/>
        <v>25.843104805344204</v>
      </c>
      <c r="W43" s="673" t="s">
        <v>603</v>
      </c>
      <c r="Y43" s="1628"/>
    </row>
    <row r="44" spans="2:25" s="672" customFormat="1" ht="12" customHeight="1">
      <c r="B44" s="1628"/>
      <c r="C44" s="675"/>
      <c r="D44" s="670" t="s">
        <v>604</v>
      </c>
      <c r="E44" s="677"/>
      <c r="F44" s="681">
        <v>1.9262527698946468</v>
      </c>
      <c r="G44" s="674">
        <v>2.8522620169651272</v>
      </c>
      <c r="H44" s="674">
        <v>2.6683204704152885</v>
      </c>
      <c r="I44" s="674">
        <v>2</v>
      </c>
      <c r="J44" s="674">
        <v>3.5510879848628192</v>
      </c>
      <c r="K44" s="674">
        <v>3.9356060606060606</v>
      </c>
      <c r="L44" s="674">
        <v>2.3090909090909091</v>
      </c>
      <c r="M44" s="674">
        <v>1</v>
      </c>
      <c r="N44" s="671" t="s">
        <v>133</v>
      </c>
      <c r="O44" s="671" t="s">
        <v>133</v>
      </c>
      <c r="P44" s="671" t="s">
        <v>133</v>
      </c>
      <c r="Q44" s="671" t="s">
        <v>133</v>
      </c>
      <c r="R44" s="671" t="s">
        <v>133</v>
      </c>
      <c r="S44" s="671" t="s">
        <v>133</v>
      </c>
      <c r="T44" s="671" t="s">
        <v>133</v>
      </c>
      <c r="U44" s="680" t="s">
        <v>133</v>
      </c>
      <c r="W44" s="670" t="s">
        <v>604</v>
      </c>
      <c r="Y44" s="1628"/>
    </row>
    <row r="45" spans="2:25" s="642" customFormat="1" ht="12" customHeight="1">
      <c r="B45" s="1628"/>
      <c r="C45" s="651"/>
      <c r="D45" s="655" t="s">
        <v>605</v>
      </c>
      <c r="E45" s="643"/>
      <c r="F45" s="682"/>
      <c r="G45" s="653"/>
      <c r="H45" s="653"/>
      <c r="I45" s="653"/>
      <c r="J45" s="653"/>
      <c r="K45" s="653"/>
      <c r="L45" s="653"/>
      <c r="M45" s="653"/>
      <c r="N45" s="654"/>
      <c r="O45" s="654"/>
      <c r="P45" s="654"/>
      <c r="Q45" s="654"/>
      <c r="R45" s="654"/>
      <c r="S45" s="654"/>
      <c r="T45" s="654"/>
      <c r="U45" s="683"/>
      <c r="W45" s="655" t="s">
        <v>605</v>
      </c>
      <c r="Y45" s="1628"/>
    </row>
    <row r="46" spans="2:25" s="642" customFormat="1" ht="12" customHeight="1">
      <c r="B46" s="1628"/>
      <c r="C46" s="651"/>
      <c r="D46" s="656" t="s">
        <v>606</v>
      </c>
      <c r="E46" s="643"/>
      <c r="F46" s="687">
        <v>1402</v>
      </c>
      <c r="G46" s="686">
        <v>1399</v>
      </c>
      <c r="H46" s="686">
        <v>1148</v>
      </c>
      <c r="I46" s="686">
        <v>0</v>
      </c>
      <c r="J46" s="686">
        <v>1027</v>
      </c>
      <c r="K46" s="686">
        <v>251</v>
      </c>
      <c r="L46" s="686">
        <v>3</v>
      </c>
      <c r="M46" s="686">
        <v>0</v>
      </c>
      <c r="N46" s="688">
        <f t="shared" ref="N46:U48" si="10">F46/$F46*100</f>
        <v>100</v>
      </c>
      <c r="O46" s="688">
        <f t="shared" si="10"/>
        <v>99.786019971469329</v>
      </c>
      <c r="P46" s="688">
        <f t="shared" si="10"/>
        <v>81.883024251069898</v>
      </c>
      <c r="Q46" s="688">
        <f t="shared" si="10"/>
        <v>0</v>
      </c>
      <c r="R46" s="688">
        <f t="shared" si="10"/>
        <v>73.252496433666195</v>
      </c>
      <c r="S46" s="688">
        <f t="shared" si="10"/>
        <v>17.902995720399428</v>
      </c>
      <c r="T46" s="688">
        <f t="shared" si="10"/>
        <v>0.21398002853067047</v>
      </c>
      <c r="U46" s="689">
        <f t="shared" si="10"/>
        <v>0</v>
      </c>
      <c r="W46" s="656" t="s">
        <v>606</v>
      </c>
      <c r="Y46" s="1628"/>
    </row>
    <row r="47" spans="2:25" s="642" customFormat="1" ht="12" customHeight="1">
      <c r="B47" s="1628"/>
      <c r="C47" s="651"/>
      <c r="D47" s="657" t="s">
        <v>607</v>
      </c>
      <c r="E47" s="643"/>
      <c r="F47" s="687">
        <v>3652</v>
      </c>
      <c r="G47" s="686">
        <v>3636</v>
      </c>
      <c r="H47" s="686">
        <v>2966</v>
      </c>
      <c r="I47" s="686">
        <v>0</v>
      </c>
      <c r="J47" s="686">
        <v>2409</v>
      </c>
      <c r="K47" s="686">
        <v>670</v>
      </c>
      <c r="L47" s="686">
        <v>8</v>
      </c>
      <c r="M47" s="686">
        <v>8</v>
      </c>
      <c r="N47" s="688">
        <f t="shared" si="10"/>
        <v>100</v>
      </c>
      <c r="O47" s="688">
        <f t="shared" si="10"/>
        <v>99.561883899233294</v>
      </c>
      <c r="P47" s="688">
        <f t="shared" si="10"/>
        <v>81.215772179627592</v>
      </c>
      <c r="Q47" s="688">
        <f t="shared" si="10"/>
        <v>0</v>
      </c>
      <c r="R47" s="688">
        <f t="shared" si="10"/>
        <v>65.963855421686745</v>
      </c>
      <c r="S47" s="688">
        <f t="shared" si="10"/>
        <v>18.346111719605695</v>
      </c>
      <c r="T47" s="688">
        <f t="shared" si="10"/>
        <v>0.21905805038335158</v>
      </c>
      <c r="U47" s="689">
        <f t="shared" si="10"/>
        <v>0.21905805038335158</v>
      </c>
      <c r="W47" s="657" t="s">
        <v>607</v>
      </c>
      <c r="Y47" s="1628"/>
    </row>
    <row r="48" spans="2:25" s="642" customFormat="1" ht="12" customHeight="1">
      <c r="B48" s="1628"/>
      <c r="C48" s="651"/>
      <c r="D48" s="656" t="s">
        <v>608</v>
      </c>
      <c r="E48" s="643"/>
      <c r="F48" s="687">
        <v>10706</v>
      </c>
      <c r="G48" s="686">
        <v>6621</v>
      </c>
      <c r="H48" s="686">
        <v>5043</v>
      </c>
      <c r="I48" s="686">
        <v>2495</v>
      </c>
      <c r="J48" s="686">
        <v>1112</v>
      </c>
      <c r="K48" s="686">
        <v>1578</v>
      </c>
      <c r="L48" s="686">
        <v>62</v>
      </c>
      <c r="M48" s="686">
        <v>4023</v>
      </c>
      <c r="N48" s="688">
        <f t="shared" si="10"/>
        <v>100</v>
      </c>
      <c r="O48" s="688">
        <f t="shared" si="10"/>
        <v>61.843825892023162</v>
      </c>
      <c r="P48" s="688">
        <f t="shared" si="10"/>
        <v>47.104427423874462</v>
      </c>
      <c r="Q48" s="688">
        <f t="shared" si="10"/>
        <v>23.304688959461984</v>
      </c>
      <c r="R48" s="688">
        <f t="shared" si="10"/>
        <v>10.386699047263217</v>
      </c>
      <c r="S48" s="688">
        <f t="shared" si="10"/>
        <v>14.739398468148702</v>
      </c>
      <c r="T48" s="688">
        <f t="shared" si="10"/>
        <v>0.57911451522510737</v>
      </c>
      <c r="U48" s="689">
        <f t="shared" si="10"/>
        <v>37.577059592751723</v>
      </c>
      <c r="W48" s="656" t="s">
        <v>608</v>
      </c>
      <c r="Y48" s="1628"/>
    </row>
    <row r="49" spans="2:25" s="642" customFormat="1" ht="8.1" customHeight="1">
      <c r="B49" s="660"/>
      <c r="C49" s="651"/>
      <c r="D49" s="659"/>
      <c r="E49" s="643"/>
      <c r="F49" s="687"/>
      <c r="G49" s="686"/>
      <c r="H49" s="686"/>
      <c r="I49" s="686"/>
      <c r="J49" s="686"/>
      <c r="K49" s="686"/>
      <c r="L49" s="686"/>
      <c r="M49" s="686"/>
      <c r="N49" s="688"/>
      <c r="O49" s="688"/>
      <c r="P49" s="688"/>
      <c r="Q49" s="688"/>
      <c r="R49" s="688"/>
      <c r="S49" s="688"/>
      <c r="T49" s="688"/>
      <c r="U49" s="689"/>
      <c r="W49" s="659"/>
      <c r="Y49" s="660"/>
    </row>
    <row r="50" spans="2:25" s="672" customFormat="1" ht="12" customHeight="1">
      <c r="B50" s="1628" t="s">
        <v>609</v>
      </c>
      <c r="C50" s="675"/>
      <c r="D50" s="670" t="s">
        <v>602</v>
      </c>
      <c r="E50" s="677"/>
      <c r="F50" s="692">
        <v>25723</v>
      </c>
      <c r="G50" s="693">
        <v>12732</v>
      </c>
      <c r="H50" s="693">
        <v>10884</v>
      </c>
      <c r="I50" s="693">
        <v>4042</v>
      </c>
      <c r="J50" s="693">
        <v>4228</v>
      </c>
      <c r="K50" s="693">
        <v>1848</v>
      </c>
      <c r="L50" s="693">
        <v>165</v>
      </c>
      <c r="M50" s="693">
        <v>12805</v>
      </c>
      <c r="N50" s="690">
        <f t="shared" ref="N50:U51" si="11">F50/$F50*100</f>
        <v>100</v>
      </c>
      <c r="O50" s="690">
        <f t="shared" si="11"/>
        <v>49.496559499280799</v>
      </c>
      <c r="P50" s="690">
        <f t="shared" si="11"/>
        <v>42.312327489017612</v>
      </c>
      <c r="Q50" s="690">
        <f t="shared" si="11"/>
        <v>15.713563736733663</v>
      </c>
      <c r="R50" s="690">
        <f t="shared" si="11"/>
        <v>16.436652023480931</v>
      </c>
      <c r="S50" s="690">
        <f t="shared" si="11"/>
        <v>7.1842320102631891</v>
      </c>
      <c r="T50" s="690">
        <f t="shared" si="11"/>
        <v>0.64144928663064182</v>
      </c>
      <c r="U50" s="691">
        <f t="shared" si="11"/>
        <v>49.780352213971931</v>
      </c>
      <c r="W50" s="670" t="s">
        <v>602</v>
      </c>
      <c r="Y50" s="1628" t="str">
        <f>B50</f>
        <v>新市街地域</v>
      </c>
    </row>
    <row r="51" spans="2:25" s="672" customFormat="1" ht="12" customHeight="1">
      <c r="B51" s="1628"/>
      <c r="C51" s="675"/>
      <c r="D51" s="673" t="s">
        <v>603</v>
      </c>
      <c r="E51" s="677"/>
      <c r="F51" s="692">
        <v>49549</v>
      </c>
      <c r="G51" s="693">
        <v>36315</v>
      </c>
      <c r="H51" s="693">
        <v>29042</v>
      </c>
      <c r="I51" s="693">
        <v>8084</v>
      </c>
      <c r="J51" s="693">
        <v>15014</v>
      </c>
      <c r="K51" s="693">
        <v>7273</v>
      </c>
      <c r="L51" s="693">
        <v>381</v>
      </c>
      <c r="M51" s="693">
        <v>12805</v>
      </c>
      <c r="N51" s="690">
        <f t="shared" si="11"/>
        <v>100</v>
      </c>
      <c r="O51" s="690">
        <f t="shared" si="11"/>
        <v>73.291085592040204</v>
      </c>
      <c r="P51" s="690">
        <f t="shared" si="11"/>
        <v>58.612686431613149</v>
      </c>
      <c r="Q51" s="690">
        <f t="shared" si="11"/>
        <v>16.315162768168882</v>
      </c>
      <c r="R51" s="690">
        <f t="shared" si="11"/>
        <v>30.301317887343842</v>
      </c>
      <c r="S51" s="690">
        <f t="shared" si="11"/>
        <v>14.678399160427052</v>
      </c>
      <c r="T51" s="690">
        <f t="shared" si="11"/>
        <v>0.76893580092433755</v>
      </c>
      <c r="U51" s="691">
        <f t="shared" si="11"/>
        <v>25.843104805344204</v>
      </c>
      <c r="W51" s="673" t="s">
        <v>603</v>
      </c>
      <c r="Y51" s="1628"/>
    </row>
    <row r="52" spans="2:25" s="672" customFormat="1" ht="12" customHeight="1">
      <c r="B52" s="1628"/>
      <c r="C52" s="675"/>
      <c r="D52" s="670" t="s">
        <v>604</v>
      </c>
      <c r="E52" s="677"/>
      <c r="F52" s="681">
        <v>1.9262527698946468</v>
      </c>
      <c r="G52" s="674">
        <v>2.8522620169651272</v>
      </c>
      <c r="H52" s="674">
        <v>2.6683204704152885</v>
      </c>
      <c r="I52" s="674">
        <v>2</v>
      </c>
      <c r="J52" s="674">
        <v>3.5510879848628192</v>
      </c>
      <c r="K52" s="674">
        <v>3.9356060606060606</v>
      </c>
      <c r="L52" s="674">
        <v>2.3090909090909091</v>
      </c>
      <c r="M52" s="674">
        <v>1</v>
      </c>
      <c r="N52" s="671" t="s">
        <v>133</v>
      </c>
      <c r="O52" s="671" t="s">
        <v>133</v>
      </c>
      <c r="P52" s="671" t="s">
        <v>133</v>
      </c>
      <c r="Q52" s="671" t="s">
        <v>133</v>
      </c>
      <c r="R52" s="671" t="s">
        <v>133</v>
      </c>
      <c r="S52" s="671" t="s">
        <v>133</v>
      </c>
      <c r="T52" s="671" t="s">
        <v>133</v>
      </c>
      <c r="U52" s="680" t="s">
        <v>133</v>
      </c>
      <c r="W52" s="670" t="s">
        <v>604</v>
      </c>
      <c r="Y52" s="1628"/>
    </row>
    <row r="53" spans="2:25" s="642" customFormat="1" ht="12" customHeight="1">
      <c r="B53" s="1628"/>
      <c r="C53" s="651"/>
      <c r="D53" s="655" t="s">
        <v>605</v>
      </c>
      <c r="E53" s="643"/>
      <c r="F53" s="682"/>
      <c r="G53" s="653"/>
      <c r="H53" s="653"/>
      <c r="I53" s="653"/>
      <c r="J53" s="653"/>
      <c r="K53" s="653"/>
      <c r="L53" s="653"/>
      <c r="M53" s="653"/>
      <c r="N53" s="654"/>
      <c r="O53" s="654"/>
      <c r="P53" s="654"/>
      <c r="Q53" s="654"/>
      <c r="R53" s="654"/>
      <c r="S53" s="654"/>
      <c r="T53" s="654"/>
      <c r="U53" s="683"/>
      <c r="W53" s="655" t="s">
        <v>605</v>
      </c>
      <c r="Y53" s="1628"/>
    </row>
    <row r="54" spans="2:25" s="642" customFormat="1" ht="12" customHeight="1">
      <c r="B54" s="1628"/>
      <c r="C54" s="651"/>
      <c r="D54" s="656" t="s">
        <v>606</v>
      </c>
      <c r="E54" s="643"/>
      <c r="F54" s="687">
        <v>1402</v>
      </c>
      <c r="G54" s="686">
        <v>1399</v>
      </c>
      <c r="H54" s="686">
        <v>1148</v>
      </c>
      <c r="I54" s="686">
        <v>0</v>
      </c>
      <c r="J54" s="686">
        <v>1027</v>
      </c>
      <c r="K54" s="686">
        <v>251</v>
      </c>
      <c r="L54" s="686">
        <v>3</v>
      </c>
      <c r="M54" s="686">
        <v>0</v>
      </c>
      <c r="N54" s="688">
        <f t="shared" ref="N54:U56" si="12">F54/$F54*100</f>
        <v>100</v>
      </c>
      <c r="O54" s="688">
        <f t="shared" si="12"/>
        <v>99.786019971469329</v>
      </c>
      <c r="P54" s="688">
        <f t="shared" si="12"/>
        <v>81.883024251069898</v>
      </c>
      <c r="Q54" s="688">
        <f t="shared" si="12"/>
        <v>0</v>
      </c>
      <c r="R54" s="688">
        <f t="shared" si="12"/>
        <v>73.252496433666195</v>
      </c>
      <c r="S54" s="688">
        <f t="shared" si="12"/>
        <v>17.902995720399428</v>
      </c>
      <c r="T54" s="688">
        <f t="shared" si="12"/>
        <v>0.21398002853067047</v>
      </c>
      <c r="U54" s="689">
        <f t="shared" si="12"/>
        <v>0</v>
      </c>
      <c r="W54" s="656" t="s">
        <v>606</v>
      </c>
      <c r="Y54" s="1628"/>
    </row>
    <row r="55" spans="2:25" s="642" customFormat="1" ht="12" customHeight="1">
      <c r="B55" s="1628"/>
      <c r="C55" s="651"/>
      <c r="D55" s="657" t="s">
        <v>607</v>
      </c>
      <c r="E55" s="643"/>
      <c r="F55" s="687">
        <v>3652</v>
      </c>
      <c r="G55" s="686">
        <v>3636</v>
      </c>
      <c r="H55" s="686">
        <v>2966</v>
      </c>
      <c r="I55" s="686">
        <v>0</v>
      </c>
      <c r="J55" s="686">
        <v>2409</v>
      </c>
      <c r="K55" s="686">
        <v>670</v>
      </c>
      <c r="L55" s="686">
        <v>8</v>
      </c>
      <c r="M55" s="686">
        <v>8</v>
      </c>
      <c r="N55" s="688">
        <f t="shared" si="12"/>
        <v>100</v>
      </c>
      <c r="O55" s="688">
        <f t="shared" si="12"/>
        <v>99.561883899233294</v>
      </c>
      <c r="P55" s="688">
        <f t="shared" si="12"/>
        <v>81.215772179627592</v>
      </c>
      <c r="Q55" s="688">
        <f t="shared" si="12"/>
        <v>0</v>
      </c>
      <c r="R55" s="688">
        <f t="shared" si="12"/>
        <v>65.963855421686745</v>
      </c>
      <c r="S55" s="688">
        <f t="shared" si="12"/>
        <v>18.346111719605695</v>
      </c>
      <c r="T55" s="688">
        <f t="shared" si="12"/>
        <v>0.21905805038335158</v>
      </c>
      <c r="U55" s="689">
        <f t="shared" si="12"/>
        <v>0.21905805038335158</v>
      </c>
      <c r="W55" s="657" t="s">
        <v>607</v>
      </c>
      <c r="Y55" s="1628"/>
    </row>
    <row r="56" spans="2:25" s="642" customFormat="1" ht="12" customHeight="1">
      <c r="B56" s="1628"/>
      <c r="C56" s="651"/>
      <c r="D56" s="656" t="s">
        <v>608</v>
      </c>
      <c r="E56" s="643"/>
      <c r="F56" s="687">
        <v>10706</v>
      </c>
      <c r="G56" s="686">
        <v>6621</v>
      </c>
      <c r="H56" s="686">
        <v>5043</v>
      </c>
      <c r="I56" s="686">
        <v>2495</v>
      </c>
      <c r="J56" s="686">
        <v>1112</v>
      </c>
      <c r="K56" s="686">
        <v>1578</v>
      </c>
      <c r="L56" s="686">
        <v>62</v>
      </c>
      <c r="M56" s="686">
        <v>4023</v>
      </c>
      <c r="N56" s="688">
        <f t="shared" si="12"/>
        <v>100</v>
      </c>
      <c r="O56" s="688">
        <f t="shared" si="12"/>
        <v>61.843825892023162</v>
      </c>
      <c r="P56" s="688">
        <f t="shared" si="12"/>
        <v>47.104427423874462</v>
      </c>
      <c r="Q56" s="688">
        <f t="shared" si="12"/>
        <v>23.304688959461984</v>
      </c>
      <c r="R56" s="688">
        <f t="shared" si="12"/>
        <v>10.386699047263217</v>
      </c>
      <c r="S56" s="688">
        <f t="shared" si="12"/>
        <v>14.739398468148702</v>
      </c>
      <c r="T56" s="688">
        <f t="shared" si="12"/>
        <v>0.57911451522510737</v>
      </c>
      <c r="U56" s="689">
        <f t="shared" si="12"/>
        <v>37.577059592751723</v>
      </c>
      <c r="W56" s="656" t="s">
        <v>608</v>
      </c>
      <c r="Y56" s="1628"/>
    </row>
    <row r="57" spans="2:25" s="642" customFormat="1" ht="8.1" customHeight="1">
      <c r="B57" s="660"/>
      <c r="C57" s="651"/>
      <c r="D57" s="661"/>
      <c r="E57" s="643"/>
      <c r="F57" s="687"/>
      <c r="G57" s="686"/>
      <c r="H57" s="686"/>
      <c r="I57" s="686"/>
      <c r="J57" s="686"/>
      <c r="K57" s="686"/>
      <c r="L57" s="686"/>
      <c r="M57" s="686"/>
      <c r="N57" s="688"/>
      <c r="O57" s="688"/>
      <c r="P57" s="688"/>
      <c r="Q57" s="688"/>
      <c r="R57" s="688"/>
      <c r="S57" s="688"/>
      <c r="T57" s="688"/>
      <c r="U57" s="689"/>
      <c r="W57" s="661"/>
      <c r="Y57" s="660"/>
    </row>
    <row r="58" spans="2:25" s="672" customFormat="1" ht="12" customHeight="1">
      <c r="B58" s="1627" t="s">
        <v>610</v>
      </c>
      <c r="C58" s="675"/>
      <c r="D58" s="670" t="s">
        <v>602</v>
      </c>
      <c r="E58" s="677"/>
      <c r="F58" s="692">
        <v>3291</v>
      </c>
      <c r="G58" s="693">
        <v>2007</v>
      </c>
      <c r="H58" s="693">
        <v>1672</v>
      </c>
      <c r="I58" s="693">
        <v>648</v>
      </c>
      <c r="J58" s="693">
        <v>630</v>
      </c>
      <c r="K58" s="693">
        <v>335</v>
      </c>
      <c r="L58" s="693">
        <v>14</v>
      </c>
      <c r="M58" s="693">
        <v>1267</v>
      </c>
      <c r="N58" s="690">
        <f t="shared" ref="N58:U59" si="13">F58/$F58*100</f>
        <v>100</v>
      </c>
      <c r="O58" s="690">
        <f t="shared" si="13"/>
        <v>60.984503190519604</v>
      </c>
      <c r="P58" s="690">
        <f t="shared" si="13"/>
        <v>50.805226374962018</v>
      </c>
      <c r="Q58" s="690">
        <f t="shared" si="13"/>
        <v>19.690063810391976</v>
      </c>
      <c r="R58" s="690">
        <f t="shared" si="13"/>
        <v>19.143117593436646</v>
      </c>
      <c r="S58" s="690">
        <f t="shared" si="13"/>
        <v>10.17927681555758</v>
      </c>
      <c r="T58" s="690">
        <f t="shared" si="13"/>
        <v>0.42540261318748096</v>
      </c>
      <c r="U58" s="691">
        <f t="shared" si="13"/>
        <v>38.498936493467028</v>
      </c>
      <c r="W58" s="670" t="s">
        <v>602</v>
      </c>
      <c r="Y58" s="1627" t="str">
        <f>B58</f>
        <v>桜ヶ丘・緑ヶ丘</v>
      </c>
    </row>
    <row r="59" spans="2:25" s="672" customFormat="1" ht="12" customHeight="1">
      <c r="B59" s="1627"/>
      <c r="C59" s="675"/>
      <c r="D59" s="673" t="s">
        <v>603</v>
      </c>
      <c r="E59" s="677"/>
      <c r="F59" s="692">
        <v>7120</v>
      </c>
      <c r="G59" s="693">
        <v>5812</v>
      </c>
      <c r="H59" s="693">
        <v>4432</v>
      </c>
      <c r="I59" s="693">
        <v>1296</v>
      </c>
      <c r="J59" s="693">
        <v>2243</v>
      </c>
      <c r="K59" s="693">
        <v>1380</v>
      </c>
      <c r="L59" s="693">
        <v>35</v>
      </c>
      <c r="M59" s="693">
        <v>1267</v>
      </c>
      <c r="N59" s="690">
        <f t="shared" si="13"/>
        <v>100</v>
      </c>
      <c r="O59" s="690">
        <f t="shared" si="13"/>
        <v>81.629213483146074</v>
      </c>
      <c r="P59" s="690">
        <f t="shared" si="13"/>
        <v>62.247191011235955</v>
      </c>
      <c r="Q59" s="690">
        <f t="shared" si="13"/>
        <v>18.202247191011235</v>
      </c>
      <c r="R59" s="690">
        <f t="shared" si="13"/>
        <v>31.502808988764048</v>
      </c>
      <c r="S59" s="690">
        <f t="shared" si="13"/>
        <v>19.382022471910112</v>
      </c>
      <c r="T59" s="690">
        <f t="shared" si="13"/>
        <v>0.49157303370786515</v>
      </c>
      <c r="U59" s="691">
        <f t="shared" si="13"/>
        <v>17.794943820224717</v>
      </c>
      <c r="W59" s="673" t="s">
        <v>603</v>
      </c>
      <c r="Y59" s="1627"/>
    </row>
    <row r="60" spans="2:25" s="672" customFormat="1" ht="12" customHeight="1">
      <c r="B60" s="1627"/>
      <c r="C60" s="675"/>
      <c r="D60" s="670" t="s">
        <v>604</v>
      </c>
      <c r="E60" s="677"/>
      <c r="F60" s="681">
        <v>2.1634761470677604</v>
      </c>
      <c r="G60" s="674">
        <v>2.8958644743398105</v>
      </c>
      <c r="H60" s="674">
        <v>2.6507177033492821</v>
      </c>
      <c r="I60" s="674">
        <v>2</v>
      </c>
      <c r="J60" s="674">
        <v>3.5603174603174601</v>
      </c>
      <c r="K60" s="674">
        <v>4.1194029850746272</v>
      </c>
      <c r="L60" s="674">
        <v>2.5</v>
      </c>
      <c r="M60" s="674">
        <v>1</v>
      </c>
      <c r="N60" s="671" t="s">
        <v>133</v>
      </c>
      <c r="O60" s="671" t="s">
        <v>133</v>
      </c>
      <c r="P60" s="671" t="s">
        <v>133</v>
      </c>
      <c r="Q60" s="671" t="s">
        <v>133</v>
      </c>
      <c r="R60" s="671" t="s">
        <v>133</v>
      </c>
      <c r="S60" s="671" t="s">
        <v>133</v>
      </c>
      <c r="T60" s="671" t="s">
        <v>133</v>
      </c>
      <c r="U60" s="680" t="s">
        <v>133</v>
      </c>
      <c r="W60" s="670" t="s">
        <v>604</v>
      </c>
      <c r="Y60" s="1627"/>
    </row>
    <row r="61" spans="2:25" s="642" customFormat="1" ht="12" customHeight="1">
      <c r="B61" s="1627"/>
      <c r="C61" s="651"/>
      <c r="D61" s="655" t="s">
        <v>605</v>
      </c>
      <c r="E61" s="643"/>
      <c r="F61" s="682"/>
      <c r="G61" s="653"/>
      <c r="H61" s="653"/>
      <c r="I61" s="653"/>
      <c r="J61" s="653"/>
      <c r="K61" s="653"/>
      <c r="L61" s="653"/>
      <c r="M61" s="653"/>
      <c r="N61" s="654"/>
      <c r="O61" s="654"/>
      <c r="P61" s="654"/>
      <c r="Q61" s="654"/>
      <c r="R61" s="654"/>
      <c r="S61" s="654"/>
      <c r="T61" s="654"/>
      <c r="U61" s="683"/>
      <c r="W61" s="655" t="s">
        <v>605</v>
      </c>
      <c r="Y61" s="1627"/>
    </row>
    <row r="62" spans="2:25" s="642" customFormat="1" ht="12" customHeight="1">
      <c r="B62" s="1627"/>
      <c r="C62" s="651"/>
      <c r="D62" s="656" t="s">
        <v>606</v>
      </c>
      <c r="E62" s="643"/>
      <c r="F62" s="687">
        <v>143</v>
      </c>
      <c r="G62" s="686">
        <v>142</v>
      </c>
      <c r="H62" s="686">
        <v>103</v>
      </c>
      <c r="I62" s="686">
        <v>0</v>
      </c>
      <c r="J62" s="686">
        <v>94</v>
      </c>
      <c r="K62" s="686">
        <v>39</v>
      </c>
      <c r="L62" s="686">
        <v>1</v>
      </c>
      <c r="M62" s="686">
        <v>0</v>
      </c>
      <c r="N62" s="688">
        <f t="shared" ref="N62:U64" si="14">F62/$F62*100</f>
        <v>100</v>
      </c>
      <c r="O62" s="688">
        <f t="shared" si="14"/>
        <v>99.300699300699307</v>
      </c>
      <c r="P62" s="688">
        <f t="shared" si="14"/>
        <v>72.027972027972027</v>
      </c>
      <c r="Q62" s="688">
        <f t="shared" si="14"/>
        <v>0</v>
      </c>
      <c r="R62" s="688">
        <f t="shared" si="14"/>
        <v>65.734265734265733</v>
      </c>
      <c r="S62" s="688">
        <f t="shared" si="14"/>
        <v>27.27272727272727</v>
      </c>
      <c r="T62" s="688">
        <f t="shared" si="14"/>
        <v>0.69930069930069927</v>
      </c>
      <c r="U62" s="689">
        <f t="shared" si="14"/>
        <v>0</v>
      </c>
      <c r="W62" s="656" t="s">
        <v>606</v>
      </c>
      <c r="Y62" s="1627"/>
    </row>
    <row r="63" spans="2:25" s="642" customFormat="1" ht="12" customHeight="1">
      <c r="B63" s="1627"/>
      <c r="C63" s="651"/>
      <c r="D63" s="657" t="s">
        <v>607</v>
      </c>
      <c r="E63" s="643"/>
      <c r="F63" s="687">
        <v>366</v>
      </c>
      <c r="G63" s="686">
        <v>365</v>
      </c>
      <c r="H63" s="686">
        <v>272</v>
      </c>
      <c r="I63" s="686">
        <v>0</v>
      </c>
      <c r="J63" s="686">
        <v>225</v>
      </c>
      <c r="K63" s="686">
        <v>93</v>
      </c>
      <c r="L63" s="686">
        <v>1</v>
      </c>
      <c r="M63" s="686">
        <v>0</v>
      </c>
      <c r="N63" s="688">
        <f t="shared" si="14"/>
        <v>100</v>
      </c>
      <c r="O63" s="688">
        <f t="shared" si="14"/>
        <v>99.726775956284158</v>
      </c>
      <c r="P63" s="688">
        <f t="shared" si="14"/>
        <v>74.316939890710387</v>
      </c>
      <c r="Q63" s="688">
        <f t="shared" si="14"/>
        <v>0</v>
      </c>
      <c r="R63" s="688">
        <f t="shared" si="14"/>
        <v>61.475409836065573</v>
      </c>
      <c r="S63" s="688">
        <f t="shared" si="14"/>
        <v>25.409836065573771</v>
      </c>
      <c r="T63" s="688">
        <f t="shared" si="14"/>
        <v>0.27322404371584702</v>
      </c>
      <c r="U63" s="689">
        <f t="shared" si="14"/>
        <v>0</v>
      </c>
      <c r="W63" s="657" t="s">
        <v>607</v>
      </c>
      <c r="Y63" s="1627"/>
    </row>
    <row r="64" spans="2:25" s="642" customFormat="1" ht="12" customHeight="1">
      <c r="B64" s="1627"/>
      <c r="C64" s="651"/>
      <c r="D64" s="656" t="s">
        <v>608</v>
      </c>
      <c r="E64" s="643"/>
      <c r="F64" s="687">
        <v>1207</v>
      </c>
      <c r="G64" s="686">
        <v>830</v>
      </c>
      <c r="H64" s="686">
        <v>618</v>
      </c>
      <c r="I64" s="686">
        <v>328</v>
      </c>
      <c r="J64" s="686">
        <v>141</v>
      </c>
      <c r="K64" s="686">
        <v>212</v>
      </c>
      <c r="L64" s="686">
        <v>3</v>
      </c>
      <c r="M64" s="686">
        <v>374</v>
      </c>
      <c r="N64" s="688">
        <f t="shared" si="14"/>
        <v>100</v>
      </c>
      <c r="O64" s="688">
        <f t="shared" si="14"/>
        <v>68.765534382767186</v>
      </c>
      <c r="P64" s="688">
        <f t="shared" si="14"/>
        <v>51.201325600662798</v>
      </c>
      <c r="Q64" s="688">
        <f t="shared" si="14"/>
        <v>27.174813587406792</v>
      </c>
      <c r="R64" s="688">
        <f t="shared" si="14"/>
        <v>11.681855840927922</v>
      </c>
      <c r="S64" s="688">
        <f t="shared" si="14"/>
        <v>17.564208782104391</v>
      </c>
      <c r="T64" s="688">
        <f t="shared" si="14"/>
        <v>0.24855012427506215</v>
      </c>
      <c r="U64" s="689">
        <f t="shared" si="14"/>
        <v>30.985915492957744</v>
      </c>
      <c r="W64" s="656" t="s">
        <v>608</v>
      </c>
      <c r="Y64" s="1627"/>
    </row>
    <row r="65" spans="2:25" s="642" customFormat="1" ht="8.1" customHeight="1">
      <c r="B65" s="645"/>
      <c r="C65" s="645"/>
      <c r="D65" s="667"/>
      <c r="E65" s="667"/>
      <c r="F65" s="684"/>
      <c r="G65" s="668"/>
      <c r="H65" s="668"/>
      <c r="I65" s="668"/>
      <c r="J65" s="668"/>
      <c r="K65" s="668"/>
      <c r="L65" s="668"/>
      <c r="M65" s="668"/>
      <c r="N65" s="669"/>
      <c r="O65" s="669"/>
      <c r="P65" s="669"/>
      <c r="Q65" s="669"/>
      <c r="R65" s="669"/>
      <c r="S65" s="669"/>
      <c r="T65" s="669"/>
      <c r="U65" s="685"/>
      <c r="V65" s="663"/>
      <c r="W65" s="663"/>
      <c r="X65" s="663"/>
      <c r="Y65" s="663"/>
    </row>
    <row r="66" spans="2:25" s="642" customFormat="1" ht="3" customHeight="1">
      <c r="B66" s="644"/>
      <c r="C66" s="664"/>
      <c r="D66" s="664"/>
      <c r="E66" s="664"/>
      <c r="F66" s="664"/>
      <c r="G66" s="664"/>
      <c r="H66" s="664"/>
      <c r="I66" s="664"/>
      <c r="J66" s="664"/>
      <c r="K66" s="643"/>
      <c r="L66" s="643"/>
      <c r="M66" s="643"/>
      <c r="N66" s="664"/>
      <c r="O66" s="664"/>
      <c r="P66" s="664"/>
      <c r="Q66" s="664"/>
      <c r="R66" s="664"/>
      <c r="S66" s="643"/>
      <c r="T66" s="643"/>
      <c r="U66" s="643"/>
    </row>
    <row r="67" spans="2:25" s="642" customFormat="1" ht="12" customHeight="1">
      <c r="B67" s="665" t="s">
        <v>1375</v>
      </c>
      <c r="C67" s="644"/>
      <c r="D67" s="666"/>
      <c r="E67" s="644"/>
      <c r="F67" s="644"/>
      <c r="G67" s="644"/>
      <c r="H67" s="644"/>
      <c r="I67" s="644"/>
      <c r="J67" s="644"/>
      <c r="K67" s="644"/>
      <c r="L67" s="644"/>
      <c r="M67" s="644"/>
      <c r="N67" s="665"/>
      <c r="O67" s="644"/>
      <c r="P67" s="644"/>
      <c r="Q67" s="644"/>
      <c r="R67" s="644"/>
      <c r="S67" s="644"/>
      <c r="T67" s="644"/>
      <c r="U67" s="644"/>
    </row>
    <row r="68" spans="2:25" s="642" customFormat="1" ht="12" customHeight="1">
      <c r="B68" s="665" t="s">
        <v>1376</v>
      </c>
      <c r="C68" s="644"/>
      <c r="D68" s="666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4"/>
      <c r="Q68" s="644"/>
      <c r="R68" s="644"/>
      <c r="S68" s="644"/>
      <c r="T68" s="644"/>
      <c r="U68" s="644"/>
    </row>
    <row r="69" spans="2:25" s="642" customFormat="1" ht="16.5" customHeight="1">
      <c r="B69" s="665"/>
      <c r="C69" s="644"/>
      <c r="D69" s="666"/>
      <c r="E69" s="644"/>
      <c r="F69" s="644"/>
      <c r="G69" s="644"/>
      <c r="H69" s="644"/>
      <c r="I69" s="644"/>
      <c r="J69" s="644"/>
      <c r="K69" s="644"/>
      <c r="L69" s="644"/>
      <c r="M69" s="644"/>
      <c r="N69" s="644"/>
      <c r="O69" s="644"/>
      <c r="P69" s="644"/>
      <c r="Q69" s="644"/>
      <c r="R69" s="644"/>
      <c r="S69" s="644"/>
      <c r="T69" s="644"/>
      <c r="U69" s="644"/>
    </row>
    <row r="70" spans="2:25" s="642" customFormat="1" ht="7.5" customHeight="1">
      <c r="B70" s="660"/>
      <c r="C70" s="651"/>
      <c r="D70" s="661"/>
      <c r="E70" s="643"/>
      <c r="F70" s="682"/>
      <c r="G70" s="653"/>
      <c r="H70" s="653"/>
      <c r="I70" s="653"/>
      <c r="J70" s="653"/>
      <c r="K70" s="653"/>
      <c r="L70" s="653"/>
      <c r="M70" s="653"/>
      <c r="N70" s="654"/>
      <c r="O70" s="654"/>
      <c r="P70" s="654"/>
      <c r="Q70" s="654"/>
      <c r="R70" s="654"/>
      <c r="S70" s="654"/>
      <c r="T70" s="654"/>
      <c r="U70" s="683"/>
      <c r="W70" s="661"/>
      <c r="Y70" s="660"/>
    </row>
    <row r="71" spans="2:25" s="672" customFormat="1" ht="12" customHeight="1">
      <c r="B71" s="1627" t="s">
        <v>616</v>
      </c>
      <c r="C71" s="675"/>
      <c r="D71" s="670" t="s">
        <v>602</v>
      </c>
      <c r="E71" s="677"/>
      <c r="F71" s="692">
        <v>1591</v>
      </c>
      <c r="G71" s="693">
        <v>1210</v>
      </c>
      <c r="H71" s="693">
        <v>1061</v>
      </c>
      <c r="I71" s="693">
        <v>448</v>
      </c>
      <c r="J71" s="693">
        <v>406</v>
      </c>
      <c r="K71" s="693">
        <v>149</v>
      </c>
      <c r="L71" s="693">
        <v>8</v>
      </c>
      <c r="M71" s="693">
        <v>370</v>
      </c>
      <c r="N71" s="690">
        <f t="shared" ref="N71:U72" si="15">F71/$F71*100</f>
        <v>100</v>
      </c>
      <c r="O71" s="690">
        <f t="shared" si="15"/>
        <v>76.052796983029538</v>
      </c>
      <c r="P71" s="690">
        <f t="shared" si="15"/>
        <v>66.687617850408543</v>
      </c>
      <c r="Q71" s="690">
        <f t="shared" si="15"/>
        <v>28.158390949088624</v>
      </c>
      <c r="R71" s="690">
        <f t="shared" si="15"/>
        <v>25.518541797611565</v>
      </c>
      <c r="S71" s="690">
        <f t="shared" si="15"/>
        <v>9.3651791326209928</v>
      </c>
      <c r="T71" s="690">
        <f t="shared" si="15"/>
        <v>0.50282840980515398</v>
      </c>
      <c r="U71" s="691">
        <f t="shared" si="15"/>
        <v>23.255813953488371</v>
      </c>
      <c r="W71" s="670" t="s">
        <v>602</v>
      </c>
      <c r="Y71" s="1627" t="str">
        <f>B71</f>
        <v>向外瀬・青山</v>
      </c>
    </row>
    <row r="72" spans="2:25" s="672" customFormat="1" ht="12" customHeight="1">
      <c r="B72" s="1627"/>
      <c r="C72" s="675"/>
      <c r="D72" s="673" t="s">
        <v>603</v>
      </c>
      <c r="E72" s="677"/>
      <c r="F72" s="692">
        <v>3804</v>
      </c>
      <c r="G72" s="693">
        <v>3406</v>
      </c>
      <c r="H72" s="693">
        <v>2790</v>
      </c>
      <c r="I72" s="693">
        <v>896</v>
      </c>
      <c r="J72" s="693">
        <v>1413</v>
      </c>
      <c r="K72" s="693">
        <v>616</v>
      </c>
      <c r="L72" s="693">
        <v>20</v>
      </c>
      <c r="M72" s="693">
        <v>370</v>
      </c>
      <c r="N72" s="690">
        <f t="shared" si="15"/>
        <v>100</v>
      </c>
      <c r="O72" s="690">
        <f t="shared" si="15"/>
        <v>89.537329127234486</v>
      </c>
      <c r="P72" s="690">
        <f t="shared" si="15"/>
        <v>73.343848580441644</v>
      </c>
      <c r="Q72" s="690">
        <f t="shared" si="15"/>
        <v>23.554153522607781</v>
      </c>
      <c r="R72" s="690">
        <f t="shared" si="15"/>
        <v>37.145110410094638</v>
      </c>
      <c r="S72" s="690">
        <f t="shared" si="15"/>
        <v>16.193480546792848</v>
      </c>
      <c r="T72" s="690">
        <f t="shared" si="15"/>
        <v>0.52576235541535232</v>
      </c>
      <c r="U72" s="691">
        <f t="shared" si="15"/>
        <v>9.7266035751840167</v>
      </c>
      <c r="W72" s="673" t="s">
        <v>603</v>
      </c>
      <c r="Y72" s="1627"/>
    </row>
    <row r="73" spans="2:25" s="672" customFormat="1" ht="12" customHeight="1">
      <c r="B73" s="1627"/>
      <c r="C73" s="675"/>
      <c r="D73" s="670" t="s">
        <v>604</v>
      </c>
      <c r="E73" s="677"/>
      <c r="F73" s="681">
        <v>2.3909490886235072</v>
      </c>
      <c r="G73" s="674">
        <v>2.8148760330578511</v>
      </c>
      <c r="H73" s="674">
        <v>2.6295947219604145</v>
      </c>
      <c r="I73" s="674">
        <v>2</v>
      </c>
      <c r="J73" s="674">
        <v>3.4802955665024631</v>
      </c>
      <c r="K73" s="674">
        <v>4.1342281879194633</v>
      </c>
      <c r="L73" s="674">
        <v>2.5</v>
      </c>
      <c r="M73" s="674">
        <v>1</v>
      </c>
      <c r="N73" s="690" t="s">
        <v>133</v>
      </c>
      <c r="O73" s="690" t="s">
        <v>133</v>
      </c>
      <c r="P73" s="690" t="s">
        <v>133</v>
      </c>
      <c r="Q73" s="690" t="s">
        <v>133</v>
      </c>
      <c r="R73" s="690" t="s">
        <v>133</v>
      </c>
      <c r="S73" s="690" t="s">
        <v>133</v>
      </c>
      <c r="T73" s="690" t="s">
        <v>133</v>
      </c>
      <c r="U73" s="691" t="s">
        <v>133</v>
      </c>
      <c r="W73" s="670" t="s">
        <v>604</v>
      </c>
      <c r="Y73" s="1627"/>
    </row>
    <row r="74" spans="2:25" s="642" customFormat="1" ht="12" customHeight="1">
      <c r="B74" s="1627"/>
      <c r="C74" s="651"/>
      <c r="D74" s="655" t="s">
        <v>605</v>
      </c>
      <c r="E74" s="643"/>
      <c r="F74" s="682"/>
      <c r="G74" s="653"/>
      <c r="H74" s="653"/>
      <c r="I74" s="653"/>
      <c r="J74" s="653"/>
      <c r="K74" s="653"/>
      <c r="L74" s="653"/>
      <c r="M74" s="653"/>
      <c r="N74" s="688"/>
      <c r="O74" s="688"/>
      <c r="P74" s="688"/>
      <c r="Q74" s="688"/>
      <c r="R74" s="688"/>
      <c r="S74" s="688"/>
      <c r="T74" s="688"/>
      <c r="U74" s="689"/>
      <c r="W74" s="655" t="s">
        <v>605</v>
      </c>
      <c r="Y74" s="1627"/>
    </row>
    <row r="75" spans="2:25" s="642" customFormat="1" ht="12" customHeight="1">
      <c r="B75" s="1627"/>
      <c r="C75" s="651"/>
      <c r="D75" s="656" t="s">
        <v>606</v>
      </c>
      <c r="E75" s="643"/>
      <c r="F75" s="687">
        <v>111</v>
      </c>
      <c r="G75" s="686">
        <v>111</v>
      </c>
      <c r="H75" s="686">
        <v>82</v>
      </c>
      <c r="I75" s="686">
        <v>0</v>
      </c>
      <c r="J75" s="686">
        <v>71</v>
      </c>
      <c r="K75" s="686">
        <v>29</v>
      </c>
      <c r="L75" s="686">
        <v>0</v>
      </c>
      <c r="M75" s="686">
        <v>0</v>
      </c>
      <c r="N75" s="688">
        <f t="shared" ref="N75:U77" si="16">F75/$F75*100</f>
        <v>100</v>
      </c>
      <c r="O75" s="688">
        <f t="shared" si="16"/>
        <v>100</v>
      </c>
      <c r="P75" s="688">
        <f t="shared" si="16"/>
        <v>73.873873873873876</v>
      </c>
      <c r="Q75" s="688">
        <f t="shared" si="16"/>
        <v>0</v>
      </c>
      <c r="R75" s="688">
        <f t="shared" si="16"/>
        <v>63.963963963963963</v>
      </c>
      <c r="S75" s="688">
        <f t="shared" si="16"/>
        <v>26.126126126126124</v>
      </c>
      <c r="T75" s="688">
        <f t="shared" si="16"/>
        <v>0</v>
      </c>
      <c r="U75" s="689">
        <f t="shared" si="16"/>
        <v>0</v>
      </c>
      <c r="W75" s="656" t="s">
        <v>606</v>
      </c>
      <c r="Y75" s="1627"/>
    </row>
    <row r="76" spans="2:25" s="642" customFormat="1" ht="12" customHeight="1">
      <c r="B76" s="1627"/>
      <c r="C76" s="651"/>
      <c r="D76" s="657" t="s">
        <v>607</v>
      </c>
      <c r="E76" s="643"/>
      <c r="F76" s="687">
        <v>363</v>
      </c>
      <c r="G76" s="686">
        <v>361</v>
      </c>
      <c r="H76" s="686">
        <v>282</v>
      </c>
      <c r="I76" s="686">
        <v>0</v>
      </c>
      <c r="J76" s="686">
        <v>202</v>
      </c>
      <c r="K76" s="686">
        <v>79</v>
      </c>
      <c r="L76" s="686">
        <v>2</v>
      </c>
      <c r="M76" s="686">
        <v>0</v>
      </c>
      <c r="N76" s="688">
        <f t="shared" si="16"/>
        <v>100</v>
      </c>
      <c r="O76" s="688">
        <f t="shared" si="16"/>
        <v>99.449035812672179</v>
      </c>
      <c r="P76" s="688">
        <f t="shared" si="16"/>
        <v>77.685950413223139</v>
      </c>
      <c r="Q76" s="688">
        <f t="shared" si="16"/>
        <v>0</v>
      </c>
      <c r="R76" s="688">
        <f t="shared" si="16"/>
        <v>55.647382920110189</v>
      </c>
      <c r="S76" s="688">
        <f t="shared" si="16"/>
        <v>21.763085399449036</v>
      </c>
      <c r="T76" s="688">
        <f t="shared" si="16"/>
        <v>0.55096418732782371</v>
      </c>
      <c r="U76" s="689">
        <f t="shared" si="16"/>
        <v>0</v>
      </c>
      <c r="W76" s="657" t="s">
        <v>607</v>
      </c>
      <c r="Y76" s="1627"/>
    </row>
    <row r="77" spans="2:25" s="642" customFormat="1" ht="12" customHeight="1">
      <c r="B77" s="1627"/>
      <c r="C77" s="651"/>
      <c r="D77" s="656" t="s">
        <v>608</v>
      </c>
      <c r="E77" s="643"/>
      <c r="F77" s="687">
        <v>871</v>
      </c>
      <c r="G77" s="686">
        <v>692</v>
      </c>
      <c r="H77" s="686">
        <v>535</v>
      </c>
      <c r="I77" s="686">
        <v>303</v>
      </c>
      <c r="J77" s="686">
        <v>129</v>
      </c>
      <c r="K77" s="686">
        <v>157</v>
      </c>
      <c r="L77" s="686">
        <v>4</v>
      </c>
      <c r="M77" s="686">
        <v>175</v>
      </c>
      <c r="N77" s="688">
        <f t="shared" si="16"/>
        <v>100</v>
      </c>
      <c r="O77" s="688">
        <f t="shared" si="16"/>
        <v>79.448909299655568</v>
      </c>
      <c r="P77" s="688">
        <f t="shared" si="16"/>
        <v>61.423650975889778</v>
      </c>
      <c r="Q77" s="688">
        <f t="shared" si="16"/>
        <v>34.787600459242249</v>
      </c>
      <c r="R77" s="688">
        <f t="shared" si="16"/>
        <v>14.810562571756602</v>
      </c>
      <c r="S77" s="688">
        <f t="shared" si="16"/>
        <v>18.025258323765787</v>
      </c>
      <c r="T77" s="688">
        <f t="shared" si="16"/>
        <v>0.45924225028702642</v>
      </c>
      <c r="U77" s="689">
        <f t="shared" si="16"/>
        <v>20.091848450057405</v>
      </c>
      <c r="W77" s="656" t="s">
        <v>608</v>
      </c>
      <c r="Y77" s="1627"/>
    </row>
    <row r="78" spans="2:25" s="642" customFormat="1" ht="8.1" customHeight="1">
      <c r="B78" s="660"/>
      <c r="C78" s="651"/>
      <c r="D78" s="661"/>
      <c r="E78" s="643"/>
      <c r="F78" s="687"/>
      <c r="G78" s="686"/>
      <c r="H78" s="686"/>
      <c r="I78" s="686"/>
      <c r="J78" s="686"/>
      <c r="K78" s="686"/>
      <c r="L78" s="686"/>
      <c r="M78" s="686"/>
      <c r="N78" s="688"/>
      <c r="O78" s="688"/>
      <c r="P78" s="688"/>
      <c r="Q78" s="688"/>
      <c r="R78" s="688"/>
      <c r="S78" s="688"/>
      <c r="T78" s="688"/>
      <c r="U78" s="689"/>
      <c r="W78" s="661"/>
      <c r="Y78" s="660"/>
    </row>
    <row r="79" spans="2:25" s="672" customFormat="1" ht="12" customHeight="1">
      <c r="B79" s="1627" t="s">
        <v>615</v>
      </c>
      <c r="C79" s="675"/>
      <c r="D79" s="670" t="s">
        <v>602</v>
      </c>
      <c r="E79" s="677"/>
      <c r="F79" s="692">
        <v>8718</v>
      </c>
      <c r="G79" s="693">
        <v>5023</v>
      </c>
      <c r="H79" s="693">
        <v>4402</v>
      </c>
      <c r="I79" s="693">
        <v>1613</v>
      </c>
      <c r="J79" s="693">
        <v>1978</v>
      </c>
      <c r="K79" s="693">
        <v>621</v>
      </c>
      <c r="L79" s="693">
        <v>118</v>
      </c>
      <c r="M79" s="693">
        <v>3572</v>
      </c>
      <c r="N79" s="690">
        <f t="shared" ref="N79:U80" si="17">F79/$F79*100</f>
        <v>100</v>
      </c>
      <c r="O79" s="690">
        <f t="shared" si="17"/>
        <v>57.616425785730677</v>
      </c>
      <c r="P79" s="690">
        <f t="shared" si="17"/>
        <v>50.493232392750627</v>
      </c>
      <c r="Q79" s="690">
        <f t="shared" si="17"/>
        <v>18.501949988529478</v>
      </c>
      <c r="R79" s="690">
        <f t="shared" si="17"/>
        <v>22.68869006652902</v>
      </c>
      <c r="S79" s="690">
        <f t="shared" si="17"/>
        <v>7.1231933929800411</v>
      </c>
      <c r="T79" s="690">
        <f t="shared" si="17"/>
        <v>1.3535214498738242</v>
      </c>
      <c r="U79" s="691">
        <f t="shared" si="17"/>
        <v>40.972700160587287</v>
      </c>
      <c r="W79" s="670" t="s">
        <v>602</v>
      </c>
      <c r="Y79" s="1627" t="str">
        <f>B79</f>
        <v>城東・外崎</v>
      </c>
    </row>
    <row r="80" spans="2:25" s="672" customFormat="1" ht="12" customHeight="1">
      <c r="B80" s="1627"/>
      <c r="C80" s="675"/>
      <c r="D80" s="673" t="s">
        <v>603</v>
      </c>
      <c r="E80" s="677"/>
      <c r="F80" s="692">
        <v>18599</v>
      </c>
      <c r="G80" s="693">
        <v>14713</v>
      </c>
      <c r="H80" s="693">
        <v>12164</v>
      </c>
      <c r="I80" s="693">
        <v>3226</v>
      </c>
      <c r="J80" s="693">
        <v>7063</v>
      </c>
      <c r="K80" s="693">
        <v>2549</v>
      </c>
      <c r="L80" s="693">
        <v>300</v>
      </c>
      <c r="M80" s="693">
        <v>3572</v>
      </c>
      <c r="N80" s="690">
        <f t="shared" si="17"/>
        <v>100</v>
      </c>
      <c r="O80" s="690">
        <f t="shared" si="17"/>
        <v>79.10640357008441</v>
      </c>
      <c r="P80" s="690">
        <f t="shared" si="17"/>
        <v>65.401365664820688</v>
      </c>
      <c r="Q80" s="690">
        <f t="shared" si="17"/>
        <v>17.345018549384374</v>
      </c>
      <c r="R80" s="690">
        <f t="shared" si="17"/>
        <v>37.975159954836279</v>
      </c>
      <c r="S80" s="690">
        <f t="shared" si="17"/>
        <v>13.705037905263723</v>
      </c>
      <c r="T80" s="690">
        <f t="shared" si="17"/>
        <v>1.6129899456960053</v>
      </c>
      <c r="U80" s="691">
        <f t="shared" si="17"/>
        <v>19.205333620087099</v>
      </c>
      <c r="W80" s="673" t="s">
        <v>603</v>
      </c>
      <c r="Y80" s="1627"/>
    </row>
    <row r="81" spans="2:25" s="672" customFormat="1" ht="12" customHeight="1">
      <c r="B81" s="1627"/>
      <c r="C81" s="675"/>
      <c r="D81" s="670" t="s">
        <v>604</v>
      </c>
      <c r="E81" s="677"/>
      <c r="F81" s="681">
        <v>2.1334021564579033</v>
      </c>
      <c r="G81" s="674">
        <v>2.9291260203065899</v>
      </c>
      <c r="H81" s="674">
        <v>2.7632894139027715</v>
      </c>
      <c r="I81" s="674">
        <v>2</v>
      </c>
      <c r="J81" s="674">
        <v>3.570778564206269</v>
      </c>
      <c r="K81" s="674">
        <v>4.1046698872785825</v>
      </c>
      <c r="L81" s="674">
        <v>2.5423728813559321</v>
      </c>
      <c r="M81" s="674">
        <v>1</v>
      </c>
      <c r="N81" s="690" t="s">
        <v>133</v>
      </c>
      <c r="O81" s="690" t="s">
        <v>133</v>
      </c>
      <c r="P81" s="690" t="s">
        <v>133</v>
      </c>
      <c r="Q81" s="690" t="s">
        <v>133</v>
      </c>
      <c r="R81" s="690" t="s">
        <v>133</v>
      </c>
      <c r="S81" s="690" t="s">
        <v>133</v>
      </c>
      <c r="T81" s="690" t="s">
        <v>133</v>
      </c>
      <c r="U81" s="691" t="s">
        <v>133</v>
      </c>
      <c r="W81" s="670" t="s">
        <v>604</v>
      </c>
      <c r="Y81" s="1627"/>
    </row>
    <row r="82" spans="2:25" s="642" customFormat="1" ht="12" customHeight="1">
      <c r="B82" s="1627"/>
      <c r="C82" s="651"/>
      <c r="D82" s="655" t="s">
        <v>605</v>
      </c>
      <c r="E82" s="643"/>
      <c r="F82" s="682"/>
      <c r="G82" s="653"/>
      <c r="H82" s="653"/>
      <c r="I82" s="653"/>
      <c r="J82" s="653"/>
      <c r="K82" s="653"/>
      <c r="L82" s="653"/>
      <c r="M82" s="653"/>
      <c r="N82" s="688"/>
      <c r="O82" s="688"/>
      <c r="P82" s="688"/>
      <c r="Q82" s="688"/>
      <c r="R82" s="688"/>
      <c r="S82" s="688"/>
      <c r="T82" s="688"/>
      <c r="U82" s="689"/>
      <c r="W82" s="655" t="s">
        <v>605</v>
      </c>
      <c r="Y82" s="1627"/>
    </row>
    <row r="83" spans="2:25" s="642" customFormat="1" ht="12" customHeight="1">
      <c r="B83" s="1627"/>
      <c r="C83" s="651"/>
      <c r="D83" s="656" t="s">
        <v>606</v>
      </c>
      <c r="E83" s="643"/>
      <c r="F83" s="687">
        <v>728</v>
      </c>
      <c r="G83" s="686">
        <v>725</v>
      </c>
      <c r="H83" s="686">
        <v>635</v>
      </c>
      <c r="I83" s="686">
        <v>0</v>
      </c>
      <c r="J83" s="686">
        <v>600</v>
      </c>
      <c r="K83" s="686">
        <v>90</v>
      </c>
      <c r="L83" s="686">
        <v>3</v>
      </c>
      <c r="M83" s="686">
        <v>0</v>
      </c>
      <c r="N83" s="688">
        <f t="shared" ref="N83:U85" si="18">F83/$F83*100</f>
        <v>100</v>
      </c>
      <c r="O83" s="688">
        <f t="shared" si="18"/>
        <v>99.587912087912088</v>
      </c>
      <c r="P83" s="688">
        <f t="shared" si="18"/>
        <v>87.22527472527473</v>
      </c>
      <c r="Q83" s="688">
        <f t="shared" si="18"/>
        <v>0</v>
      </c>
      <c r="R83" s="688">
        <f t="shared" si="18"/>
        <v>82.417582417582409</v>
      </c>
      <c r="S83" s="688">
        <f t="shared" si="18"/>
        <v>12.362637362637363</v>
      </c>
      <c r="T83" s="688">
        <f t="shared" si="18"/>
        <v>0.41208791208791212</v>
      </c>
      <c r="U83" s="689">
        <f t="shared" si="18"/>
        <v>0</v>
      </c>
      <c r="W83" s="656" t="s">
        <v>606</v>
      </c>
      <c r="Y83" s="1627"/>
    </row>
    <row r="84" spans="2:25" s="642" customFormat="1" ht="12" customHeight="1">
      <c r="B84" s="1627"/>
      <c r="C84" s="651"/>
      <c r="D84" s="657" t="s">
        <v>607</v>
      </c>
      <c r="E84" s="643"/>
      <c r="F84" s="687">
        <v>1824</v>
      </c>
      <c r="G84" s="686">
        <v>1810</v>
      </c>
      <c r="H84" s="686">
        <v>1546</v>
      </c>
      <c r="I84" s="686">
        <v>0</v>
      </c>
      <c r="J84" s="686">
        <v>1315</v>
      </c>
      <c r="K84" s="686">
        <v>264</v>
      </c>
      <c r="L84" s="686">
        <v>13</v>
      </c>
      <c r="M84" s="686">
        <v>1</v>
      </c>
      <c r="N84" s="688">
        <f t="shared" si="18"/>
        <v>100</v>
      </c>
      <c r="O84" s="688">
        <f t="shared" si="18"/>
        <v>99.232456140350877</v>
      </c>
      <c r="P84" s="688">
        <f t="shared" si="18"/>
        <v>84.758771929824562</v>
      </c>
      <c r="Q84" s="688">
        <f t="shared" si="18"/>
        <v>0</v>
      </c>
      <c r="R84" s="688">
        <f t="shared" si="18"/>
        <v>72.094298245614027</v>
      </c>
      <c r="S84" s="688">
        <f t="shared" si="18"/>
        <v>14.473684210526317</v>
      </c>
      <c r="T84" s="688">
        <f t="shared" si="18"/>
        <v>0.71271929824561397</v>
      </c>
      <c r="U84" s="689">
        <f t="shared" si="18"/>
        <v>5.4824561403508769E-2</v>
      </c>
      <c r="W84" s="657" t="s">
        <v>607</v>
      </c>
      <c r="Y84" s="1627"/>
    </row>
    <row r="85" spans="2:25" s="642" customFormat="1" ht="12" customHeight="1">
      <c r="B85" s="1627"/>
      <c r="C85" s="651"/>
      <c r="D85" s="656" t="s">
        <v>608</v>
      </c>
      <c r="E85" s="643"/>
      <c r="F85" s="687">
        <v>2980</v>
      </c>
      <c r="G85" s="686">
        <v>2055</v>
      </c>
      <c r="H85" s="686">
        <v>1508</v>
      </c>
      <c r="I85" s="686">
        <v>751</v>
      </c>
      <c r="J85" s="686">
        <v>386</v>
      </c>
      <c r="K85" s="686">
        <v>547</v>
      </c>
      <c r="L85" s="686">
        <v>29</v>
      </c>
      <c r="M85" s="686">
        <v>896</v>
      </c>
      <c r="N85" s="688">
        <f t="shared" si="18"/>
        <v>100</v>
      </c>
      <c r="O85" s="688">
        <f t="shared" si="18"/>
        <v>68.959731543624159</v>
      </c>
      <c r="P85" s="688">
        <f t="shared" si="18"/>
        <v>50.604026845637584</v>
      </c>
      <c r="Q85" s="688">
        <f t="shared" si="18"/>
        <v>25.201342281879196</v>
      </c>
      <c r="R85" s="688">
        <f t="shared" si="18"/>
        <v>12.953020134228188</v>
      </c>
      <c r="S85" s="688">
        <f t="shared" si="18"/>
        <v>18.355704697986578</v>
      </c>
      <c r="T85" s="688">
        <f t="shared" si="18"/>
        <v>0.97315436241610742</v>
      </c>
      <c r="U85" s="689">
        <f t="shared" si="18"/>
        <v>30.067114093959731</v>
      </c>
      <c r="W85" s="656" t="s">
        <v>608</v>
      </c>
      <c r="Y85" s="1627"/>
    </row>
    <row r="86" spans="2:25" s="642" customFormat="1" ht="8.1" customHeight="1">
      <c r="B86" s="660"/>
      <c r="C86" s="651"/>
      <c r="D86" s="661"/>
      <c r="E86" s="643"/>
      <c r="F86" s="687"/>
      <c r="G86" s="686"/>
      <c r="H86" s="686"/>
      <c r="I86" s="686"/>
      <c r="J86" s="686"/>
      <c r="K86" s="686"/>
      <c r="L86" s="686"/>
      <c r="M86" s="686"/>
      <c r="N86" s="688"/>
      <c r="O86" s="688"/>
      <c r="P86" s="688"/>
      <c r="Q86" s="688"/>
      <c r="R86" s="688"/>
      <c r="S86" s="688"/>
      <c r="T86" s="688"/>
      <c r="U86" s="689"/>
      <c r="W86" s="661"/>
      <c r="Y86" s="660"/>
    </row>
    <row r="87" spans="2:25" s="672" customFormat="1" ht="12" customHeight="1">
      <c r="B87" s="1627" t="s">
        <v>617</v>
      </c>
      <c r="C87" s="675"/>
      <c r="D87" s="670" t="s">
        <v>602</v>
      </c>
      <c r="E87" s="677"/>
      <c r="F87" s="692">
        <v>7397</v>
      </c>
      <c r="G87" s="693">
        <v>4875</v>
      </c>
      <c r="H87" s="693">
        <v>4231</v>
      </c>
      <c r="I87" s="693">
        <v>1452</v>
      </c>
      <c r="J87" s="693">
        <v>1946</v>
      </c>
      <c r="K87" s="693">
        <v>644</v>
      </c>
      <c r="L87" s="693">
        <v>50</v>
      </c>
      <c r="M87" s="693">
        <v>2463</v>
      </c>
      <c r="N87" s="690">
        <f t="shared" ref="N87:U88" si="19">F87/$F87*100</f>
        <v>100</v>
      </c>
      <c r="O87" s="690">
        <f t="shared" si="19"/>
        <v>65.905096660808439</v>
      </c>
      <c r="P87" s="690">
        <f t="shared" si="19"/>
        <v>57.198864404488305</v>
      </c>
      <c r="Q87" s="690">
        <f t="shared" si="19"/>
        <v>19.629579559280788</v>
      </c>
      <c r="R87" s="690">
        <f t="shared" si="19"/>
        <v>26.30796268757604</v>
      </c>
      <c r="S87" s="690">
        <f t="shared" si="19"/>
        <v>8.7062322563201295</v>
      </c>
      <c r="T87" s="690">
        <f t="shared" si="19"/>
        <v>0.67594970934162502</v>
      </c>
      <c r="U87" s="691">
        <f t="shared" si="19"/>
        <v>33.297282682168444</v>
      </c>
      <c r="W87" s="670" t="s">
        <v>602</v>
      </c>
      <c r="Y87" s="1627" t="str">
        <f>B87</f>
        <v>松原・取上</v>
      </c>
    </row>
    <row r="88" spans="2:25" s="672" customFormat="1" ht="12" customHeight="1">
      <c r="B88" s="1627"/>
      <c r="C88" s="675"/>
      <c r="D88" s="673" t="s">
        <v>603</v>
      </c>
      <c r="E88" s="677"/>
      <c r="F88" s="692">
        <v>17146</v>
      </c>
      <c r="G88" s="693">
        <v>14526</v>
      </c>
      <c r="H88" s="693">
        <v>11851</v>
      </c>
      <c r="I88" s="693">
        <v>2904</v>
      </c>
      <c r="J88" s="693">
        <v>6986</v>
      </c>
      <c r="K88" s="693">
        <v>2675</v>
      </c>
      <c r="L88" s="693">
        <v>130</v>
      </c>
      <c r="M88" s="693">
        <v>2463</v>
      </c>
      <c r="N88" s="690">
        <f t="shared" si="19"/>
        <v>100</v>
      </c>
      <c r="O88" s="690">
        <f t="shared" si="19"/>
        <v>84.71946809751546</v>
      </c>
      <c r="P88" s="690">
        <f t="shared" si="19"/>
        <v>69.118161670360436</v>
      </c>
      <c r="Q88" s="690">
        <f t="shared" si="19"/>
        <v>16.936894902601189</v>
      </c>
      <c r="R88" s="690">
        <f t="shared" si="19"/>
        <v>40.744196897235504</v>
      </c>
      <c r="S88" s="690">
        <f t="shared" si="19"/>
        <v>15.60130642715502</v>
      </c>
      <c r="T88" s="690">
        <f t="shared" si="19"/>
        <v>0.75819433103930944</v>
      </c>
      <c r="U88" s="691">
        <f t="shared" si="19"/>
        <v>14.364866441152454</v>
      </c>
      <c r="W88" s="673" t="s">
        <v>603</v>
      </c>
      <c r="Y88" s="1627"/>
    </row>
    <row r="89" spans="2:25" s="672" customFormat="1" ht="12" customHeight="1">
      <c r="B89" s="1627"/>
      <c r="C89" s="675"/>
      <c r="D89" s="670" t="s">
        <v>604</v>
      </c>
      <c r="E89" s="677"/>
      <c r="F89" s="681">
        <v>2.3179667432743005</v>
      </c>
      <c r="G89" s="674">
        <v>2.9796923076923076</v>
      </c>
      <c r="H89" s="674">
        <v>2.8009926731269204</v>
      </c>
      <c r="I89" s="674">
        <v>2</v>
      </c>
      <c r="J89" s="674">
        <v>3.5899280575539567</v>
      </c>
      <c r="K89" s="674">
        <v>4.1537267080745339</v>
      </c>
      <c r="L89" s="674">
        <v>2.6</v>
      </c>
      <c r="M89" s="674">
        <v>1</v>
      </c>
      <c r="N89" s="690" t="s">
        <v>133</v>
      </c>
      <c r="O89" s="690" t="s">
        <v>133</v>
      </c>
      <c r="P89" s="690" t="s">
        <v>133</v>
      </c>
      <c r="Q89" s="690" t="s">
        <v>133</v>
      </c>
      <c r="R89" s="690" t="s">
        <v>133</v>
      </c>
      <c r="S89" s="690" t="s">
        <v>133</v>
      </c>
      <c r="T89" s="690" t="s">
        <v>133</v>
      </c>
      <c r="U89" s="691" t="s">
        <v>133</v>
      </c>
      <c r="W89" s="670" t="s">
        <v>604</v>
      </c>
      <c r="Y89" s="1627"/>
    </row>
    <row r="90" spans="2:25" s="642" customFormat="1" ht="12" customHeight="1">
      <c r="B90" s="1627"/>
      <c r="C90" s="651"/>
      <c r="D90" s="655" t="s">
        <v>605</v>
      </c>
      <c r="E90" s="643"/>
      <c r="F90" s="682"/>
      <c r="G90" s="653"/>
      <c r="H90" s="653"/>
      <c r="I90" s="653"/>
      <c r="J90" s="653"/>
      <c r="K90" s="653"/>
      <c r="L90" s="653"/>
      <c r="M90" s="653"/>
      <c r="N90" s="688"/>
      <c r="O90" s="688"/>
      <c r="P90" s="688"/>
      <c r="Q90" s="688"/>
      <c r="R90" s="688"/>
      <c r="S90" s="688"/>
      <c r="T90" s="688"/>
      <c r="U90" s="689"/>
      <c r="W90" s="655" t="s">
        <v>605</v>
      </c>
      <c r="Y90" s="1627"/>
    </row>
    <row r="91" spans="2:25" s="642" customFormat="1" ht="12" customHeight="1">
      <c r="B91" s="1627"/>
      <c r="C91" s="651"/>
      <c r="D91" s="656" t="s">
        <v>606</v>
      </c>
      <c r="E91" s="643"/>
      <c r="F91" s="687">
        <v>654</v>
      </c>
      <c r="G91" s="686">
        <v>651</v>
      </c>
      <c r="H91" s="686">
        <v>555</v>
      </c>
      <c r="I91" s="686">
        <v>0</v>
      </c>
      <c r="J91" s="686">
        <v>504</v>
      </c>
      <c r="K91" s="686">
        <v>96</v>
      </c>
      <c r="L91" s="686">
        <v>3</v>
      </c>
      <c r="M91" s="686">
        <v>0</v>
      </c>
      <c r="N91" s="688">
        <f t="shared" ref="N91:U93" si="20">F91/$F91*100</f>
        <v>100</v>
      </c>
      <c r="O91" s="688">
        <f t="shared" si="20"/>
        <v>99.541284403669721</v>
      </c>
      <c r="P91" s="688">
        <f t="shared" si="20"/>
        <v>84.862385321100916</v>
      </c>
      <c r="Q91" s="688">
        <f t="shared" si="20"/>
        <v>0</v>
      </c>
      <c r="R91" s="688">
        <f t="shared" si="20"/>
        <v>77.064220183486242</v>
      </c>
      <c r="S91" s="688">
        <f t="shared" si="20"/>
        <v>14.678899082568808</v>
      </c>
      <c r="T91" s="688">
        <f t="shared" si="20"/>
        <v>0.45871559633027525</v>
      </c>
      <c r="U91" s="689">
        <f t="shared" si="20"/>
        <v>0</v>
      </c>
      <c r="W91" s="656" t="s">
        <v>606</v>
      </c>
      <c r="Y91" s="1627"/>
    </row>
    <row r="92" spans="2:25" s="642" customFormat="1" ht="12" customHeight="1">
      <c r="B92" s="1627"/>
      <c r="C92" s="651"/>
      <c r="D92" s="657" t="s">
        <v>607</v>
      </c>
      <c r="E92" s="643"/>
      <c r="F92" s="687">
        <v>1722</v>
      </c>
      <c r="G92" s="686">
        <v>1713</v>
      </c>
      <c r="H92" s="686">
        <v>1421</v>
      </c>
      <c r="I92" s="686">
        <v>0</v>
      </c>
      <c r="J92" s="686">
        <v>1182</v>
      </c>
      <c r="K92" s="686">
        <v>292</v>
      </c>
      <c r="L92" s="686">
        <v>8</v>
      </c>
      <c r="M92" s="686">
        <v>1</v>
      </c>
      <c r="N92" s="688">
        <f t="shared" si="20"/>
        <v>100</v>
      </c>
      <c r="O92" s="688">
        <f t="shared" si="20"/>
        <v>99.477351916376307</v>
      </c>
      <c r="P92" s="688">
        <f t="shared" si="20"/>
        <v>82.520325203252028</v>
      </c>
      <c r="Q92" s="688">
        <f t="shared" si="20"/>
        <v>0</v>
      </c>
      <c r="R92" s="688">
        <f t="shared" si="20"/>
        <v>68.641114982578401</v>
      </c>
      <c r="S92" s="688">
        <f t="shared" si="20"/>
        <v>16.957026713124275</v>
      </c>
      <c r="T92" s="688">
        <f t="shared" si="20"/>
        <v>0.46457607433217191</v>
      </c>
      <c r="U92" s="689">
        <f t="shared" si="20"/>
        <v>5.8072009291521488E-2</v>
      </c>
      <c r="W92" s="657" t="s">
        <v>607</v>
      </c>
      <c r="Y92" s="1627"/>
    </row>
    <row r="93" spans="2:25" s="642" customFormat="1" ht="12" customHeight="1">
      <c r="B93" s="1627"/>
      <c r="C93" s="651"/>
      <c r="D93" s="656" t="s">
        <v>608</v>
      </c>
      <c r="E93" s="643"/>
      <c r="F93" s="687">
        <v>3349</v>
      </c>
      <c r="G93" s="686">
        <v>2325</v>
      </c>
      <c r="H93" s="686">
        <v>1767</v>
      </c>
      <c r="I93" s="686">
        <v>881</v>
      </c>
      <c r="J93" s="686">
        <v>443</v>
      </c>
      <c r="K93" s="686">
        <v>558</v>
      </c>
      <c r="L93" s="686">
        <v>17</v>
      </c>
      <c r="M93" s="686">
        <v>1007</v>
      </c>
      <c r="N93" s="688">
        <f t="shared" si="20"/>
        <v>100</v>
      </c>
      <c r="O93" s="688">
        <f t="shared" si="20"/>
        <v>69.423708569722308</v>
      </c>
      <c r="P93" s="688">
        <f t="shared" si="20"/>
        <v>52.762018512988952</v>
      </c>
      <c r="Q93" s="688">
        <f t="shared" si="20"/>
        <v>26.306360107494775</v>
      </c>
      <c r="R93" s="688">
        <f t="shared" si="20"/>
        <v>13.227829202747088</v>
      </c>
      <c r="S93" s="688">
        <f t="shared" si="20"/>
        <v>16.661690056733352</v>
      </c>
      <c r="T93" s="688">
        <f t="shared" si="20"/>
        <v>0.50761421319796951</v>
      </c>
      <c r="U93" s="689">
        <f t="shared" si="20"/>
        <v>30.068677217079724</v>
      </c>
      <c r="W93" s="656" t="s">
        <v>608</v>
      </c>
      <c r="Y93" s="1627"/>
    </row>
    <row r="94" spans="2:25" s="642" customFormat="1" ht="8.1" customHeight="1">
      <c r="B94" s="660"/>
      <c r="C94" s="651"/>
      <c r="D94" s="661"/>
      <c r="E94" s="643"/>
      <c r="F94" s="687"/>
      <c r="G94" s="686"/>
      <c r="H94" s="686"/>
      <c r="I94" s="686"/>
      <c r="J94" s="686"/>
      <c r="K94" s="686"/>
      <c r="L94" s="686"/>
      <c r="M94" s="686"/>
      <c r="N94" s="688"/>
      <c r="O94" s="688"/>
      <c r="P94" s="688"/>
      <c r="Q94" s="688"/>
      <c r="R94" s="688"/>
      <c r="S94" s="688"/>
      <c r="T94" s="688"/>
      <c r="U94" s="689"/>
      <c r="W94" s="661"/>
      <c r="Y94" s="660"/>
    </row>
    <row r="95" spans="2:25" s="672" customFormat="1" ht="12" customHeight="1">
      <c r="B95" s="1627" t="s">
        <v>618</v>
      </c>
      <c r="C95" s="675"/>
      <c r="D95" s="670" t="s">
        <v>602</v>
      </c>
      <c r="E95" s="677"/>
      <c r="F95" s="692">
        <v>2288</v>
      </c>
      <c r="G95" s="693">
        <v>1125</v>
      </c>
      <c r="H95" s="693">
        <v>969</v>
      </c>
      <c r="I95" s="693">
        <v>338</v>
      </c>
      <c r="J95" s="693">
        <v>361</v>
      </c>
      <c r="K95" s="693">
        <v>156</v>
      </c>
      <c r="L95" s="693">
        <v>9</v>
      </c>
      <c r="M95" s="693">
        <v>1154</v>
      </c>
      <c r="N95" s="690">
        <f t="shared" ref="N95:U96" si="21">F95/$F95*100</f>
        <v>100</v>
      </c>
      <c r="O95" s="690">
        <f t="shared" si="21"/>
        <v>49.16958041958042</v>
      </c>
      <c r="P95" s="690">
        <f t="shared" si="21"/>
        <v>42.3513986013986</v>
      </c>
      <c r="Q95" s="690">
        <f t="shared" si="21"/>
        <v>14.772727272727273</v>
      </c>
      <c r="R95" s="690">
        <f t="shared" si="21"/>
        <v>15.777972027972028</v>
      </c>
      <c r="S95" s="690">
        <f t="shared" si="21"/>
        <v>6.8181818181818175</v>
      </c>
      <c r="T95" s="690">
        <f t="shared" si="21"/>
        <v>0.39335664335664339</v>
      </c>
      <c r="U95" s="691">
        <f t="shared" si="21"/>
        <v>50.43706293706294</v>
      </c>
      <c r="W95" s="670" t="s">
        <v>602</v>
      </c>
      <c r="Y95" s="1627" t="str">
        <f>B95</f>
        <v>中野・城南</v>
      </c>
    </row>
    <row r="96" spans="2:25" s="672" customFormat="1" ht="12" customHeight="1">
      <c r="B96" s="1627"/>
      <c r="C96" s="675"/>
      <c r="D96" s="673" t="s">
        <v>603</v>
      </c>
      <c r="E96" s="677"/>
      <c r="F96" s="692">
        <v>4376</v>
      </c>
      <c r="G96" s="693">
        <v>3200</v>
      </c>
      <c r="H96" s="693">
        <v>2565</v>
      </c>
      <c r="I96" s="693">
        <v>676</v>
      </c>
      <c r="J96" s="693">
        <v>1281</v>
      </c>
      <c r="K96" s="693">
        <v>635</v>
      </c>
      <c r="L96" s="693">
        <v>22</v>
      </c>
      <c r="M96" s="693">
        <v>1154</v>
      </c>
      <c r="N96" s="690">
        <f t="shared" si="21"/>
        <v>100</v>
      </c>
      <c r="O96" s="690">
        <f t="shared" si="21"/>
        <v>73.126142595978067</v>
      </c>
      <c r="P96" s="690">
        <f t="shared" si="21"/>
        <v>58.615173674588661</v>
      </c>
      <c r="Q96" s="690">
        <f t="shared" si="21"/>
        <v>15.447897623400367</v>
      </c>
      <c r="R96" s="690">
        <f t="shared" si="21"/>
        <v>29.273308957952466</v>
      </c>
      <c r="S96" s="690">
        <f t="shared" si="21"/>
        <v>14.510968921389397</v>
      </c>
      <c r="T96" s="690">
        <f t="shared" si="21"/>
        <v>0.50274223034734922</v>
      </c>
      <c r="U96" s="691">
        <f t="shared" si="21"/>
        <v>26.371115173674585</v>
      </c>
      <c r="W96" s="673" t="s">
        <v>603</v>
      </c>
      <c r="Y96" s="1627"/>
    </row>
    <row r="97" spans="2:25" s="672" customFormat="1" ht="12" customHeight="1">
      <c r="B97" s="1627"/>
      <c r="C97" s="675"/>
      <c r="D97" s="670" t="s">
        <v>604</v>
      </c>
      <c r="E97" s="677"/>
      <c r="F97" s="681">
        <v>1.9125874125874125</v>
      </c>
      <c r="G97" s="674">
        <v>2.8444444444444446</v>
      </c>
      <c r="H97" s="674">
        <v>2.6470588235294117</v>
      </c>
      <c r="I97" s="674">
        <v>2</v>
      </c>
      <c r="J97" s="674">
        <v>3.5484764542936289</v>
      </c>
      <c r="K97" s="674">
        <v>4.0705128205128203</v>
      </c>
      <c r="L97" s="674">
        <v>2.4444444444444446</v>
      </c>
      <c r="M97" s="674">
        <v>1</v>
      </c>
      <c r="N97" s="690" t="s">
        <v>133</v>
      </c>
      <c r="O97" s="690" t="s">
        <v>133</v>
      </c>
      <c r="P97" s="690" t="s">
        <v>133</v>
      </c>
      <c r="Q97" s="690" t="s">
        <v>133</v>
      </c>
      <c r="R97" s="690" t="s">
        <v>133</v>
      </c>
      <c r="S97" s="690" t="s">
        <v>133</v>
      </c>
      <c r="T97" s="690" t="s">
        <v>133</v>
      </c>
      <c r="U97" s="691" t="s">
        <v>133</v>
      </c>
      <c r="W97" s="670" t="s">
        <v>604</v>
      </c>
      <c r="Y97" s="1627"/>
    </row>
    <row r="98" spans="2:25" s="642" customFormat="1" ht="12" customHeight="1">
      <c r="B98" s="1627"/>
      <c r="C98" s="651"/>
      <c r="D98" s="655" t="s">
        <v>605</v>
      </c>
      <c r="E98" s="643"/>
      <c r="F98" s="682"/>
      <c r="G98" s="653"/>
      <c r="H98" s="653"/>
      <c r="I98" s="653"/>
      <c r="J98" s="653"/>
      <c r="K98" s="653"/>
      <c r="L98" s="653"/>
      <c r="M98" s="653"/>
      <c r="N98" s="654"/>
      <c r="O98" s="654"/>
      <c r="P98" s="654"/>
      <c r="Q98" s="654"/>
      <c r="R98" s="654"/>
      <c r="S98" s="654"/>
      <c r="T98" s="654"/>
      <c r="U98" s="683"/>
      <c r="W98" s="655" t="s">
        <v>605</v>
      </c>
      <c r="Y98" s="1627"/>
    </row>
    <row r="99" spans="2:25" s="642" customFormat="1" ht="12" customHeight="1">
      <c r="B99" s="1627"/>
      <c r="C99" s="651"/>
      <c r="D99" s="656" t="s">
        <v>606</v>
      </c>
      <c r="E99" s="643"/>
      <c r="F99" s="687">
        <v>97</v>
      </c>
      <c r="G99" s="686">
        <v>97</v>
      </c>
      <c r="H99" s="686">
        <v>75</v>
      </c>
      <c r="I99" s="686">
        <v>0</v>
      </c>
      <c r="J99" s="686">
        <v>65</v>
      </c>
      <c r="K99" s="686">
        <v>22</v>
      </c>
      <c r="L99" s="686">
        <v>0</v>
      </c>
      <c r="M99" s="686">
        <v>0</v>
      </c>
      <c r="N99" s="688">
        <f t="shared" ref="N99:U101" si="22">F99/$F99*100</f>
        <v>100</v>
      </c>
      <c r="O99" s="688">
        <f t="shared" si="22"/>
        <v>100</v>
      </c>
      <c r="P99" s="688">
        <f t="shared" si="22"/>
        <v>77.319587628865989</v>
      </c>
      <c r="Q99" s="688">
        <f t="shared" si="22"/>
        <v>0</v>
      </c>
      <c r="R99" s="688">
        <f t="shared" si="22"/>
        <v>67.010309278350505</v>
      </c>
      <c r="S99" s="688">
        <f t="shared" si="22"/>
        <v>22.680412371134022</v>
      </c>
      <c r="T99" s="688">
        <f t="shared" si="22"/>
        <v>0</v>
      </c>
      <c r="U99" s="689">
        <f t="shared" si="22"/>
        <v>0</v>
      </c>
      <c r="W99" s="656" t="s">
        <v>606</v>
      </c>
      <c r="Y99" s="1627"/>
    </row>
    <row r="100" spans="2:25" s="642" customFormat="1" ht="12" customHeight="1">
      <c r="B100" s="1627"/>
      <c r="C100" s="651"/>
      <c r="D100" s="657" t="s">
        <v>607</v>
      </c>
      <c r="E100" s="643"/>
      <c r="F100" s="687">
        <v>345</v>
      </c>
      <c r="G100" s="686">
        <v>324</v>
      </c>
      <c r="H100" s="686">
        <v>249</v>
      </c>
      <c r="I100" s="686">
        <v>0</v>
      </c>
      <c r="J100" s="686">
        <v>190</v>
      </c>
      <c r="K100" s="686">
        <v>75</v>
      </c>
      <c r="L100" s="686">
        <v>1</v>
      </c>
      <c r="M100" s="686">
        <v>20</v>
      </c>
      <c r="N100" s="688">
        <f t="shared" si="22"/>
        <v>100</v>
      </c>
      <c r="O100" s="688">
        <f t="shared" si="22"/>
        <v>93.913043478260875</v>
      </c>
      <c r="P100" s="688">
        <f t="shared" si="22"/>
        <v>72.173913043478265</v>
      </c>
      <c r="Q100" s="688">
        <f t="shared" si="22"/>
        <v>0</v>
      </c>
      <c r="R100" s="688">
        <f t="shared" si="22"/>
        <v>55.072463768115945</v>
      </c>
      <c r="S100" s="688">
        <f t="shared" si="22"/>
        <v>21.739130434782609</v>
      </c>
      <c r="T100" s="688">
        <f t="shared" si="22"/>
        <v>0.28985507246376813</v>
      </c>
      <c r="U100" s="689">
        <f t="shared" si="22"/>
        <v>5.7971014492753623</v>
      </c>
      <c r="W100" s="657" t="s">
        <v>607</v>
      </c>
      <c r="Y100" s="1627"/>
    </row>
    <row r="101" spans="2:25" s="642" customFormat="1" ht="12" customHeight="1">
      <c r="B101" s="1627"/>
      <c r="C101" s="651"/>
      <c r="D101" s="656" t="s">
        <v>608</v>
      </c>
      <c r="E101" s="643"/>
      <c r="F101" s="687">
        <v>1163</v>
      </c>
      <c r="G101" s="686">
        <v>702</v>
      </c>
      <c r="H101" s="686">
        <v>549</v>
      </c>
      <c r="I101" s="686">
        <v>275</v>
      </c>
      <c r="J101" s="686">
        <v>114</v>
      </c>
      <c r="K101" s="686">
        <v>153</v>
      </c>
      <c r="L101" s="686">
        <v>2</v>
      </c>
      <c r="M101" s="686">
        <v>459</v>
      </c>
      <c r="N101" s="688">
        <f t="shared" si="22"/>
        <v>100</v>
      </c>
      <c r="O101" s="688">
        <f t="shared" si="22"/>
        <v>60.361134995700773</v>
      </c>
      <c r="P101" s="688">
        <f t="shared" si="22"/>
        <v>47.205503009458297</v>
      </c>
      <c r="Q101" s="688">
        <f t="shared" si="22"/>
        <v>23.645743766122099</v>
      </c>
      <c r="R101" s="688">
        <f t="shared" si="22"/>
        <v>9.8022355975924338</v>
      </c>
      <c r="S101" s="688">
        <f t="shared" si="22"/>
        <v>13.155631986242478</v>
      </c>
      <c r="T101" s="688">
        <f t="shared" si="22"/>
        <v>0.17196904557179707</v>
      </c>
      <c r="U101" s="689">
        <f t="shared" si="22"/>
        <v>39.466895958727427</v>
      </c>
      <c r="W101" s="656" t="s">
        <v>608</v>
      </c>
      <c r="Y101" s="1627"/>
    </row>
    <row r="102" spans="2:25" s="642" customFormat="1" ht="8.1" customHeight="1">
      <c r="B102" s="660"/>
      <c r="C102" s="651"/>
      <c r="D102" s="661"/>
      <c r="E102" s="643"/>
      <c r="F102" s="687"/>
      <c r="G102" s="686"/>
      <c r="H102" s="686"/>
      <c r="I102" s="686"/>
      <c r="J102" s="686"/>
      <c r="K102" s="686"/>
      <c r="L102" s="686"/>
      <c r="M102" s="686"/>
      <c r="N102" s="688"/>
      <c r="O102" s="688"/>
      <c r="P102" s="688"/>
      <c r="Q102" s="688"/>
      <c r="R102" s="688"/>
      <c r="S102" s="688"/>
      <c r="T102" s="688"/>
      <c r="U102" s="689"/>
      <c r="W102" s="661"/>
      <c r="Y102" s="660"/>
    </row>
    <row r="103" spans="2:25" s="672" customFormat="1" ht="12" customHeight="1">
      <c r="B103" s="1627" t="s">
        <v>619</v>
      </c>
      <c r="C103" s="675"/>
      <c r="D103" s="670" t="s">
        <v>602</v>
      </c>
      <c r="E103" s="677"/>
      <c r="F103" s="692">
        <v>1945</v>
      </c>
      <c r="G103" s="693">
        <v>1413</v>
      </c>
      <c r="H103" s="693">
        <v>1176</v>
      </c>
      <c r="I103" s="693">
        <v>423</v>
      </c>
      <c r="J103" s="693">
        <v>464</v>
      </c>
      <c r="K103" s="693">
        <v>237</v>
      </c>
      <c r="L103" s="693">
        <v>9</v>
      </c>
      <c r="M103" s="693">
        <v>519</v>
      </c>
      <c r="N103" s="690">
        <f t="shared" ref="N103:U104" si="23">F103/$F103*100</f>
        <v>100</v>
      </c>
      <c r="O103" s="690">
        <f t="shared" si="23"/>
        <v>72.647814910025716</v>
      </c>
      <c r="P103" s="690">
        <f t="shared" si="23"/>
        <v>60.462724935732645</v>
      </c>
      <c r="Q103" s="690">
        <f t="shared" si="23"/>
        <v>21.748071979434446</v>
      </c>
      <c r="R103" s="690">
        <f t="shared" si="23"/>
        <v>23.8560411311054</v>
      </c>
      <c r="S103" s="690">
        <f t="shared" si="23"/>
        <v>12.185089974293058</v>
      </c>
      <c r="T103" s="690">
        <f t="shared" si="23"/>
        <v>0.46272493573264784</v>
      </c>
      <c r="U103" s="691">
        <f t="shared" si="23"/>
        <v>26.683804627249359</v>
      </c>
      <c r="W103" s="670" t="s">
        <v>602</v>
      </c>
      <c r="Y103" s="1627" t="str">
        <f>B103</f>
        <v>浜の町・石渡</v>
      </c>
    </row>
    <row r="104" spans="2:25" s="672" customFormat="1" ht="12" customHeight="1">
      <c r="B104" s="1627"/>
      <c r="C104" s="675"/>
      <c r="D104" s="673" t="s">
        <v>603</v>
      </c>
      <c r="E104" s="677"/>
      <c r="F104" s="692">
        <v>4709</v>
      </c>
      <c r="G104" s="693">
        <v>4161</v>
      </c>
      <c r="H104" s="693">
        <v>3148</v>
      </c>
      <c r="I104" s="693">
        <v>846</v>
      </c>
      <c r="J104" s="693">
        <v>1629</v>
      </c>
      <c r="K104" s="693">
        <v>1013</v>
      </c>
      <c r="L104" s="693">
        <v>19</v>
      </c>
      <c r="M104" s="693">
        <v>519</v>
      </c>
      <c r="N104" s="690">
        <f t="shared" si="23"/>
        <v>100</v>
      </c>
      <c r="O104" s="690">
        <f t="shared" si="23"/>
        <v>88.362709704820546</v>
      </c>
      <c r="P104" s="690">
        <f t="shared" si="23"/>
        <v>66.850711403695044</v>
      </c>
      <c r="Q104" s="690">
        <f t="shared" si="23"/>
        <v>17.965597791463157</v>
      </c>
      <c r="R104" s="690">
        <f t="shared" si="23"/>
        <v>34.593331917604587</v>
      </c>
      <c r="S104" s="690">
        <f t="shared" si="23"/>
        <v>21.511998301125505</v>
      </c>
      <c r="T104" s="690">
        <f t="shared" si="23"/>
        <v>0.40348269271607562</v>
      </c>
      <c r="U104" s="691">
        <f t="shared" si="23"/>
        <v>11.021448290507539</v>
      </c>
      <c r="W104" s="673" t="s">
        <v>603</v>
      </c>
      <c r="Y104" s="1627"/>
    </row>
    <row r="105" spans="2:25" s="672" customFormat="1" ht="12" customHeight="1">
      <c r="B105" s="1627"/>
      <c r="C105" s="675"/>
      <c r="D105" s="670" t="s">
        <v>604</v>
      </c>
      <c r="E105" s="677"/>
      <c r="F105" s="681">
        <v>2.4210796915167094</v>
      </c>
      <c r="G105" s="674">
        <v>2.9447983014861996</v>
      </c>
      <c r="H105" s="674">
        <v>2.6768707482993199</v>
      </c>
      <c r="I105" s="674">
        <v>2</v>
      </c>
      <c r="J105" s="674">
        <v>3.5107758620689653</v>
      </c>
      <c r="K105" s="674">
        <v>4.2742616033755274</v>
      </c>
      <c r="L105" s="674">
        <v>2.1111111111111112</v>
      </c>
      <c r="M105" s="674">
        <v>1</v>
      </c>
      <c r="N105" s="690" t="s">
        <v>133</v>
      </c>
      <c r="O105" s="690" t="s">
        <v>133</v>
      </c>
      <c r="P105" s="690" t="s">
        <v>133</v>
      </c>
      <c r="Q105" s="690" t="s">
        <v>133</v>
      </c>
      <c r="R105" s="690" t="s">
        <v>133</v>
      </c>
      <c r="S105" s="690" t="s">
        <v>133</v>
      </c>
      <c r="T105" s="690" t="s">
        <v>133</v>
      </c>
      <c r="U105" s="691" t="s">
        <v>133</v>
      </c>
      <c r="W105" s="670" t="s">
        <v>604</v>
      </c>
      <c r="Y105" s="1627"/>
    </row>
    <row r="106" spans="2:25" s="642" customFormat="1" ht="12" customHeight="1">
      <c r="B106" s="1627"/>
      <c r="C106" s="651"/>
      <c r="D106" s="655" t="s">
        <v>605</v>
      </c>
      <c r="E106" s="643"/>
      <c r="F106" s="682"/>
      <c r="G106" s="653"/>
      <c r="H106" s="653"/>
      <c r="I106" s="653"/>
      <c r="J106" s="653"/>
      <c r="K106" s="653"/>
      <c r="L106" s="653"/>
      <c r="M106" s="653"/>
      <c r="N106" s="688"/>
      <c r="O106" s="688"/>
      <c r="P106" s="688"/>
      <c r="Q106" s="688"/>
      <c r="R106" s="688"/>
      <c r="S106" s="688"/>
      <c r="T106" s="688"/>
      <c r="U106" s="689"/>
      <c r="W106" s="655" t="s">
        <v>605</v>
      </c>
      <c r="Y106" s="1627"/>
    </row>
    <row r="107" spans="2:25" s="642" customFormat="1" ht="12" customHeight="1">
      <c r="B107" s="1627"/>
      <c r="C107" s="651"/>
      <c r="D107" s="656" t="s">
        <v>606</v>
      </c>
      <c r="E107" s="643"/>
      <c r="F107" s="687">
        <v>148</v>
      </c>
      <c r="G107" s="686">
        <v>148</v>
      </c>
      <c r="H107" s="686">
        <v>112</v>
      </c>
      <c r="I107" s="686">
        <v>0</v>
      </c>
      <c r="J107" s="686">
        <v>101</v>
      </c>
      <c r="K107" s="686">
        <v>36</v>
      </c>
      <c r="L107" s="686">
        <v>0</v>
      </c>
      <c r="M107" s="686">
        <v>0</v>
      </c>
      <c r="N107" s="688">
        <f t="shared" ref="N107:U109" si="24">F107/$F107*100</f>
        <v>100</v>
      </c>
      <c r="O107" s="688">
        <f t="shared" si="24"/>
        <v>100</v>
      </c>
      <c r="P107" s="688">
        <f t="shared" si="24"/>
        <v>75.675675675675677</v>
      </c>
      <c r="Q107" s="688">
        <f t="shared" si="24"/>
        <v>0</v>
      </c>
      <c r="R107" s="688">
        <f t="shared" si="24"/>
        <v>68.243243243243242</v>
      </c>
      <c r="S107" s="688">
        <f t="shared" si="24"/>
        <v>24.324324324324326</v>
      </c>
      <c r="T107" s="688">
        <f t="shared" si="24"/>
        <v>0</v>
      </c>
      <c r="U107" s="689">
        <f t="shared" si="24"/>
        <v>0</v>
      </c>
      <c r="W107" s="656" t="s">
        <v>606</v>
      </c>
      <c r="Y107" s="1627"/>
    </row>
    <row r="108" spans="2:25" s="642" customFormat="1" ht="12" customHeight="1">
      <c r="B108" s="1627"/>
      <c r="C108" s="651"/>
      <c r="D108" s="657" t="s">
        <v>607</v>
      </c>
      <c r="E108" s="643"/>
      <c r="F108" s="687">
        <v>389</v>
      </c>
      <c r="G108" s="686">
        <v>389</v>
      </c>
      <c r="H108" s="686">
        <v>282</v>
      </c>
      <c r="I108" s="686">
        <v>0</v>
      </c>
      <c r="J108" s="686">
        <v>213</v>
      </c>
      <c r="K108" s="686">
        <v>107</v>
      </c>
      <c r="L108" s="686">
        <v>0</v>
      </c>
      <c r="M108" s="686">
        <v>0</v>
      </c>
      <c r="N108" s="688">
        <f t="shared" si="24"/>
        <v>100</v>
      </c>
      <c r="O108" s="688">
        <f t="shared" si="24"/>
        <v>100</v>
      </c>
      <c r="P108" s="688">
        <f t="shared" si="24"/>
        <v>72.493573264781489</v>
      </c>
      <c r="Q108" s="688">
        <f t="shared" si="24"/>
        <v>0</v>
      </c>
      <c r="R108" s="688">
        <f t="shared" si="24"/>
        <v>54.755784061696659</v>
      </c>
      <c r="S108" s="688">
        <f t="shared" si="24"/>
        <v>27.506426735218508</v>
      </c>
      <c r="T108" s="688">
        <f t="shared" si="24"/>
        <v>0</v>
      </c>
      <c r="U108" s="689">
        <f t="shared" si="24"/>
        <v>0</v>
      </c>
      <c r="W108" s="657" t="s">
        <v>607</v>
      </c>
      <c r="Y108" s="1627"/>
    </row>
    <row r="109" spans="2:25" s="642" customFormat="1" ht="12" customHeight="1">
      <c r="B109" s="1627"/>
      <c r="C109" s="651"/>
      <c r="D109" s="656" t="s">
        <v>608</v>
      </c>
      <c r="E109" s="643"/>
      <c r="F109" s="687">
        <v>999</v>
      </c>
      <c r="G109" s="686">
        <v>743</v>
      </c>
      <c r="H109" s="686">
        <v>543</v>
      </c>
      <c r="I109" s="686">
        <v>272</v>
      </c>
      <c r="J109" s="686">
        <v>142</v>
      </c>
      <c r="K109" s="686">
        <v>200</v>
      </c>
      <c r="L109" s="686">
        <v>3</v>
      </c>
      <c r="M109" s="686">
        <v>253</v>
      </c>
      <c r="N109" s="688">
        <f t="shared" si="24"/>
        <v>100</v>
      </c>
      <c r="O109" s="688">
        <f t="shared" si="24"/>
        <v>74.374374374374369</v>
      </c>
      <c r="P109" s="688">
        <f t="shared" si="24"/>
        <v>54.354354354354349</v>
      </c>
      <c r="Q109" s="688">
        <f t="shared" si="24"/>
        <v>27.227227227227228</v>
      </c>
      <c r="R109" s="688">
        <f t="shared" si="24"/>
        <v>14.214214214214213</v>
      </c>
      <c r="S109" s="688">
        <f t="shared" si="24"/>
        <v>20.02002002002002</v>
      </c>
      <c r="T109" s="688">
        <f t="shared" si="24"/>
        <v>0.3003003003003003</v>
      </c>
      <c r="U109" s="689">
        <f t="shared" si="24"/>
        <v>25.325325325325327</v>
      </c>
      <c r="W109" s="656" t="s">
        <v>608</v>
      </c>
      <c r="Y109" s="1627"/>
    </row>
    <row r="110" spans="2:25" s="642" customFormat="1" ht="8.1" customHeight="1">
      <c r="B110" s="660"/>
      <c r="C110" s="651"/>
      <c r="D110" s="661"/>
      <c r="E110" s="643"/>
      <c r="F110" s="687"/>
      <c r="G110" s="686"/>
      <c r="H110" s="686"/>
      <c r="I110" s="686"/>
      <c r="J110" s="686"/>
      <c r="K110" s="686"/>
      <c r="L110" s="686"/>
      <c r="M110" s="686"/>
      <c r="N110" s="688"/>
      <c r="O110" s="688"/>
      <c r="P110" s="688"/>
      <c r="Q110" s="688"/>
      <c r="R110" s="688"/>
      <c r="S110" s="688"/>
      <c r="T110" s="688"/>
      <c r="U110" s="689"/>
      <c r="W110" s="661"/>
      <c r="Y110" s="660"/>
    </row>
    <row r="111" spans="2:25" s="672" customFormat="1" ht="12" customHeight="1">
      <c r="B111" s="1628" t="s">
        <v>620</v>
      </c>
      <c r="C111" s="675"/>
      <c r="D111" s="670" t="s">
        <v>602</v>
      </c>
      <c r="E111" s="677"/>
      <c r="F111" s="692">
        <v>15444</v>
      </c>
      <c r="G111" s="693">
        <v>12163</v>
      </c>
      <c r="H111" s="693">
        <v>8399</v>
      </c>
      <c r="I111" s="693">
        <v>2767</v>
      </c>
      <c r="J111" s="693">
        <v>3671</v>
      </c>
      <c r="K111" s="693">
        <v>3764</v>
      </c>
      <c r="L111" s="693">
        <v>141</v>
      </c>
      <c r="M111" s="693">
        <v>3124</v>
      </c>
      <c r="N111" s="690">
        <f t="shared" ref="N111:U112" si="25">F111/$F111*100</f>
        <v>100</v>
      </c>
      <c r="O111" s="690">
        <f t="shared" si="25"/>
        <v>78.755503755503753</v>
      </c>
      <c r="P111" s="690">
        <f t="shared" si="25"/>
        <v>54.383579383579381</v>
      </c>
      <c r="Q111" s="690">
        <f t="shared" si="25"/>
        <v>17.916342916342916</v>
      </c>
      <c r="R111" s="690">
        <f t="shared" si="25"/>
        <v>23.769748769748769</v>
      </c>
      <c r="S111" s="690">
        <f t="shared" si="25"/>
        <v>24.371924371924372</v>
      </c>
      <c r="T111" s="690">
        <f t="shared" si="25"/>
        <v>0.91297591297591296</v>
      </c>
      <c r="U111" s="691">
        <f t="shared" si="25"/>
        <v>20.227920227920229</v>
      </c>
      <c r="W111" s="670" t="s">
        <v>602</v>
      </c>
      <c r="Y111" s="1628" t="str">
        <f>B111</f>
        <v>田園地区</v>
      </c>
    </row>
    <row r="112" spans="2:25" s="672" customFormat="1" ht="12" customHeight="1">
      <c r="B112" s="1628"/>
      <c r="C112" s="675"/>
      <c r="D112" s="673" t="s">
        <v>603</v>
      </c>
      <c r="E112" s="677"/>
      <c r="F112" s="692">
        <v>43782</v>
      </c>
      <c r="G112" s="693">
        <v>40147</v>
      </c>
      <c r="H112" s="693">
        <v>22905</v>
      </c>
      <c r="I112" s="693">
        <v>5534</v>
      </c>
      <c r="J112" s="693">
        <v>12928</v>
      </c>
      <c r="K112" s="693">
        <v>17242</v>
      </c>
      <c r="L112" s="693">
        <v>469</v>
      </c>
      <c r="M112" s="693">
        <v>3124</v>
      </c>
      <c r="N112" s="690">
        <f t="shared" si="25"/>
        <v>100</v>
      </c>
      <c r="O112" s="690">
        <f t="shared" si="25"/>
        <v>91.697501256224029</v>
      </c>
      <c r="P112" s="690">
        <f t="shared" si="25"/>
        <v>52.316020282307797</v>
      </c>
      <c r="Q112" s="690">
        <f t="shared" si="25"/>
        <v>12.639897674843542</v>
      </c>
      <c r="R112" s="690">
        <f t="shared" si="25"/>
        <v>29.528116577588964</v>
      </c>
      <c r="S112" s="690">
        <f t="shared" si="25"/>
        <v>39.381480973916219</v>
      </c>
      <c r="T112" s="690">
        <f t="shared" si="25"/>
        <v>1.0712164816591292</v>
      </c>
      <c r="U112" s="691">
        <f t="shared" si="25"/>
        <v>7.1353524279384226</v>
      </c>
      <c r="W112" s="673" t="s">
        <v>603</v>
      </c>
      <c r="Y112" s="1628"/>
    </row>
    <row r="113" spans="2:25" s="672" customFormat="1" ht="12" customHeight="1">
      <c r="B113" s="1628"/>
      <c r="C113" s="675"/>
      <c r="D113" s="670" t="s">
        <v>604</v>
      </c>
      <c r="E113" s="677"/>
      <c r="F113" s="681">
        <v>2.8348873348873349</v>
      </c>
      <c r="G113" s="674">
        <v>3.3007481706815751</v>
      </c>
      <c r="H113" s="674">
        <v>2.7271103702821766</v>
      </c>
      <c r="I113" s="674">
        <v>2</v>
      </c>
      <c r="J113" s="674">
        <v>3.5216562244619993</v>
      </c>
      <c r="K113" s="674">
        <v>4.5807651434643999</v>
      </c>
      <c r="L113" s="674">
        <v>3.3262411347517729</v>
      </c>
      <c r="M113" s="674">
        <v>1</v>
      </c>
      <c r="N113" s="690" t="s">
        <v>133</v>
      </c>
      <c r="O113" s="690" t="s">
        <v>133</v>
      </c>
      <c r="P113" s="690" t="s">
        <v>133</v>
      </c>
      <c r="Q113" s="690" t="s">
        <v>133</v>
      </c>
      <c r="R113" s="690" t="s">
        <v>133</v>
      </c>
      <c r="S113" s="690" t="s">
        <v>133</v>
      </c>
      <c r="T113" s="690" t="s">
        <v>133</v>
      </c>
      <c r="U113" s="691" t="s">
        <v>133</v>
      </c>
      <c r="W113" s="670" t="s">
        <v>604</v>
      </c>
      <c r="Y113" s="1628"/>
    </row>
    <row r="114" spans="2:25" s="642" customFormat="1" ht="12" customHeight="1">
      <c r="B114" s="1628"/>
      <c r="C114" s="651"/>
      <c r="D114" s="655" t="s">
        <v>605</v>
      </c>
      <c r="E114" s="643"/>
      <c r="F114" s="682"/>
      <c r="G114" s="653"/>
      <c r="H114" s="653"/>
      <c r="I114" s="653"/>
      <c r="J114" s="653"/>
      <c r="K114" s="653"/>
      <c r="L114" s="653"/>
      <c r="M114" s="653"/>
      <c r="N114" s="688"/>
      <c r="O114" s="688"/>
      <c r="P114" s="688"/>
      <c r="Q114" s="688"/>
      <c r="R114" s="688"/>
      <c r="S114" s="688"/>
      <c r="T114" s="688"/>
      <c r="U114" s="689"/>
      <c r="W114" s="655" t="s">
        <v>605</v>
      </c>
      <c r="Y114" s="1628"/>
    </row>
    <row r="115" spans="2:25" s="642" customFormat="1" ht="12" customHeight="1">
      <c r="B115" s="1628"/>
      <c r="C115" s="651"/>
      <c r="D115" s="656" t="s">
        <v>606</v>
      </c>
      <c r="E115" s="643"/>
      <c r="F115" s="687">
        <v>1234</v>
      </c>
      <c r="G115" s="686">
        <v>1223</v>
      </c>
      <c r="H115" s="686">
        <v>652</v>
      </c>
      <c r="I115" s="686">
        <v>0</v>
      </c>
      <c r="J115" s="686">
        <v>601</v>
      </c>
      <c r="K115" s="686">
        <v>571</v>
      </c>
      <c r="L115" s="686">
        <v>11</v>
      </c>
      <c r="M115" s="686">
        <v>0</v>
      </c>
      <c r="N115" s="688">
        <f t="shared" ref="N115:U117" si="26">F115/$F115*100</f>
        <v>100</v>
      </c>
      <c r="O115" s="688">
        <f t="shared" si="26"/>
        <v>99.108589951377638</v>
      </c>
      <c r="P115" s="688">
        <f t="shared" si="26"/>
        <v>52.836304700162074</v>
      </c>
      <c r="Q115" s="688">
        <f t="shared" si="26"/>
        <v>0</v>
      </c>
      <c r="R115" s="688">
        <f t="shared" si="26"/>
        <v>48.703403565640194</v>
      </c>
      <c r="S115" s="688">
        <f t="shared" si="26"/>
        <v>46.272285251215564</v>
      </c>
      <c r="T115" s="688">
        <f t="shared" si="26"/>
        <v>0.89141004862236628</v>
      </c>
      <c r="U115" s="689">
        <f t="shared" si="26"/>
        <v>0</v>
      </c>
      <c r="W115" s="656" t="s">
        <v>606</v>
      </c>
      <c r="Y115" s="1628"/>
    </row>
    <row r="116" spans="2:25" s="642" customFormat="1" ht="12" customHeight="1">
      <c r="B116" s="1628"/>
      <c r="C116" s="651"/>
      <c r="D116" s="657" t="s">
        <v>607</v>
      </c>
      <c r="E116" s="643"/>
      <c r="F116" s="687">
        <v>3318</v>
      </c>
      <c r="G116" s="686">
        <v>3290</v>
      </c>
      <c r="H116" s="686">
        <v>1730</v>
      </c>
      <c r="I116" s="686">
        <v>0</v>
      </c>
      <c r="J116" s="686">
        <v>1491</v>
      </c>
      <c r="K116" s="686">
        <v>1560</v>
      </c>
      <c r="L116" s="686">
        <v>28</v>
      </c>
      <c r="M116" s="686">
        <v>0</v>
      </c>
      <c r="N116" s="688">
        <f t="shared" si="26"/>
        <v>100</v>
      </c>
      <c r="O116" s="688">
        <f t="shared" si="26"/>
        <v>99.156118143459921</v>
      </c>
      <c r="P116" s="688">
        <f t="shared" si="26"/>
        <v>52.139843279083784</v>
      </c>
      <c r="Q116" s="688">
        <f t="shared" si="26"/>
        <v>0</v>
      </c>
      <c r="R116" s="688">
        <f t="shared" si="26"/>
        <v>44.936708860759495</v>
      </c>
      <c r="S116" s="688">
        <f t="shared" si="26"/>
        <v>47.016274864376129</v>
      </c>
      <c r="T116" s="688">
        <f t="shared" si="26"/>
        <v>0.8438818565400843</v>
      </c>
      <c r="U116" s="689">
        <f t="shared" si="26"/>
        <v>0</v>
      </c>
      <c r="W116" s="657" t="s">
        <v>607</v>
      </c>
      <c r="Y116" s="1628"/>
    </row>
    <row r="117" spans="2:25" s="642" customFormat="1" ht="12" customHeight="1">
      <c r="B117" s="1628"/>
      <c r="C117" s="651"/>
      <c r="D117" s="656" t="s">
        <v>608</v>
      </c>
      <c r="E117" s="643"/>
      <c r="F117" s="687">
        <v>10079</v>
      </c>
      <c r="G117" s="686">
        <v>8083</v>
      </c>
      <c r="H117" s="686">
        <v>4679</v>
      </c>
      <c r="I117" s="686">
        <v>1920</v>
      </c>
      <c r="J117" s="686">
        <v>1405</v>
      </c>
      <c r="K117" s="686">
        <v>3404</v>
      </c>
      <c r="L117" s="686">
        <v>90</v>
      </c>
      <c r="M117" s="686">
        <v>1906</v>
      </c>
      <c r="N117" s="688">
        <f t="shared" si="26"/>
        <v>100</v>
      </c>
      <c r="O117" s="688">
        <f t="shared" si="26"/>
        <v>80.196448060323448</v>
      </c>
      <c r="P117" s="688">
        <f t="shared" si="26"/>
        <v>46.423256275424151</v>
      </c>
      <c r="Q117" s="688">
        <f t="shared" si="26"/>
        <v>19.049508879849192</v>
      </c>
      <c r="R117" s="688">
        <f t="shared" si="26"/>
        <v>13.939874987597975</v>
      </c>
      <c r="S117" s="688">
        <f t="shared" si="26"/>
        <v>33.773191784899296</v>
      </c>
      <c r="T117" s="688">
        <f t="shared" si="26"/>
        <v>0.89294572874293077</v>
      </c>
      <c r="U117" s="689">
        <f t="shared" si="26"/>
        <v>18.910606210933626</v>
      </c>
      <c r="W117" s="656" t="s">
        <v>608</v>
      </c>
      <c r="Y117" s="1628"/>
    </row>
    <row r="118" spans="2:25" s="642" customFormat="1" ht="8.1" customHeight="1">
      <c r="B118" s="660"/>
      <c r="C118" s="651"/>
      <c r="D118" s="661"/>
      <c r="E118" s="643"/>
      <c r="F118" s="687"/>
      <c r="G118" s="686"/>
      <c r="H118" s="686"/>
      <c r="I118" s="686"/>
      <c r="J118" s="686"/>
      <c r="K118" s="686"/>
      <c r="L118" s="686"/>
      <c r="M118" s="686"/>
      <c r="N118" s="688"/>
      <c r="O118" s="688"/>
      <c r="P118" s="688"/>
      <c r="Q118" s="688"/>
      <c r="R118" s="688"/>
      <c r="S118" s="688"/>
      <c r="T118" s="688"/>
      <c r="U118" s="689"/>
      <c r="W118" s="661"/>
      <c r="Y118" s="660"/>
    </row>
    <row r="119" spans="2:25" s="672" customFormat="1" ht="12" customHeight="1">
      <c r="B119" s="1627" t="s">
        <v>621</v>
      </c>
      <c r="C119" s="675"/>
      <c r="D119" s="670" t="s">
        <v>602</v>
      </c>
      <c r="E119" s="677"/>
      <c r="F119" s="692">
        <v>1574</v>
      </c>
      <c r="G119" s="693">
        <v>1257</v>
      </c>
      <c r="H119" s="693">
        <v>888</v>
      </c>
      <c r="I119" s="693">
        <v>286</v>
      </c>
      <c r="J119" s="693">
        <v>410</v>
      </c>
      <c r="K119" s="693">
        <v>369</v>
      </c>
      <c r="L119" s="693">
        <v>9</v>
      </c>
      <c r="M119" s="693">
        <v>302</v>
      </c>
      <c r="N119" s="690">
        <f t="shared" ref="N119:U120" si="27">F119/$F119*100</f>
        <v>100</v>
      </c>
      <c r="O119" s="690">
        <f t="shared" si="27"/>
        <v>79.86022871664548</v>
      </c>
      <c r="P119" s="690">
        <f t="shared" si="27"/>
        <v>56.416772554002534</v>
      </c>
      <c r="Q119" s="690">
        <f t="shared" si="27"/>
        <v>18.170266836086405</v>
      </c>
      <c r="R119" s="690">
        <f t="shared" si="27"/>
        <v>26.048284625158828</v>
      </c>
      <c r="S119" s="690">
        <f t="shared" si="27"/>
        <v>23.443456162642949</v>
      </c>
      <c r="T119" s="690">
        <f t="shared" si="27"/>
        <v>0.57179161372299869</v>
      </c>
      <c r="U119" s="691">
        <f t="shared" si="27"/>
        <v>19.186785260482846</v>
      </c>
      <c r="W119" s="670" t="s">
        <v>602</v>
      </c>
      <c r="Y119" s="1627" t="str">
        <f>B119</f>
        <v>清　水</v>
      </c>
    </row>
    <row r="120" spans="2:25" s="672" customFormat="1" ht="12" customHeight="1">
      <c r="B120" s="1627"/>
      <c r="C120" s="675"/>
      <c r="D120" s="673" t="s">
        <v>603</v>
      </c>
      <c r="E120" s="677"/>
      <c r="F120" s="692">
        <v>4498</v>
      </c>
      <c r="G120" s="693">
        <v>4151</v>
      </c>
      <c r="H120" s="693">
        <v>2453</v>
      </c>
      <c r="I120" s="693">
        <v>572</v>
      </c>
      <c r="J120" s="693">
        <v>1446</v>
      </c>
      <c r="K120" s="693">
        <v>1698</v>
      </c>
      <c r="L120" s="693">
        <v>31</v>
      </c>
      <c r="M120" s="693">
        <v>302</v>
      </c>
      <c r="N120" s="690">
        <f t="shared" si="27"/>
        <v>100</v>
      </c>
      <c r="O120" s="690">
        <f t="shared" si="27"/>
        <v>92.285460204535354</v>
      </c>
      <c r="P120" s="690">
        <f t="shared" si="27"/>
        <v>54.535349044019569</v>
      </c>
      <c r="Q120" s="690">
        <f t="shared" si="27"/>
        <v>12.716763005780345</v>
      </c>
      <c r="R120" s="690">
        <f t="shared" si="27"/>
        <v>32.147621164962203</v>
      </c>
      <c r="S120" s="690">
        <f t="shared" si="27"/>
        <v>37.750111160515786</v>
      </c>
      <c r="T120" s="690">
        <f t="shared" si="27"/>
        <v>0.68919519786571803</v>
      </c>
      <c r="U120" s="691">
        <f t="shared" si="27"/>
        <v>6.7140951534015114</v>
      </c>
      <c r="W120" s="673" t="s">
        <v>603</v>
      </c>
      <c r="Y120" s="1627"/>
    </row>
    <row r="121" spans="2:25" s="672" customFormat="1" ht="12" customHeight="1">
      <c r="B121" s="1627"/>
      <c r="C121" s="675"/>
      <c r="D121" s="670" t="s">
        <v>604</v>
      </c>
      <c r="E121" s="677"/>
      <c r="F121" s="681">
        <v>2.8576874205844982</v>
      </c>
      <c r="G121" s="674">
        <v>3.3023070803500398</v>
      </c>
      <c r="H121" s="674">
        <v>2.7623873873873874</v>
      </c>
      <c r="I121" s="674">
        <v>2</v>
      </c>
      <c r="J121" s="674">
        <v>3.526829268292683</v>
      </c>
      <c r="K121" s="674">
        <v>4.6016260162601625</v>
      </c>
      <c r="L121" s="674">
        <v>3.4444444444444446</v>
      </c>
      <c r="M121" s="674">
        <v>1</v>
      </c>
      <c r="N121" s="690" t="s">
        <v>133</v>
      </c>
      <c r="O121" s="690" t="s">
        <v>133</v>
      </c>
      <c r="P121" s="690" t="s">
        <v>133</v>
      </c>
      <c r="Q121" s="690" t="s">
        <v>133</v>
      </c>
      <c r="R121" s="690" t="s">
        <v>133</v>
      </c>
      <c r="S121" s="690" t="s">
        <v>133</v>
      </c>
      <c r="T121" s="690" t="s">
        <v>133</v>
      </c>
      <c r="U121" s="691" t="s">
        <v>133</v>
      </c>
      <c r="W121" s="670" t="s">
        <v>604</v>
      </c>
      <c r="Y121" s="1627"/>
    </row>
    <row r="122" spans="2:25" s="642" customFormat="1" ht="12" customHeight="1">
      <c r="B122" s="1627"/>
      <c r="C122" s="651"/>
      <c r="D122" s="655" t="s">
        <v>605</v>
      </c>
      <c r="E122" s="643"/>
      <c r="F122" s="682"/>
      <c r="G122" s="653"/>
      <c r="H122" s="653"/>
      <c r="I122" s="653"/>
      <c r="J122" s="653"/>
      <c r="K122" s="653"/>
      <c r="L122" s="653"/>
      <c r="M122" s="653"/>
      <c r="N122" s="688"/>
      <c r="O122" s="688"/>
      <c r="P122" s="688"/>
      <c r="Q122" s="688"/>
      <c r="R122" s="688"/>
      <c r="S122" s="688"/>
      <c r="T122" s="688"/>
      <c r="U122" s="689"/>
      <c r="W122" s="655" t="s">
        <v>605</v>
      </c>
      <c r="Y122" s="1627"/>
    </row>
    <row r="123" spans="2:25" s="642" customFormat="1" ht="12" customHeight="1">
      <c r="B123" s="1627"/>
      <c r="C123" s="651"/>
      <c r="D123" s="656" t="s">
        <v>606</v>
      </c>
      <c r="E123" s="643"/>
      <c r="F123" s="687">
        <v>119</v>
      </c>
      <c r="G123" s="686">
        <v>117</v>
      </c>
      <c r="H123" s="686">
        <v>64</v>
      </c>
      <c r="I123" s="686">
        <v>0</v>
      </c>
      <c r="J123" s="686">
        <v>59</v>
      </c>
      <c r="K123" s="686">
        <v>53</v>
      </c>
      <c r="L123" s="686">
        <v>2</v>
      </c>
      <c r="M123" s="686">
        <v>0</v>
      </c>
      <c r="N123" s="688">
        <f t="shared" ref="N123:U125" si="28">F123/$F123*100</f>
        <v>100</v>
      </c>
      <c r="O123" s="688">
        <f t="shared" si="28"/>
        <v>98.319327731092429</v>
      </c>
      <c r="P123" s="688">
        <f t="shared" si="28"/>
        <v>53.781512605042018</v>
      </c>
      <c r="Q123" s="688">
        <f t="shared" si="28"/>
        <v>0</v>
      </c>
      <c r="R123" s="688">
        <f t="shared" si="28"/>
        <v>49.579831932773111</v>
      </c>
      <c r="S123" s="688">
        <f t="shared" si="28"/>
        <v>44.537815126050425</v>
      </c>
      <c r="T123" s="688">
        <f t="shared" si="28"/>
        <v>1.680672268907563</v>
      </c>
      <c r="U123" s="689">
        <f t="shared" si="28"/>
        <v>0</v>
      </c>
      <c r="W123" s="656" t="s">
        <v>606</v>
      </c>
      <c r="Y123" s="1627"/>
    </row>
    <row r="124" spans="2:25" s="642" customFormat="1" ht="12" customHeight="1">
      <c r="B124" s="1627"/>
      <c r="C124" s="651"/>
      <c r="D124" s="657" t="s">
        <v>607</v>
      </c>
      <c r="E124" s="643"/>
      <c r="F124" s="687">
        <v>323</v>
      </c>
      <c r="G124" s="686">
        <v>320</v>
      </c>
      <c r="H124" s="686">
        <v>176</v>
      </c>
      <c r="I124" s="686">
        <v>0</v>
      </c>
      <c r="J124" s="686">
        <v>159</v>
      </c>
      <c r="K124" s="686">
        <v>144</v>
      </c>
      <c r="L124" s="686">
        <v>3</v>
      </c>
      <c r="M124" s="686">
        <v>0</v>
      </c>
      <c r="N124" s="688">
        <f t="shared" si="28"/>
        <v>100</v>
      </c>
      <c r="O124" s="688">
        <f t="shared" si="28"/>
        <v>99.071207430340564</v>
      </c>
      <c r="P124" s="688">
        <f t="shared" si="28"/>
        <v>54.489164086687303</v>
      </c>
      <c r="Q124" s="688">
        <f t="shared" si="28"/>
        <v>0</v>
      </c>
      <c r="R124" s="688">
        <f t="shared" si="28"/>
        <v>49.226006191950468</v>
      </c>
      <c r="S124" s="688">
        <f t="shared" si="28"/>
        <v>44.582043343653247</v>
      </c>
      <c r="T124" s="688">
        <f t="shared" si="28"/>
        <v>0.92879256965944268</v>
      </c>
      <c r="U124" s="689">
        <f t="shared" si="28"/>
        <v>0</v>
      </c>
      <c r="W124" s="657" t="s">
        <v>607</v>
      </c>
      <c r="Y124" s="1627"/>
    </row>
    <row r="125" spans="2:25" s="642" customFormat="1" ht="12" customHeight="1">
      <c r="B125" s="1627"/>
      <c r="C125" s="651"/>
      <c r="D125" s="656" t="s">
        <v>608</v>
      </c>
      <c r="E125" s="643"/>
      <c r="F125" s="687">
        <v>1000</v>
      </c>
      <c r="G125" s="686">
        <v>824</v>
      </c>
      <c r="H125" s="686">
        <v>483</v>
      </c>
      <c r="I125" s="686">
        <v>198</v>
      </c>
      <c r="J125" s="686">
        <v>155</v>
      </c>
      <c r="K125" s="686">
        <v>341</v>
      </c>
      <c r="L125" s="686">
        <v>4</v>
      </c>
      <c r="M125" s="686">
        <v>172</v>
      </c>
      <c r="N125" s="688">
        <f t="shared" si="28"/>
        <v>100</v>
      </c>
      <c r="O125" s="688">
        <f t="shared" si="28"/>
        <v>82.399999999999991</v>
      </c>
      <c r="P125" s="688">
        <f t="shared" si="28"/>
        <v>48.3</v>
      </c>
      <c r="Q125" s="688">
        <f t="shared" si="28"/>
        <v>19.8</v>
      </c>
      <c r="R125" s="688">
        <f t="shared" si="28"/>
        <v>15.5</v>
      </c>
      <c r="S125" s="688">
        <f t="shared" si="28"/>
        <v>34.1</v>
      </c>
      <c r="T125" s="688">
        <f t="shared" si="28"/>
        <v>0.4</v>
      </c>
      <c r="U125" s="689">
        <f t="shared" si="28"/>
        <v>17.2</v>
      </c>
      <c r="W125" s="656" t="s">
        <v>608</v>
      </c>
      <c r="Y125" s="1627"/>
    </row>
    <row r="126" spans="2:25" s="642" customFormat="1" ht="8.1" customHeight="1">
      <c r="B126" s="645"/>
      <c r="C126" s="645"/>
      <c r="D126" s="667"/>
      <c r="E126" s="667"/>
      <c r="F126" s="684"/>
      <c r="G126" s="668"/>
      <c r="H126" s="668"/>
      <c r="I126" s="668"/>
      <c r="J126" s="668"/>
      <c r="K126" s="668"/>
      <c r="L126" s="668"/>
      <c r="M126" s="668"/>
      <c r="N126" s="669"/>
      <c r="O126" s="669"/>
      <c r="P126" s="669"/>
      <c r="Q126" s="669"/>
      <c r="R126" s="669"/>
      <c r="S126" s="669"/>
      <c r="T126" s="669"/>
      <c r="U126" s="685"/>
      <c r="V126" s="663"/>
      <c r="W126" s="663"/>
      <c r="X126" s="663"/>
      <c r="Y126" s="663"/>
    </row>
    <row r="127" spans="2:25" s="642" customFormat="1" ht="3" customHeight="1">
      <c r="B127" s="644"/>
      <c r="C127" s="664"/>
      <c r="D127" s="664"/>
      <c r="E127" s="664"/>
      <c r="F127" s="664"/>
      <c r="G127" s="664"/>
      <c r="H127" s="664"/>
      <c r="I127" s="664"/>
      <c r="J127" s="664"/>
      <c r="K127" s="643"/>
      <c r="L127" s="643"/>
      <c r="M127" s="643"/>
      <c r="N127" s="664"/>
      <c r="O127" s="664"/>
      <c r="P127" s="664"/>
      <c r="Q127" s="664"/>
      <c r="R127" s="664"/>
      <c r="S127" s="643"/>
      <c r="T127" s="643"/>
      <c r="U127" s="643"/>
    </row>
    <row r="128" spans="2:25" s="642" customFormat="1" ht="12" customHeight="1">
      <c r="B128" s="665" t="s">
        <v>1375</v>
      </c>
      <c r="C128" s="644"/>
      <c r="D128" s="666"/>
      <c r="E128" s="644"/>
      <c r="F128" s="644"/>
      <c r="G128" s="644"/>
      <c r="H128" s="644"/>
      <c r="I128" s="644"/>
      <c r="J128" s="644"/>
      <c r="K128" s="644"/>
      <c r="L128" s="644"/>
      <c r="M128" s="644"/>
      <c r="N128" s="665"/>
      <c r="O128" s="644"/>
      <c r="P128" s="644"/>
      <c r="Q128" s="644"/>
      <c r="R128" s="644"/>
      <c r="S128" s="644"/>
      <c r="T128" s="644"/>
      <c r="U128" s="644"/>
    </row>
    <row r="129" spans="2:25" s="642" customFormat="1" ht="12" customHeight="1">
      <c r="B129" s="665" t="s">
        <v>1376</v>
      </c>
      <c r="C129" s="644"/>
      <c r="D129" s="666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4"/>
      <c r="Q129" s="644"/>
      <c r="R129" s="644"/>
      <c r="S129" s="644"/>
      <c r="T129" s="644"/>
      <c r="U129" s="644"/>
    </row>
    <row r="130" spans="2:25" s="642" customFormat="1" ht="16.5" customHeight="1">
      <c r="B130" s="665"/>
      <c r="C130" s="644"/>
      <c r="D130" s="666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4"/>
      <c r="Q130" s="644"/>
      <c r="R130" s="644"/>
      <c r="S130" s="644"/>
      <c r="T130" s="644"/>
      <c r="U130" s="644"/>
    </row>
    <row r="131" spans="2:25" s="642" customFormat="1" ht="7.5" customHeight="1">
      <c r="B131" s="660"/>
      <c r="C131" s="651"/>
      <c r="D131" s="661"/>
      <c r="E131" s="643"/>
      <c r="F131" s="682"/>
      <c r="G131" s="653"/>
      <c r="H131" s="653"/>
      <c r="I131" s="653"/>
      <c r="J131" s="653"/>
      <c r="K131" s="653"/>
      <c r="L131" s="653"/>
      <c r="M131" s="653"/>
      <c r="N131" s="654"/>
      <c r="O131" s="654"/>
      <c r="P131" s="654"/>
      <c r="Q131" s="654"/>
      <c r="R131" s="654"/>
      <c r="S131" s="654"/>
      <c r="T131" s="654"/>
      <c r="U131" s="683"/>
      <c r="W131" s="661"/>
      <c r="Y131" s="660"/>
    </row>
    <row r="132" spans="2:25" s="672" customFormat="1" ht="12" customHeight="1">
      <c r="B132" s="1627" t="s">
        <v>622</v>
      </c>
      <c r="C132" s="675"/>
      <c r="D132" s="670" t="s">
        <v>602</v>
      </c>
      <c r="E132" s="677"/>
      <c r="F132" s="692">
        <v>1451</v>
      </c>
      <c r="G132" s="693">
        <v>1150</v>
      </c>
      <c r="H132" s="693">
        <v>904</v>
      </c>
      <c r="I132" s="693">
        <v>275</v>
      </c>
      <c r="J132" s="693">
        <v>454</v>
      </c>
      <c r="K132" s="693">
        <v>246</v>
      </c>
      <c r="L132" s="693">
        <v>14</v>
      </c>
      <c r="M132" s="693">
        <v>287</v>
      </c>
      <c r="N132" s="690">
        <f t="shared" ref="N132:U133" si="29">F132/$F132*100</f>
        <v>100</v>
      </c>
      <c r="O132" s="690">
        <f t="shared" si="29"/>
        <v>79.255685733976563</v>
      </c>
      <c r="P132" s="690">
        <f t="shared" si="29"/>
        <v>62.301860785665056</v>
      </c>
      <c r="Q132" s="690">
        <f t="shared" si="29"/>
        <v>18.952446588559614</v>
      </c>
      <c r="R132" s="690">
        <f t="shared" si="29"/>
        <v>31.288766368022053</v>
      </c>
      <c r="S132" s="690">
        <f t="shared" si="29"/>
        <v>16.95382494831151</v>
      </c>
      <c r="T132" s="690">
        <f t="shared" si="29"/>
        <v>0.96485182632667121</v>
      </c>
      <c r="U132" s="691">
        <f t="shared" si="29"/>
        <v>19.779462439696761</v>
      </c>
      <c r="W132" s="670" t="s">
        <v>602</v>
      </c>
      <c r="Y132" s="1627" t="str">
        <f>B132</f>
        <v>和　徳</v>
      </c>
    </row>
    <row r="133" spans="2:25" s="672" customFormat="1" ht="12" customHeight="1">
      <c r="B133" s="1627"/>
      <c r="C133" s="675"/>
      <c r="D133" s="673" t="s">
        <v>603</v>
      </c>
      <c r="E133" s="677"/>
      <c r="F133" s="692">
        <v>4015</v>
      </c>
      <c r="G133" s="693">
        <v>3680</v>
      </c>
      <c r="H133" s="693">
        <v>2585</v>
      </c>
      <c r="I133" s="693">
        <v>550</v>
      </c>
      <c r="J133" s="693">
        <v>1635</v>
      </c>
      <c r="K133" s="693">
        <v>1095</v>
      </c>
      <c r="L133" s="693">
        <v>48</v>
      </c>
      <c r="M133" s="693">
        <v>287</v>
      </c>
      <c r="N133" s="690">
        <f t="shared" si="29"/>
        <v>100</v>
      </c>
      <c r="O133" s="690">
        <f t="shared" si="29"/>
        <v>91.656288916562886</v>
      </c>
      <c r="P133" s="690">
        <f t="shared" si="29"/>
        <v>64.38356164383562</v>
      </c>
      <c r="Q133" s="690">
        <f t="shared" si="29"/>
        <v>13.698630136986301</v>
      </c>
      <c r="R133" s="690">
        <f t="shared" si="29"/>
        <v>40.722291407222919</v>
      </c>
      <c r="S133" s="690">
        <f t="shared" si="29"/>
        <v>27.27272727272727</v>
      </c>
      <c r="T133" s="690">
        <f t="shared" si="29"/>
        <v>1.1955168119551682</v>
      </c>
      <c r="U133" s="691">
        <f t="shared" si="29"/>
        <v>7.1481942714819429</v>
      </c>
      <c r="W133" s="673" t="s">
        <v>603</v>
      </c>
      <c r="Y133" s="1627"/>
    </row>
    <row r="134" spans="2:25" s="672" customFormat="1" ht="12" customHeight="1">
      <c r="B134" s="1627"/>
      <c r="C134" s="675"/>
      <c r="D134" s="670" t="s">
        <v>604</v>
      </c>
      <c r="E134" s="677"/>
      <c r="F134" s="681">
        <v>2.7670572019297035</v>
      </c>
      <c r="G134" s="674">
        <v>3.2</v>
      </c>
      <c r="H134" s="674">
        <v>2.8595132743362832</v>
      </c>
      <c r="I134" s="674">
        <v>2</v>
      </c>
      <c r="J134" s="674">
        <v>3.6013215859030838</v>
      </c>
      <c r="K134" s="674">
        <v>4.4512195121951219</v>
      </c>
      <c r="L134" s="674">
        <v>3.4285714285714284</v>
      </c>
      <c r="M134" s="674">
        <v>1</v>
      </c>
      <c r="N134" s="690" t="s">
        <v>133</v>
      </c>
      <c r="O134" s="690" t="s">
        <v>133</v>
      </c>
      <c r="P134" s="690" t="s">
        <v>133</v>
      </c>
      <c r="Q134" s="690" t="s">
        <v>133</v>
      </c>
      <c r="R134" s="690" t="s">
        <v>133</v>
      </c>
      <c r="S134" s="690" t="s">
        <v>133</v>
      </c>
      <c r="T134" s="690" t="s">
        <v>133</v>
      </c>
      <c r="U134" s="691" t="s">
        <v>133</v>
      </c>
      <c r="W134" s="670" t="s">
        <v>604</v>
      </c>
      <c r="Y134" s="1627"/>
    </row>
    <row r="135" spans="2:25" s="642" customFormat="1" ht="12" customHeight="1">
      <c r="B135" s="1627"/>
      <c r="C135" s="651"/>
      <c r="D135" s="655" t="s">
        <v>605</v>
      </c>
      <c r="E135" s="643"/>
      <c r="F135" s="682"/>
      <c r="G135" s="653"/>
      <c r="H135" s="653"/>
      <c r="I135" s="653"/>
      <c r="J135" s="653"/>
      <c r="K135" s="653"/>
      <c r="L135" s="653"/>
      <c r="M135" s="653"/>
      <c r="N135" s="688"/>
      <c r="O135" s="688"/>
      <c r="P135" s="688"/>
      <c r="Q135" s="688"/>
      <c r="R135" s="688"/>
      <c r="S135" s="688"/>
      <c r="T135" s="688"/>
      <c r="U135" s="689"/>
      <c r="W135" s="655" t="s">
        <v>605</v>
      </c>
      <c r="Y135" s="1627"/>
    </row>
    <row r="136" spans="2:25" s="642" customFormat="1" ht="12" customHeight="1">
      <c r="B136" s="1627"/>
      <c r="C136" s="651"/>
      <c r="D136" s="656" t="s">
        <v>606</v>
      </c>
      <c r="E136" s="643"/>
      <c r="F136" s="687">
        <v>142</v>
      </c>
      <c r="G136" s="686">
        <v>140</v>
      </c>
      <c r="H136" s="686">
        <v>103</v>
      </c>
      <c r="I136" s="686">
        <v>0</v>
      </c>
      <c r="J136" s="686">
        <v>101</v>
      </c>
      <c r="K136" s="686">
        <v>37</v>
      </c>
      <c r="L136" s="686">
        <v>2</v>
      </c>
      <c r="M136" s="686">
        <v>0</v>
      </c>
      <c r="N136" s="688">
        <f t="shared" ref="N136:U138" si="30">F136/$F136*100</f>
        <v>100</v>
      </c>
      <c r="O136" s="688">
        <f t="shared" si="30"/>
        <v>98.591549295774655</v>
      </c>
      <c r="P136" s="688">
        <f t="shared" si="30"/>
        <v>72.535211267605632</v>
      </c>
      <c r="Q136" s="688">
        <f t="shared" si="30"/>
        <v>0</v>
      </c>
      <c r="R136" s="688">
        <f t="shared" si="30"/>
        <v>71.126760563380287</v>
      </c>
      <c r="S136" s="688">
        <f t="shared" si="30"/>
        <v>26.056338028169012</v>
      </c>
      <c r="T136" s="688">
        <f t="shared" si="30"/>
        <v>1.4084507042253522</v>
      </c>
      <c r="U136" s="689">
        <f t="shared" si="30"/>
        <v>0</v>
      </c>
      <c r="W136" s="656" t="s">
        <v>606</v>
      </c>
      <c r="Y136" s="1627"/>
    </row>
    <row r="137" spans="2:25" s="642" customFormat="1" ht="12" customHeight="1">
      <c r="B137" s="1627"/>
      <c r="C137" s="651"/>
      <c r="D137" s="657" t="s">
        <v>607</v>
      </c>
      <c r="E137" s="643"/>
      <c r="F137" s="687">
        <v>381</v>
      </c>
      <c r="G137" s="686">
        <v>377</v>
      </c>
      <c r="H137" s="686">
        <v>276</v>
      </c>
      <c r="I137" s="686">
        <v>0</v>
      </c>
      <c r="J137" s="686">
        <v>247</v>
      </c>
      <c r="K137" s="686">
        <v>101</v>
      </c>
      <c r="L137" s="686">
        <v>4</v>
      </c>
      <c r="M137" s="686">
        <v>0</v>
      </c>
      <c r="N137" s="688">
        <f t="shared" si="30"/>
        <v>100</v>
      </c>
      <c r="O137" s="688">
        <f t="shared" si="30"/>
        <v>98.950131233595798</v>
      </c>
      <c r="P137" s="688">
        <f t="shared" si="30"/>
        <v>72.440944881889763</v>
      </c>
      <c r="Q137" s="688">
        <f t="shared" si="30"/>
        <v>0</v>
      </c>
      <c r="R137" s="688">
        <f t="shared" si="30"/>
        <v>64.829396325459328</v>
      </c>
      <c r="S137" s="688">
        <f t="shared" si="30"/>
        <v>26.509186351706038</v>
      </c>
      <c r="T137" s="688">
        <f t="shared" si="30"/>
        <v>1.0498687664041995</v>
      </c>
      <c r="U137" s="689">
        <f t="shared" si="30"/>
        <v>0</v>
      </c>
      <c r="W137" s="657" t="s">
        <v>607</v>
      </c>
      <c r="Y137" s="1627"/>
    </row>
    <row r="138" spans="2:25" s="642" customFormat="1" ht="12" customHeight="1">
      <c r="B138" s="1627"/>
      <c r="C138" s="651"/>
      <c r="D138" s="656" t="s">
        <v>608</v>
      </c>
      <c r="E138" s="643"/>
      <c r="F138" s="687">
        <v>737</v>
      </c>
      <c r="G138" s="686">
        <v>579</v>
      </c>
      <c r="H138" s="686">
        <v>367</v>
      </c>
      <c r="I138" s="686">
        <v>145</v>
      </c>
      <c r="J138" s="686">
        <v>112</v>
      </c>
      <c r="K138" s="686">
        <v>212</v>
      </c>
      <c r="L138" s="686">
        <v>7</v>
      </c>
      <c r="M138" s="686">
        <v>151</v>
      </c>
      <c r="N138" s="688">
        <f t="shared" si="30"/>
        <v>100</v>
      </c>
      <c r="O138" s="688">
        <f t="shared" si="30"/>
        <v>78.561736770691994</v>
      </c>
      <c r="P138" s="688">
        <f t="shared" si="30"/>
        <v>49.796472184531886</v>
      </c>
      <c r="Q138" s="688">
        <f t="shared" si="30"/>
        <v>19.674355495251017</v>
      </c>
      <c r="R138" s="688">
        <f t="shared" si="30"/>
        <v>15.19674355495251</v>
      </c>
      <c r="S138" s="688">
        <f t="shared" si="30"/>
        <v>28.765264586160111</v>
      </c>
      <c r="T138" s="688">
        <f t="shared" si="30"/>
        <v>0.94979647218453189</v>
      </c>
      <c r="U138" s="689">
        <f t="shared" si="30"/>
        <v>20.488466757123476</v>
      </c>
      <c r="W138" s="656" t="s">
        <v>608</v>
      </c>
      <c r="Y138" s="1627"/>
    </row>
    <row r="139" spans="2:25" s="642" customFormat="1" ht="8.1" customHeight="1">
      <c r="B139" s="660"/>
      <c r="C139" s="651"/>
      <c r="D139" s="661"/>
      <c r="E139" s="643"/>
      <c r="F139" s="687"/>
      <c r="G139" s="686"/>
      <c r="H139" s="686"/>
      <c r="I139" s="686"/>
      <c r="J139" s="686"/>
      <c r="K139" s="686"/>
      <c r="L139" s="686"/>
      <c r="M139" s="686"/>
      <c r="N139" s="688"/>
      <c r="O139" s="688"/>
      <c r="P139" s="688"/>
      <c r="Q139" s="688"/>
      <c r="R139" s="688"/>
      <c r="S139" s="688"/>
      <c r="T139" s="688"/>
      <c r="U139" s="689"/>
      <c r="W139" s="661"/>
      <c r="Y139" s="660"/>
    </row>
    <row r="140" spans="2:25" s="672" customFormat="1" ht="12" customHeight="1">
      <c r="B140" s="1627" t="s">
        <v>623</v>
      </c>
      <c r="C140" s="675"/>
      <c r="D140" s="670" t="s">
        <v>602</v>
      </c>
      <c r="E140" s="677"/>
      <c r="F140" s="692">
        <v>1067</v>
      </c>
      <c r="G140" s="693">
        <v>837</v>
      </c>
      <c r="H140" s="693">
        <v>614</v>
      </c>
      <c r="I140" s="693">
        <v>215</v>
      </c>
      <c r="J140" s="693">
        <v>287</v>
      </c>
      <c r="K140" s="693">
        <v>223</v>
      </c>
      <c r="L140" s="693">
        <v>5</v>
      </c>
      <c r="M140" s="693">
        <v>225</v>
      </c>
      <c r="N140" s="690">
        <f t="shared" ref="N140:U141" si="31">F140/$F140*100</f>
        <v>100</v>
      </c>
      <c r="O140" s="690">
        <f t="shared" si="31"/>
        <v>78.444236176194934</v>
      </c>
      <c r="P140" s="690">
        <f t="shared" si="31"/>
        <v>57.544517338331772</v>
      </c>
      <c r="Q140" s="690">
        <f t="shared" si="31"/>
        <v>20.149953139643863</v>
      </c>
      <c r="R140" s="690">
        <f t="shared" si="31"/>
        <v>26.897844423617617</v>
      </c>
      <c r="S140" s="690">
        <f t="shared" si="31"/>
        <v>20.899718837863169</v>
      </c>
      <c r="T140" s="690">
        <f t="shared" si="31"/>
        <v>0.46860356138706649</v>
      </c>
      <c r="U140" s="691">
        <f t="shared" si="31"/>
        <v>21.087160262417996</v>
      </c>
      <c r="W140" s="670" t="s">
        <v>602</v>
      </c>
      <c r="Y140" s="1627" t="str">
        <f>B140</f>
        <v>豊　田</v>
      </c>
    </row>
    <row r="141" spans="2:25" s="672" customFormat="1" ht="12" customHeight="1">
      <c r="B141" s="1627"/>
      <c r="C141" s="675"/>
      <c r="D141" s="673" t="s">
        <v>603</v>
      </c>
      <c r="E141" s="677"/>
      <c r="F141" s="692">
        <v>2966</v>
      </c>
      <c r="G141" s="693">
        <v>2723</v>
      </c>
      <c r="H141" s="693">
        <v>1717</v>
      </c>
      <c r="I141" s="693">
        <v>430</v>
      </c>
      <c r="J141" s="693">
        <v>1034</v>
      </c>
      <c r="K141" s="693">
        <v>1006</v>
      </c>
      <c r="L141" s="693">
        <v>18</v>
      </c>
      <c r="M141" s="693">
        <v>225</v>
      </c>
      <c r="N141" s="690">
        <f t="shared" si="31"/>
        <v>100</v>
      </c>
      <c r="O141" s="690">
        <f t="shared" si="31"/>
        <v>91.807147673634532</v>
      </c>
      <c r="P141" s="690">
        <f t="shared" si="31"/>
        <v>57.8894133513149</v>
      </c>
      <c r="Q141" s="690">
        <f t="shared" si="31"/>
        <v>14.497639919082941</v>
      </c>
      <c r="R141" s="690">
        <f t="shared" si="31"/>
        <v>34.861766689143622</v>
      </c>
      <c r="S141" s="690">
        <f t="shared" si="31"/>
        <v>33.917734322319617</v>
      </c>
      <c r="T141" s="690">
        <f t="shared" si="31"/>
        <v>0.60687795010114631</v>
      </c>
      <c r="U141" s="691">
        <f t="shared" si="31"/>
        <v>7.5859743762643292</v>
      </c>
      <c r="W141" s="673" t="s">
        <v>603</v>
      </c>
      <c r="Y141" s="1627"/>
    </row>
    <row r="142" spans="2:25" s="672" customFormat="1" ht="12" customHeight="1">
      <c r="B142" s="1627"/>
      <c r="C142" s="675"/>
      <c r="D142" s="670" t="s">
        <v>604</v>
      </c>
      <c r="E142" s="677"/>
      <c r="F142" s="681">
        <v>2.7797563261480787</v>
      </c>
      <c r="G142" s="674">
        <v>3.2532855436081243</v>
      </c>
      <c r="H142" s="674">
        <v>2.7964169381107493</v>
      </c>
      <c r="I142" s="674">
        <v>2</v>
      </c>
      <c r="J142" s="674">
        <v>3.6027874564459932</v>
      </c>
      <c r="K142" s="674">
        <v>4.5112107623318387</v>
      </c>
      <c r="L142" s="674">
        <v>3.6</v>
      </c>
      <c r="M142" s="674">
        <v>1</v>
      </c>
      <c r="N142" s="690" t="s">
        <v>133</v>
      </c>
      <c r="O142" s="690" t="s">
        <v>133</v>
      </c>
      <c r="P142" s="690" t="s">
        <v>133</v>
      </c>
      <c r="Q142" s="690" t="s">
        <v>133</v>
      </c>
      <c r="R142" s="690" t="s">
        <v>133</v>
      </c>
      <c r="S142" s="690" t="s">
        <v>133</v>
      </c>
      <c r="T142" s="690" t="s">
        <v>133</v>
      </c>
      <c r="U142" s="691" t="s">
        <v>133</v>
      </c>
      <c r="W142" s="670" t="s">
        <v>604</v>
      </c>
      <c r="Y142" s="1627"/>
    </row>
    <row r="143" spans="2:25" s="642" customFormat="1" ht="12" customHeight="1">
      <c r="B143" s="1627"/>
      <c r="C143" s="651"/>
      <c r="D143" s="655" t="s">
        <v>605</v>
      </c>
      <c r="E143" s="643"/>
      <c r="F143" s="682"/>
      <c r="G143" s="653"/>
      <c r="H143" s="653"/>
      <c r="I143" s="653"/>
      <c r="J143" s="653"/>
      <c r="K143" s="653"/>
      <c r="L143" s="653"/>
      <c r="M143" s="653"/>
      <c r="N143" s="688"/>
      <c r="O143" s="688"/>
      <c r="P143" s="688"/>
      <c r="Q143" s="688"/>
      <c r="R143" s="688"/>
      <c r="S143" s="688"/>
      <c r="T143" s="688"/>
      <c r="U143" s="689"/>
      <c r="W143" s="655" t="s">
        <v>605</v>
      </c>
      <c r="Y143" s="1627"/>
    </row>
    <row r="144" spans="2:25" s="642" customFormat="1" ht="12" customHeight="1">
      <c r="B144" s="1627"/>
      <c r="C144" s="651"/>
      <c r="D144" s="656" t="s">
        <v>606</v>
      </c>
      <c r="E144" s="643"/>
      <c r="F144" s="687">
        <v>138</v>
      </c>
      <c r="G144" s="686">
        <v>138</v>
      </c>
      <c r="H144" s="686">
        <v>100</v>
      </c>
      <c r="I144" s="686">
        <v>0</v>
      </c>
      <c r="J144" s="686">
        <v>96</v>
      </c>
      <c r="K144" s="686">
        <v>38</v>
      </c>
      <c r="L144" s="686">
        <v>0</v>
      </c>
      <c r="M144" s="686">
        <v>0</v>
      </c>
      <c r="N144" s="688">
        <f t="shared" ref="N144:U146" si="32">F144/$F144*100</f>
        <v>100</v>
      </c>
      <c r="O144" s="688">
        <f t="shared" si="32"/>
        <v>100</v>
      </c>
      <c r="P144" s="688">
        <f t="shared" si="32"/>
        <v>72.463768115942031</v>
      </c>
      <c r="Q144" s="688">
        <f t="shared" si="32"/>
        <v>0</v>
      </c>
      <c r="R144" s="688">
        <f t="shared" si="32"/>
        <v>69.565217391304344</v>
      </c>
      <c r="S144" s="688">
        <f t="shared" si="32"/>
        <v>27.536231884057973</v>
      </c>
      <c r="T144" s="688">
        <f t="shared" si="32"/>
        <v>0</v>
      </c>
      <c r="U144" s="689">
        <f t="shared" si="32"/>
        <v>0</v>
      </c>
      <c r="W144" s="656" t="s">
        <v>606</v>
      </c>
      <c r="Y144" s="1627"/>
    </row>
    <row r="145" spans="2:25" s="642" customFormat="1" ht="12" customHeight="1">
      <c r="B145" s="1627"/>
      <c r="C145" s="651"/>
      <c r="D145" s="657" t="s">
        <v>607</v>
      </c>
      <c r="E145" s="643"/>
      <c r="F145" s="687">
        <v>291</v>
      </c>
      <c r="G145" s="686">
        <v>289</v>
      </c>
      <c r="H145" s="686">
        <v>197</v>
      </c>
      <c r="I145" s="686">
        <v>0</v>
      </c>
      <c r="J145" s="686">
        <v>178</v>
      </c>
      <c r="K145" s="686">
        <v>92</v>
      </c>
      <c r="L145" s="686">
        <v>2</v>
      </c>
      <c r="M145" s="686">
        <v>0</v>
      </c>
      <c r="N145" s="688">
        <f t="shared" si="32"/>
        <v>100</v>
      </c>
      <c r="O145" s="688">
        <f t="shared" si="32"/>
        <v>99.312714776632305</v>
      </c>
      <c r="P145" s="688">
        <f t="shared" si="32"/>
        <v>67.697594501718214</v>
      </c>
      <c r="Q145" s="688">
        <f t="shared" si="32"/>
        <v>0</v>
      </c>
      <c r="R145" s="688">
        <f t="shared" si="32"/>
        <v>61.168384879725089</v>
      </c>
      <c r="S145" s="688">
        <f t="shared" si="32"/>
        <v>31.615120274914087</v>
      </c>
      <c r="T145" s="688">
        <f t="shared" si="32"/>
        <v>0.6872852233676976</v>
      </c>
      <c r="U145" s="689">
        <f t="shared" si="32"/>
        <v>0</v>
      </c>
      <c r="W145" s="657" t="s">
        <v>607</v>
      </c>
      <c r="Y145" s="1627"/>
    </row>
    <row r="146" spans="2:25" s="642" customFormat="1" ht="12" customHeight="1">
      <c r="B146" s="1627"/>
      <c r="C146" s="651"/>
      <c r="D146" s="656" t="s">
        <v>608</v>
      </c>
      <c r="E146" s="643"/>
      <c r="F146" s="687">
        <v>566</v>
      </c>
      <c r="G146" s="686">
        <v>456</v>
      </c>
      <c r="H146" s="686">
        <v>252</v>
      </c>
      <c r="I146" s="686">
        <v>116</v>
      </c>
      <c r="J146" s="686">
        <v>68</v>
      </c>
      <c r="K146" s="686">
        <v>204</v>
      </c>
      <c r="L146" s="686">
        <v>2</v>
      </c>
      <c r="M146" s="686">
        <v>108</v>
      </c>
      <c r="N146" s="688">
        <f t="shared" si="32"/>
        <v>100</v>
      </c>
      <c r="O146" s="688">
        <f t="shared" si="32"/>
        <v>80.565371024734972</v>
      </c>
      <c r="P146" s="688">
        <f t="shared" si="32"/>
        <v>44.522968197879855</v>
      </c>
      <c r="Q146" s="688">
        <f t="shared" si="32"/>
        <v>20.49469964664311</v>
      </c>
      <c r="R146" s="688">
        <f t="shared" si="32"/>
        <v>12.014134275618375</v>
      </c>
      <c r="S146" s="688">
        <f t="shared" si="32"/>
        <v>36.042402826855124</v>
      </c>
      <c r="T146" s="688">
        <f t="shared" si="32"/>
        <v>0.35335689045936397</v>
      </c>
      <c r="U146" s="689">
        <f t="shared" si="32"/>
        <v>19.081272084805654</v>
      </c>
      <c r="W146" s="656" t="s">
        <v>608</v>
      </c>
      <c r="Y146" s="1627"/>
    </row>
    <row r="147" spans="2:25" s="642" customFormat="1" ht="8.1" customHeight="1">
      <c r="B147" s="660"/>
      <c r="C147" s="651"/>
      <c r="D147" s="661"/>
      <c r="E147" s="643"/>
      <c r="F147" s="687"/>
      <c r="G147" s="686"/>
      <c r="H147" s="686"/>
      <c r="I147" s="686"/>
      <c r="J147" s="686"/>
      <c r="K147" s="686"/>
      <c r="L147" s="686"/>
      <c r="M147" s="686"/>
      <c r="N147" s="688"/>
      <c r="O147" s="688"/>
      <c r="P147" s="688"/>
      <c r="Q147" s="688"/>
      <c r="R147" s="688"/>
      <c r="S147" s="688"/>
      <c r="T147" s="688"/>
      <c r="U147" s="689"/>
      <c r="W147" s="661"/>
      <c r="Y147" s="660"/>
    </row>
    <row r="148" spans="2:25" s="672" customFormat="1" ht="12" customHeight="1">
      <c r="B148" s="1627" t="s">
        <v>624</v>
      </c>
      <c r="C148" s="675"/>
      <c r="D148" s="670" t="s">
        <v>602</v>
      </c>
      <c r="E148" s="677"/>
      <c r="F148" s="692">
        <v>693</v>
      </c>
      <c r="G148" s="693">
        <v>547</v>
      </c>
      <c r="H148" s="693">
        <v>386</v>
      </c>
      <c r="I148" s="693">
        <v>125</v>
      </c>
      <c r="J148" s="693">
        <v>170</v>
      </c>
      <c r="K148" s="693">
        <v>161</v>
      </c>
      <c r="L148" s="693">
        <v>7</v>
      </c>
      <c r="M148" s="693">
        <v>138</v>
      </c>
      <c r="N148" s="690">
        <f t="shared" ref="N148:U149" si="33">F148/$F148*100</f>
        <v>100</v>
      </c>
      <c r="O148" s="690">
        <f t="shared" si="33"/>
        <v>78.932178932178928</v>
      </c>
      <c r="P148" s="690">
        <f t="shared" si="33"/>
        <v>55.699855699855704</v>
      </c>
      <c r="Q148" s="690">
        <f t="shared" si="33"/>
        <v>18.037518037518037</v>
      </c>
      <c r="R148" s="690">
        <f t="shared" si="33"/>
        <v>24.531024531024531</v>
      </c>
      <c r="S148" s="690">
        <f t="shared" si="33"/>
        <v>23.232323232323232</v>
      </c>
      <c r="T148" s="690">
        <f t="shared" si="33"/>
        <v>1.0101010101010102</v>
      </c>
      <c r="U148" s="691">
        <f t="shared" si="33"/>
        <v>19.913419913419915</v>
      </c>
      <c r="W148" s="670" t="s">
        <v>602</v>
      </c>
      <c r="Y148" s="1627" t="str">
        <f>B148</f>
        <v>堀　越</v>
      </c>
    </row>
    <row r="149" spans="2:25" s="672" customFormat="1" ht="12" customHeight="1">
      <c r="B149" s="1627"/>
      <c r="C149" s="675"/>
      <c r="D149" s="673" t="s">
        <v>603</v>
      </c>
      <c r="E149" s="677"/>
      <c r="F149" s="692">
        <v>1921</v>
      </c>
      <c r="G149" s="693">
        <v>1763</v>
      </c>
      <c r="H149" s="693">
        <v>1057</v>
      </c>
      <c r="I149" s="693">
        <v>250</v>
      </c>
      <c r="J149" s="693">
        <v>595</v>
      </c>
      <c r="K149" s="693">
        <v>706</v>
      </c>
      <c r="L149" s="693">
        <v>17</v>
      </c>
      <c r="M149" s="693">
        <v>138</v>
      </c>
      <c r="N149" s="690">
        <f t="shared" si="33"/>
        <v>100</v>
      </c>
      <c r="O149" s="690">
        <f t="shared" si="33"/>
        <v>91.775117126496625</v>
      </c>
      <c r="P149" s="690">
        <f t="shared" si="33"/>
        <v>55.023425299323272</v>
      </c>
      <c r="Q149" s="690">
        <f t="shared" si="33"/>
        <v>13.014055179593962</v>
      </c>
      <c r="R149" s="690">
        <f t="shared" si="33"/>
        <v>30.973451327433626</v>
      </c>
      <c r="S149" s="690">
        <f t="shared" si="33"/>
        <v>36.751691827173346</v>
      </c>
      <c r="T149" s="690">
        <f t="shared" si="33"/>
        <v>0.88495575221238942</v>
      </c>
      <c r="U149" s="691">
        <f t="shared" si="33"/>
        <v>7.1837584591358663</v>
      </c>
      <c r="W149" s="673" t="s">
        <v>603</v>
      </c>
      <c r="Y149" s="1627"/>
    </row>
    <row r="150" spans="2:25" s="672" customFormat="1" ht="12" customHeight="1">
      <c r="B150" s="1627"/>
      <c r="C150" s="675"/>
      <c r="D150" s="670" t="s">
        <v>604</v>
      </c>
      <c r="E150" s="677"/>
      <c r="F150" s="681">
        <v>2.7720057720057718</v>
      </c>
      <c r="G150" s="674">
        <v>3.2230347349177331</v>
      </c>
      <c r="H150" s="674">
        <v>2.7383419689119171</v>
      </c>
      <c r="I150" s="674">
        <v>2</v>
      </c>
      <c r="J150" s="674">
        <v>3.5</v>
      </c>
      <c r="K150" s="674">
        <v>4.3850931677018634</v>
      </c>
      <c r="L150" s="674">
        <v>2.4285714285714284</v>
      </c>
      <c r="M150" s="674">
        <v>1</v>
      </c>
      <c r="N150" s="690" t="s">
        <v>133</v>
      </c>
      <c r="O150" s="690" t="s">
        <v>133</v>
      </c>
      <c r="P150" s="690" t="s">
        <v>133</v>
      </c>
      <c r="Q150" s="690" t="s">
        <v>133</v>
      </c>
      <c r="R150" s="690" t="s">
        <v>133</v>
      </c>
      <c r="S150" s="690" t="s">
        <v>133</v>
      </c>
      <c r="T150" s="690" t="s">
        <v>133</v>
      </c>
      <c r="U150" s="691" t="s">
        <v>133</v>
      </c>
      <c r="W150" s="670" t="s">
        <v>604</v>
      </c>
      <c r="Y150" s="1627"/>
    </row>
    <row r="151" spans="2:25" s="642" customFormat="1" ht="12" customHeight="1">
      <c r="B151" s="1627"/>
      <c r="C151" s="651"/>
      <c r="D151" s="655" t="s">
        <v>605</v>
      </c>
      <c r="E151" s="643"/>
      <c r="F151" s="682"/>
      <c r="G151" s="653"/>
      <c r="H151" s="653"/>
      <c r="I151" s="653"/>
      <c r="J151" s="653"/>
      <c r="K151" s="653"/>
      <c r="L151" s="653"/>
      <c r="M151" s="653"/>
      <c r="N151" s="688"/>
      <c r="O151" s="688"/>
      <c r="P151" s="688"/>
      <c r="Q151" s="688"/>
      <c r="R151" s="688"/>
      <c r="S151" s="688"/>
      <c r="T151" s="688"/>
      <c r="U151" s="689"/>
      <c r="W151" s="655" t="s">
        <v>605</v>
      </c>
      <c r="Y151" s="1627"/>
    </row>
    <row r="152" spans="2:25" s="642" customFormat="1" ht="12" customHeight="1">
      <c r="B152" s="1627"/>
      <c r="C152" s="651"/>
      <c r="D152" s="656" t="s">
        <v>606</v>
      </c>
      <c r="E152" s="643"/>
      <c r="F152" s="687">
        <v>55</v>
      </c>
      <c r="G152" s="686">
        <v>55</v>
      </c>
      <c r="H152" s="686">
        <v>34</v>
      </c>
      <c r="I152" s="686">
        <v>0</v>
      </c>
      <c r="J152" s="686">
        <v>31</v>
      </c>
      <c r="K152" s="686">
        <v>21</v>
      </c>
      <c r="L152" s="686">
        <v>0</v>
      </c>
      <c r="M152" s="686">
        <v>0</v>
      </c>
      <c r="N152" s="688">
        <f t="shared" ref="N152:U154" si="34">F152/$F152*100</f>
        <v>100</v>
      </c>
      <c r="O152" s="688">
        <f t="shared" si="34"/>
        <v>100</v>
      </c>
      <c r="P152" s="688">
        <f t="shared" si="34"/>
        <v>61.818181818181813</v>
      </c>
      <c r="Q152" s="688">
        <f t="shared" si="34"/>
        <v>0</v>
      </c>
      <c r="R152" s="688">
        <f t="shared" si="34"/>
        <v>56.36363636363636</v>
      </c>
      <c r="S152" s="688">
        <f t="shared" si="34"/>
        <v>38.181818181818187</v>
      </c>
      <c r="T152" s="688">
        <f t="shared" si="34"/>
        <v>0</v>
      </c>
      <c r="U152" s="689">
        <f t="shared" si="34"/>
        <v>0</v>
      </c>
      <c r="W152" s="656" t="s">
        <v>606</v>
      </c>
      <c r="Y152" s="1627"/>
    </row>
    <row r="153" spans="2:25" s="642" customFormat="1" ht="12" customHeight="1">
      <c r="B153" s="1627"/>
      <c r="C153" s="651"/>
      <c r="D153" s="657" t="s">
        <v>607</v>
      </c>
      <c r="E153" s="643"/>
      <c r="F153" s="687">
        <v>148</v>
      </c>
      <c r="G153" s="686">
        <v>148</v>
      </c>
      <c r="H153" s="686">
        <v>82</v>
      </c>
      <c r="I153" s="686">
        <v>0</v>
      </c>
      <c r="J153" s="686">
        <v>70</v>
      </c>
      <c r="K153" s="686">
        <v>66</v>
      </c>
      <c r="L153" s="686">
        <v>0</v>
      </c>
      <c r="M153" s="686">
        <v>0</v>
      </c>
      <c r="N153" s="688">
        <f t="shared" si="34"/>
        <v>100</v>
      </c>
      <c r="O153" s="688">
        <f t="shared" si="34"/>
        <v>100</v>
      </c>
      <c r="P153" s="688">
        <f t="shared" si="34"/>
        <v>55.405405405405403</v>
      </c>
      <c r="Q153" s="688">
        <f t="shared" si="34"/>
        <v>0</v>
      </c>
      <c r="R153" s="688">
        <f t="shared" si="34"/>
        <v>47.297297297297298</v>
      </c>
      <c r="S153" s="688">
        <f t="shared" si="34"/>
        <v>44.594594594594597</v>
      </c>
      <c r="T153" s="688">
        <f t="shared" si="34"/>
        <v>0</v>
      </c>
      <c r="U153" s="689">
        <f t="shared" si="34"/>
        <v>0</v>
      </c>
      <c r="W153" s="657" t="s">
        <v>607</v>
      </c>
      <c r="Y153" s="1627"/>
    </row>
    <row r="154" spans="2:25" s="642" customFormat="1" ht="12" customHeight="1">
      <c r="B154" s="1627"/>
      <c r="C154" s="651"/>
      <c r="D154" s="656" t="s">
        <v>608</v>
      </c>
      <c r="E154" s="643"/>
      <c r="F154" s="687">
        <v>459</v>
      </c>
      <c r="G154" s="686">
        <v>367</v>
      </c>
      <c r="H154" s="686">
        <v>227</v>
      </c>
      <c r="I154" s="686">
        <v>92</v>
      </c>
      <c r="J154" s="686">
        <v>67</v>
      </c>
      <c r="K154" s="686">
        <v>140</v>
      </c>
      <c r="L154" s="686">
        <v>3</v>
      </c>
      <c r="M154" s="686">
        <v>89</v>
      </c>
      <c r="N154" s="688">
        <f t="shared" si="34"/>
        <v>100</v>
      </c>
      <c r="O154" s="688">
        <f t="shared" si="34"/>
        <v>79.95642701525054</v>
      </c>
      <c r="P154" s="688">
        <f t="shared" si="34"/>
        <v>49.455337690631808</v>
      </c>
      <c r="Q154" s="688">
        <f t="shared" si="34"/>
        <v>20.043572984749456</v>
      </c>
      <c r="R154" s="688">
        <f t="shared" si="34"/>
        <v>14.596949891067537</v>
      </c>
      <c r="S154" s="688">
        <f t="shared" si="34"/>
        <v>30.501089324618736</v>
      </c>
      <c r="T154" s="688">
        <f t="shared" si="34"/>
        <v>0.65359477124183007</v>
      </c>
      <c r="U154" s="689">
        <f t="shared" si="34"/>
        <v>19.389978213507625</v>
      </c>
      <c r="W154" s="656" t="s">
        <v>608</v>
      </c>
      <c r="Y154" s="1627"/>
    </row>
    <row r="155" spans="2:25" s="642" customFormat="1" ht="8.1" customHeight="1">
      <c r="B155" s="660"/>
      <c r="C155" s="651"/>
      <c r="D155" s="661"/>
      <c r="E155" s="643"/>
      <c r="F155" s="687"/>
      <c r="G155" s="686"/>
      <c r="H155" s="686"/>
      <c r="I155" s="686"/>
      <c r="J155" s="686"/>
      <c r="K155" s="686"/>
      <c r="L155" s="686"/>
      <c r="M155" s="686"/>
      <c r="N155" s="688"/>
      <c r="O155" s="688"/>
      <c r="P155" s="688"/>
      <c r="Q155" s="688"/>
      <c r="R155" s="688"/>
      <c r="S155" s="688"/>
      <c r="T155" s="688"/>
      <c r="U155" s="689"/>
      <c r="W155" s="661"/>
      <c r="Y155" s="660"/>
    </row>
    <row r="156" spans="2:25" s="672" customFormat="1" ht="12" customHeight="1">
      <c r="B156" s="1627" t="s">
        <v>625</v>
      </c>
      <c r="C156" s="675"/>
      <c r="D156" s="670" t="s">
        <v>602</v>
      </c>
      <c r="E156" s="677"/>
      <c r="F156" s="692">
        <v>2928</v>
      </c>
      <c r="G156" s="693">
        <v>2288</v>
      </c>
      <c r="H156" s="693">
        <v>1737</v>
      </c>
      <c r="I156" s="693">
        <v>635</v>
      </c>
      <c r="J156" s="693">
        <v>726</v>
      </c>
      <c r="K156" s="693">
        <v>551</v>
      </c>
      <c r="L156" s="693">
        <v>21</v>
      </c>
      <c r="M156" s="693">
        <v>616</v>
      </c>
      <c r="N156" s="690">
        <f t="shared" ref="N156:U157" si="35">F156/$F156*100</f>
        <v>100</v>
      </c>
      <c r="O156" s="690">
        <f t="shared" si="35"/>
        <v>78.142076502732237</v>
      </c>
      <c r="P156" s="690">
        <f t="shared" si="35"/>
        <v>59.323770491803273</v>
      </c>
      <c r="Q156" s="690">
        <f t="shared" si="35"/>
        <v>21.687158469945356</v>
      </c>
      <c r="R156" s="690">
        <f t="shared" si="35"/>
        <v>24.795081967213115</v>
      </c>
      <c r="S156" s="690">
        <f t="shared" si="35"/>
        <v>18.818306010928961</v>
      </c>
      <c r="T156" s="690">
        <f t="shared" si="35"/>
        <v>0.71721311475409832</v>
      </c>
      <c r="U156" s="691">
        <f t="shared" si="35"/>
        <v>21.038251366120221</v>
      </c>
      <c r="W156" s="670" t="s">
        <v>602</v>
      </c>
      <c r="Y156" s="1627" t="str">
        <f>B156</f>
        <v>千　年</v>
      </c>
    </row>
    <row r="157" spans="2:25" s="672" customFormat="1" ht="12" customHeight="1">
      <c r="B157" s="1627"/>
      <c r="C157" s="675"/>
      <c r="D157" s="673" t="s">
        <v>603</v>
      </c>
      <c r="E157" s="677"/>
      <c r="F157" s="692">
        <v>7802</v>
      </c>
      <c r="G157" s="693">
        <v>7110</v>
      </c>
      <c r="H157" s="693">
        <v>4719</v>
      </c>
      <c r="I157" s="693">
        <v>1270</v>
      </c>
      <c r="J157" s="693">
        <v>2598</v>
      </c>
      <c r="K157" s="693">
        <v>2391</v>
      </c>
      <c r="L157" s="693">
        <v>67</v>
      </c>
      <c r="M157" s="693">
        <v>616</v>
      </c>
      <c r="N157" s="690">
        <f t="shared" si="35"/>
        <v>100</v>
      </c>
      <c r="O157" s="690">
        <f t="shared" si="35"/>
        <v>91.130479364265568</v>
      </c>
      <c r="P157" s="690">
        <f t="shared" si="35"/>
        <v>60.484491156113819</v>
      </c>
      <c r="Q157" s="690">
        <f t="shared" si="35"/>
        <v>16.277877467316074</v>
      </c>
      <c r="R157" s="690">
        <f t="shared" si="35"/>
        <v>33.299154063060755</v>
      </c>
      <c r="S157" s="690">
        <f t="shared" si="35"/>
        <v>30.64598820815176</v>
      </c>
      <c r="T157" s="690">
        <f t="shared" si="35"/>
        <v>0.85875416559856443</v>
      </c>
      <c r="U157" s="691">
        <f t="shared" si="35"/>
        <v>7.895411432965906</v>
      </c>
      <c r="W157" s="673" t="s">
        <v>603</v>
      </c>
      <c r="Y157" s="1627"/>
    </row>
    <row r="158" spans="2:25" s="672" customFormat="1" ht="12" customHeight="1">
      <c r="B158" s="1627"/>
      <c r="C158" s="675"/>
      <c r="D158" s="670" t="s">
        <v>604</v>
      </c>
      <c r="E158" s="677"/>
      <c r="F158" s="681">
        <v>2.6646174863387979</v>
      </c>
      <c r="G158" s="674">
        <v>3.1075174825174825</v>
      </c>
      <c r="H158" s="674">
        <v>2.7167530224525045</v>
      </c>
      <c r="I158" s="674">
        <v>2</v>
      </c>
      <c r="J158" s="674">
        <v>3.5785123966942147</v>
      </c>
      <c r="K158" s="674">
        <v>4.3393829401088926</v>
      </c>
      <c r="L158" s="674">
        <v>3.1904761904761907</v>
      </c>
      <c r="M158" s="674">
        <v>1</v>
      </c>
      <c r="N158" s="690" t="s">
        <v>133</v>
      </c>
      <c r="O158" s="690" t="s">
        <v>133</v>
      </c>
      <c r="P158" s="690" t="s">
        <v>133</v>
      </c>
      <c r="Q158" s="690" t="s">
        <v>133</v>
      </c>
      <c r="R158" s="690" t="s">
        <v>133</v>
      </c>
      <c r="S158" s="690" t="s">
        <v>133</v>
      </c>
      <c r="T158" s="690" t="s">
        <v>133</v>
      </c>
      <c r="U158" s="691" t="s">
        <v>133</v>
      </c>
      <c r="W158" s="670" t="s">
        <v>604</v>
      </c>
      <c r="Y158" s="1627"/>
    </row>
    <row r="159" spans="2:25" s="642" customFormat="1" ht="12" customHeight="1">
      <c r="B159" s="1627"/>
      <c r="C159" s="651"/>
      <c r="D159" s="655" t="s">
        <v>605</v>
      </c>
      <c r="E159" s="643"/>
      <c r="F159" s="682"/>
      <c r="G159" s="653"/>
      <c r="H159" s="653"/>
      <c r="I159" s="653"/>
      <c r="J159" s="653"/>
      <c r="K159" s="653"/>
      <c r="L159" s="653"/>
      <c r="M159" s="653"/>
      <c r="N159" s="688"/>
      <c r="O159" s="688"/>
      <c r="P159" s="688"/>
      <c r="Q159" s="688"/>
      <c r="R159" s="688"/>
      <c r="S159" s="688"/>
      <c r="T159" s="688"/>
      <c r="U159" s="689"/>
      <c r="W159" s="655" t="s">
        <v>605</v>
      </c>
      <c r="Y159" s="1627"/>
    </row>
    <row r="160" spans="2:25" s="642" customFormat="1" ht="12" customHeight="1">
      <c r="B160" s="1627"/>
      <c r="C160" s="651"/>
      <c r="D160" s="656" t="s">
        <v>606</v>
      </c>
      <c r="E160" s="643"/>
      <c r="F160" s="687">
        <v>212</v>
      </c>
      <c r="G160" s="686">
        <v>211</v>
      </c>
      <c r="H160" s="686">
        <v>136</v>
      </c>
      <c r="I160" s="686">
        <v>0</v>
      </c>
      <c r="J160" s="686">
        <v>121</v>
      </c>
      <c r="K160" s="686">
        <v>75</v>
      </c>
      <c r="L160" s="686">
        <v>1</v>
      </c>
      <c r="M160" s="686">
        <v>0</v>
      </c>
      <c r="N160" s="688">
        <f t="shared" ref="N160:U162" si="36">F160/$F160*100</f>
        <v>100</v>
      </c>
      <c r="O160" s="688">
        <f t="shared" si="36"/>
        <v>99.528301886792448</v>
      </c>
      <c r="P160" s="688">
        <f t="shared" si="36"/>
        <v>64.15094339622641</v>
      </c>
      <c r="Q160" s="688">
        <f t="shared" si="36"/>
        <v>0</v>
      </c>
      <c r="R160" s="688">
        <f t="shared" si="36"/>
        <v>57.075471698113212</v>
      </c>
      <c r="S160" s="688">
        <f t="shared" si="36"/>
        <v>35.377358490566039</v>
      </c>
      <c r="T160" s="688">
        <f t="shared" si="36"/>
        <v>0.47169811320754718</v>
      </c>
      <c r="U160" s="689">
        <f t="shared" si="36"/>
        <v>0</v>
      </c>
      <c r="W160" s="656" t="s">
        <v>606</v>
      </c>
      <c r="Y160" s="1627"/>
    </row>
    <row r="161" spans="2:25" s="642" customFormat="1" ht="12" customHeight="1">
      <c r="B161" s="1627"/>
      <c r="C161" s="651"/>
      <c r="D161" s="657" t="s">
        <v>607</v>
      </c>
      <c r="E161" s="643"/>
      <c r="F161" s="687">
        <v>589</v>
      </c>
      <c r="G161" s="686">
        <v>585</v>
      </c>
      <c r="H161" s="686">
        <v>363</v>
      </c>
      <c r="I161" s="686">
        <v>0</v>
      </c>
      <c r="J161" s="686">
        <v>308</v>
      </c>
      <c r="K161" s="686">
        <v>222</v>
      </c>
      <c r="L161" s="686">
        <v>4</v>
      </c>
      <c r="M161" s="686">
        <v>0</v>
      </c>
      <c r="N161" s="688">
        <f t="shared" si="36"/>
        <v>100</v>
      </c>
      <c r="O161" s="688">
        <f t="shared" si="36"/>
        <v>99.32088285229203</v>
      </c>
      <c r="P161" s="688">
        <f t="shared" si="36"/>
        <v>61.629881154499152</v>
      </c>
      <c r="Q161" s="688">
        <f t="shared" si="36"/>
        <v>0</v>
      </c>
      <c r="R161" s="688">
        <f t="shared" si="36"/>
        <v>52.292020373514433</v>
      </c>
      <c r="S161" s="688">
        <f t="shared" si="36"/>
        <v>37.691001697792871</v>
      </c>
      <c r="T161" s="688">
        <f t="shared" si="36"/>
        <v>0.6791171477079796</v>
      </c>
      <c r="U161" s="689">
        <f t="shared" si="36"/>
        <v>0</v>
      </c>
      <c r="W161" s="657" t="s">
        <v>607</v>
      </c>
      <c r="Y161" s="1627"/>
    </row>
    <row r="162" spans="2:25" s="642" customFormat="1" ht="12" customHeight="1">
      <c r="B162" s="1627"/>
      <c r="C162" s="651"/>
      <c r="D162" s="656" t="s">
        <v>608</v>
      </c>
      <c r="E162" s="643"/>
      <c r="F162" s="687">
        <v>1839</v>
      </c>
      <c r="G162" s="686">
        <v>1432</v>
      </c>
      <c r="H162" s="686">
        <v>942</v>
      </c>
      <c r="I162" s="686">
        <v>455</v>
      </c>
      <c r="J162" s="686">
        <v>238</v>
      </c>
      <c r="K162" s="686">
        <v>490</v>
      </c>
      <c r="L162" s="686">
        <v>13</v>
      </c>
      <c r="M162" s="686">
        <v>394</v>
      </c>
      <c r="N162" s="688">
        <f t="shared" si="36"/>
        <v>100</v>
      </c>
      <c r="O162" s="688">
        <f t="shared" si="36"/>
        <v>77.868406742794988</v>
      </c>
      <c r="P162" s="688">
        <f t="shared" si="36"/>
        <v>51.223491027732457</v>
      </c>
      <c r="Q162" s="688">
        <f t="shared" si="36"/>
        <v>24.741707449700925</v>
      </c>
      <c r="R162" s="688">
        <f t="shared" si="36"/>
        <v>12.941816204458945</v>
      </c>
      <c r="S162" s="688">
        <f t="shared" si="36"/>
        <v>26.644915715062535</v>
      </c>
      <c r="T162" s="688">
        <f t="shared" si="36"/>
        <v>0.70690592713431211</v>
      </c>
      <c r="U162" s="689">
        <f t="shared" si="36"/>
        <v>21.424687330070689</v>
      </c>
      <c r="W162" s="656" t="s">
        <v>608</v>
      </c>
      <c r="Y162" s="1627"/>
    </row>
    <row r="163" spans="2:25" s="642" customFormat="1" ht="8.1" customHeight="1">
      <c r="B163" s="660"/>
      <c r="C163" s="651"/>
      <c r="D163" s="661"/>
      <c r="E163" s="643"/>
      <c r="F163" s="687"/>
      <c r="G163" s="686"/>
      <c r="H163" s="686"/>
      <c r="I163" s="686"/>
      <c r="J163" s="686"/>
      <c r="K163" s="686"/>
      <c r="L163" s="686"/>
      <c r="M163" s="686"/>
      <c r="N163" s="688"/>
      <c r="O163" s="688"/>
      <c r="P163" s="688"/>
      <c r="Q163" s="688"/>
      <c r="R163" s="688"/>
      <c r="S163" s="688"/>
      <c r="T163" s="688"/>
      <c r="U163" s="689"/>
      <c r="W163" s="661"/>
      <c r="Y163" s="660"/>
    </row>
    <row r="164" spans="2:25" s="672" customFormat="1" ht="12" customHeight="1">
      <c r="B164" s="1627" t="s">
        <v>626</v>
      </c>
      <c r="C164" s="675"/>
      <c r="D164" s="670" t="s">
        <v>602</v>
      </c>
      <c r="E164" s="677"/>
      <c r="F164" s="692">
        <v>1951</v>
      </c>
      <c r="G164" s="693">
        <v>1488</v>
      </c>
      <c r="H164" s="693">
        <v>1116</v>
      </c>
      <c r="I164" s="693">
        <v>377</v>
      </c>
      <c r="J164" s="693">
        <v>469</v>
      </c>
      <c r="K164" s="693">
        <v>372</v>
      </c>
      <c r="L164" s="693">
        <v>22</v>
      </c>
      <c r="M164" s="693">
        <v>437</v>
      </c>
      <c r="N164" s="690">
        <f t="shared" ref="N164:U165" si="37">F164/$F164*100</f>
        <v>100</v>
      </c>
      <c r="O164" s="690">
        <f t="shared" si="37"/>
        <v>76.268580215274213</v>
      </c>
      <c r="P164" s="690">
        <f t="shared" si="37"/>
        <v>57.201435161455663</v>
      </c>
      <c r="Q164" s="690">
        <f t="shared" si="37"/>
        <v>19.323423885187083</v>
      </c>
      <c r="R164" s="690">
        <f t="shared" si="37"/>
        <v>24.038954382368015</v>
      </c>
      <c r="S164" s="690">
        <f t="shared" si="37"/>
        <v>19.067145053818553</v>
      </c>
      <c r="T164" s="690">
        <f t="shared" si="37"/>
        <v>1.1276268580215274</v>
      </c>
      <c r="U164" s="691">
        <f t="shared" si="37"/>
        <v>22.398769861609431</v>
      </c>
      <c r="W164" s="670" t="s">
        <v>602</v>
      </c>
      <c r="Y164" s="1627" t="str">
        <f>B164</f>
        <v>藤　代</v>
      </c>
    </row>
    <row r="165" spans="2:25" s="672" customFormat="1" ht="12" customHeight="1">
      <c r="B165" s="1627"/>
      <c r="C165" s="675"/>
      <c r="D165" s="673" t="s">
        <v>603</v>
      </c>
      <c r="E165" s="677"/>
      <c r="F165" s="692">
        <v>5188</v>
      </c>
      <c r="G165" s="693">
        <v>4671</v>
      </c>
      <c r="H165" s="693">
        <v>3028</v>
      </c>
      <c r="I165" s="693">
        <v>754</v>
      </c>
      <c r="J165" s="693">
        <v>1645</v>
      </c>
      <c r="K165" s="693">
        <v>1643</v>
      </c>
      <c r="L165" s="693">
        <v>71</v>
      </c>
      <c r="M165" s="693">
        <v>437</v>
      </c>
      <c r="N165" s="690">
        <f t="shared" si="37"/>
        <v>100</v>
      </c>
      <c r="O165" s="690">
        <f t="shared" si="37"/>
        <v>90.034695451040861</v>
      </c>
      <c r="P165" s="690">
        <f t="shared" si="37"/>
        <v>58.365458750963761</v>
      </c>
      <c r="Q165" s="690">
        <f t="shared" si="37"/>
        <v>14.533538936006169</v>
      </c>
      <c r="R165" s="690">
        <f t="shared" si="37"/>
        <v>31.707787201233618</v>
      </c>
      <c r="S165" s="690">
        <f t="shared" si="37"/>
        <v>31.669236700077104</v>
      </c>
      <c r="T165" s="690">
        <f t="shared" si="37"/>
        <v>1.3685427910562837</v>
      </c>
      <c r="U165" s="691">
        <f t="shared" si="37"/>
        <v>8.4232845026985341</v>
      </c>
      <c r="W165" s="673" t="s">
        <v>603</v>
      </c>
      <c r="Y165" s="1627"/>
    </row>
    <row r="166" spans="2:25" s="672" customFormat="1" ht="12" customHeight="1">
      <c r="B166" s="1627"/>
      <c r="C166" s="675"/>
      <c r="D166" s="670" t="s">
        <v>604</v>
      </c>
      <c r="E166" s="677"/>
      <c r="F166" s="681">
        <v>2.6591491542798567</v>
      </c>
      <c r="G166" s="674">
        <v>3.1391129032258065</v>
      </c>
      <c r="H166" s="674">
        <v>2.7132616487455197</v>
      </c>
      <c r="I166" s="674">
        <v>2</v>
      </c>
      <c r="J166" s="674">
        <v>3.5074626865671643</v>
      </c>
      <c r="K166" s="674">
        <v>4.416666666666667</v>
      </c>
      <c r="L166" s="674">
        <v>3.2272727272727271</v>
      </c>
      <c r="M166" s="674">
        <v>1</v>
      </c>
      <c r="N166" s="690" t="s">
        <v>133</v>
      </c>
      <c r="O166" s="690" t="s">
        <v>133</v>
      </c>
      <c r="P166" s="690" t="s">
        <v>133</v>
      </c>
      <c r="Q166" s="690" t="s">
        <v>133</v>
      </c>
      <c r="R166" s="690" t="s">
        <v>133</v>
      </c>
      <c r="S166" s="690" t="s">
        <v>133</v>
      </c>
      <c r="T166" s="690" t="s">
        <v>133</v>
      </c>
      <c r="U166" s="691" t="s">
        <v>133</v>
      </c>
      <c r="W166" s="670" t="s">
        <v>604</v>
      </c>
      <c r="Y166" s="1627"/>
    </row>
    <row r="167" spans="2:25" s="642" customFormat="1" ht="12" customHeight="1">
      <c r="B167" s="1627"/>
      <c r="C167" s="651"/>
      <c r="D167" s="655" t="s">
        <v>605</v>
      </c>
      <c r="E167" s="643"/>
      <c r="F167" s="682"/>
      <c r="G167" s="653"/>
      <c r="H167" s="653"/>
      <c r="I167" s="653"/>
      <c r="J167" s="653"/>
      <c r="K167" s="653"/>
      <c r="L167" s="653"/>
      <c r="M167" s="653"/>
      <c r="N167" s="688"/>
      <c r="O167" s="688"/>
      <c r="P167" s="688"/>
      <c r="Q167" s="688"/>
      <c r="R167" s="688"/>
      <c r="S167" s="688"/>
      <c r="T167" s="688"/>
      <c r="U167" s="689"/>
      <c r="W167" s="655" t="s">
        <v>605</v>
      </c>
      <c r="Y167" s="1627"/>
    </row>
    <row r="168" spans="2:25" s="642" customFormat="1" ht="12" customHeight="1">
      <c r="B168" s="1627"/>
      <c r="C168" s="651"/>
      <c r="D168" s="656" t="s">
        <v>606</v>
      </c>
      <c r="E168" s="643"/>
      <c r="F168" s="687">
        <v>170</v>
      </c>
      <c r="G168" s="686">
        <v>169</v>
      </c>
      <c r="H168" s="686">
        <v>104</v>
      </c>
      <c r="I168" s="686">
        <v>0</v>
      </c>
      <c r="J168" s="686">
        <v>89</v>
      </c>
      <c r="K168" s="686">
        <v>65</v>
      </c>
      <c r="L168" s="686">
        <v>1</v>
      </c>
      <c r="M168" s="686">
        <v>0</v>
      </c>
      <c r="N168" s="688">
        <f t="shared" ref="N168:U170" si="38">F168/$F168*100</f>
        <v>100</v>
      </c>
      <c r="O168" s="688">
        <f t="shared" si="38"/>
        <v>99.411764705882348</v>
      </c>
      <c r="P168" s="688">
        <f t="shared" si="38"/>
        <v>61.176470588235297</v>
      </c>
      <c r="Q168" s="688">
        <f t="shared" si="38"/>
        <v>0</v>
      </c>
      <c r="R168" s="688">
        <f t="shared" si="38"/>
        <v>52.352941176470594</v>
      </c>
      <c r="S168" s="688">
        <f t="shared" si="38"/>
        <v>38.235294117647058</v>
      </c>
      <c r="T168" s="688">
        <f t="shared" si="38"/>
        <v>0.58823529411764708</v>
      </c>
      <c r="U168" s="689">
        <f t="shared" si="38"/>
        <v>0</v>
      </c>
      <c r="W168" s="656" t="s">
        <v>606</v>
      </c>
      <c r="Y168" s="1627"/>
    </row>
    <row r="169" spans="2:25" s="642" customFormat="1" ht="12" customHeight="1">
      <c r="B169" s="1627"/>
      <c r="C169" s="651"/>
      <c r="D169" s="657" t="s">
        <v>607</v>
      </c>
      <c r="E169" s="643"/>
      <c r="F169" s="687">
        <v>433</v>
      </c>
      <c r="G169" s="686">
        <v>428</v>
      </c>
      <c r="H169" s="686">
        <v>275</v>
      </c>
      <c r="I169" s="686">
        <v>0</v>
      </c>
      <c r="J169" s="686">
        <v>216</v>
      </c>
      <c r="K169" s="686">
        <v>153</v>
      </c>
      <c r="L169" s="686">
        <v>5</v>
      </c>
      <c r="M169" s="686">
        <v>0</v>
      </c>
      <c r="N169" s="688">
        <f t="shared" si="38"/>
        <v>100</v>
      </c>
      <c r="O169" s="688">
        <f t="shared" si="38"/>
        <v>98.845265588914557</v>
      </c>
      <c r="P169" s="688">
        <f t="shared" si="38"/>
        <v>63.510392609699771</v>
      </c>
      <c r="Q169" s="688">
        <f t="shared" si="38"/>
        <v>0</v>
      </c>
      <c r="R169" s="688">
        <f t="shared" si="38"/>
        <v>49.884526558891459</v>
      </c>
      <c r="S169" s="688">
        <f t="shared" si="38"/>
        <v>35.334872979214779</v>
      </c>
      <c r="T169" s="688">
        <f t="shared" si="38"/>
        <v>1.1547344110854503</v>
      </c>
      <c r="U169" s="689">
        <f t="shared" si="38"/>
        <v>0</v>
      </c>
      <c r="W169" s="657" t="s">
        <v>607</v>
      </c>
      <c r="Y169" s="1627"/>
    </row>
    <row r="170" spans="2:25" s="642" customFormat="1" ht="12" customHeight="1">
      <c r="B170" s="1627"/>
      <c r="C170" s="651"/>
      <c r="D170" s="656" t="s">
        <v>608</v>
      </c>
      <c r="E170" s="643"/>
      <c r="F170" s="687">
        <v>1126</v>
      </c>
      <c r="G170" s="686">
        <v>877</v>
      </c>
      <c r="H170" s="686">
        <v>548</v>
      </c>
      <c r="I170" s="686">
        <v>246</v>
      </c>
      <c r="J170" s="686">
        <v>152</v>
      </c>
      <c r="K170" s="686">
        <v>329</v>
      </c>
      <c r="L170" s="686">
        <v>14</v>
      </c>
      <c r="M170" s="686">
        <v>235</v>
      </c>
      <c r="N170" s="688">
        <f t="shared" si="38"/>
        <v>100</v>
      </c>
      <c r="O170" s="688">
        <f t="shared" si="38"/>
        <v>77.886323268206041</v>
      </c>
      <c r="P170" s="688">
        <f t="shared" si="38"/>
        <v>48.667850799289518</v>
      </c>
      <c r="Q170" s="688">
        <f t="shared" si="38"/>
        <v>21.847246891651864</v>
      </c>
      <c r="R170" s="688">
        <f t="shared" si="38"/>
        <v>13.49911190053286</v>
      </c>
      <c r="S170" s="688">
        <f t="shared" si="38"/>
        <v>29.218472468916517</v>
      </c>
      <c r="T170" s="688">
        <f t="shared" si="38"/>
        <v>1.2433392539964476</v>
      </c>
      <c r="U170" s="689">
        <f t="shared" si="38"/>
        <v>20.870337477797513</v>
      </c>
      <c r="W170" s="656" t="s">
        <v>608</v>
      </c>
      <c r="Y170" s="1627"/>
    </row>
    <row r="171" spans="2:25" s="642" customFormat="1" ht="8.1" customHeight="1">
      <c r="B171" s="660"/>
      <c r="C171" s="651"/>
      <c r="D171" s="661"/>
      <c r="E171" s="643"/>
      <c r="F171" s="687"/>
      <c r="G171" s="686"/>
      <c r="H171" s="686"/>
      <c r="I171" s="686"/>
      <c r="J171" s="686"/>
      <c r="K171" s="686"/>
      <c r="L171" s="686"/>
      <c r="M171" s="686"/>
      <c r="N171" s="688"/>
      <c r="O171" s="688"/>
      <c r="P171" s="688"/>
      <c r="Q171" s="688"/>
      <c r="R171" s="688"/>
      <c r="S171" s="688"/>
      <c r="T171" s="688"/>
      <c r="U171" s="689"/>
      <c r="W171" s="661"/>
      <c r="Y171" s="660"/>
    </row>
    <row r="172" spans="2:25" s="672" customFormat="1" ht="12" customHeight="1">
      <c r="B172" s="1627" t="s">
        <v>627</v>
      </c>
      <c r="C172" s="675"/>
      <c r="D172" s="670" t="s">
        <v>602</v>
      </c>
      <c r="E172" s="677"/>
      <c r="F172" s="692">
        <v>569</v>
      </c>
      <c r="G172" s="693">
        <v>448</v>
      </c>
      <c r="H172" s="693">
        <v>277</v>
      </c>
      <c r="I172" s="693">
        <v>94</v>
      </c>
      <c r="J172" s="693">
        <v>107</v>
      </c>
      <c r="K172" s="693">
        <v>171</v>
      </c>
      <c r="L172" s="693">
        <v>4</v>
      </c>
      <c r="M172" s="693">
        <v>116</v>
      </c>
      <c r="N172" s="690">
        <f t="shared" ref="N172:U173" si="39">F172/$F172*100</f>
        <v>100</v>
      </c>
      <c r="O172" s="690">
        <f t="shared" si="39"/>
        <v>78.734622144112478</v>
      </c>
      <c r="P172" s="690">
        <f t="shared" si="39"/>
        <v>48.68189806678383</v>
      </c>
      <c r="Q172" s="690">
        <f t="shared" si="39"/>
        <v>16.520210896309315</v>
      </c>
      <c r="R172" s="690">
        <f t="shared" si="39"/>
        <v>18.804920913884008</v>
      </c>
      <c r="S172" s="690">
        <f t="shared" si="39"/>
        <v>30.052724077328648</v>
      </c>
      <c r="T172" s="690">
        <f t="shared" si="39"/>
        <v>0.70298769771528991</v>
      </c>
      <c r="U172" s="691">
        <f t="shared" si="39"/>
        <v>20.38664323374341</v>
      </c>
      <c r="W172" s="670" t="s">
        <v>602</v>
      </c>
      <c r="Y172" s="1627" t="str">
        <f>B172</f>
        <v>東　目　屋</v>
      </c>
    </row>
    <row r="173" spans="2:25" s="672" customFormat="1" ht="12" customHeight="1">
      <c r="B173" s="1627"/>
      <c r="C173" s="675"/>
      <c r="D173" s="673" t="s">
        <v>603</v>
      </c>
      <c r="E173" s="677"/>
      <c r="F173" s="692">
        <v>1613</v>
      </c>
      <c r="G173" s="693">
        <v>1478</v>
      </c>
      <c r="H173" s="693">
        <v>718</v>
      </c>
      <c r="I173" s="693">
        <v>188</v>
      </c>
      <c r="J173" s="693">
        <v>361</v>
      </c>
      <c r="K173" s="693">
        <v>760</v>
      </c>
      <c r="L173" s="693">
        <v>16</v>
      </c>
      <c r="M173" s="693">
        <v>116</v>
      </c>
      <c r="N173" s="690">
        <f t="shared" si="39"/>
        <v>100</v>
      </c>
      <c r="O173" s="690">
        <f t="shared" si="39"/>
        <v>91.630502169869814</v>
      </c>
      <c r="P173" s="690">
        <f t="shared" si="39"/>
        <v>44.513329200247988</v>
      </c>
      <c r="Q173" s="690">
        <f t="shared" si="39"/>
        <v>11.655300681959083</v>
      </c>
      <c r="R173" s="690">
        <f t="shared" si="39"/>
        <v>22.380657160570365</v>
      </c>
      <c r="S173" s="690">
        <f t="shared" si="39"/>
        <v>47.117172969621826</v>
      </c>
      <c r="T173" s="690">
        <f t="shared" si="39"/>
        <v>0.99194048357098574</v>
      </c>
      <c r="U173" s="691">
        <f t="shared" si="39"/>
        <v>7.1915685058896468</v>
      </c>
      <c r="W173" s="673" t="s">
        <v>603</v>
      </c>
      <c r="Y173" s="1627"/>
    </row>
    <row r="174" spans="2:25" s="672" customFormat="1" ht="12" customHeight="1">
      <c r="B174" s="1627"/>
      <c r="C174" s="675"/>
      <c r="D174" s="670" t="s">
        <v>604</v>
      </c>
      <c r="E174" s="677"/>
      <c r="F174" s="681">
        <v>2.8347978910369069</v>
      </c>
      <c r="G174" s="674">
        <v>3.2991071428571428</v>
      </c>
      <c r="H174" s="674">
        <v>2.592057761732852</v>
      </c>
      <c r="I174" s="674">
        <v>2</v>
      </c>
      <c r="J174" s="674">
        <v>3.3738317757009346</v>
      </c>
      <c r="K174" s="674">
        <v>4.4444444444444446</v>
      </c>
      <c r="L174" s="674">
        <v>4</v>
      </c>
      <c r="M174" s="674">
        <v>1</v>
      </c>
      <c r="N174" s="690" t="s">
        <v>133</v>
      </c>
      <c r="O174" s="690" t="s">
        <v>133</v>
      </c>
      <c r="P174" s="690" t="s">
        <v>133</v>
      </c>
      <c r="Q174" s="690" t="s">
        <v>133</v>
      </c>
      <c r="R174" s="690" t="s">
        <v>133</v>
      </c>
      <c r="S174" s="690" t="s">
        <v>133</v>
      </c>
      <c r="T174" s="690" t="s">
        <v>133</v>
      </c>
      <c r="U174" s="691" t="s">
        <v>133</v>
      </c>
      <c r="W174" s="670" t="s">
        <v>604</v>
      </c>
      <c r="Y174" s="1627"/>
    </row>
    <row r="175" spans="2:25" s="642" customFormat="1" ht="12" customHeight="1">
      <c r="B175" s="1627"/>
      <c r="C175" s="651"/>
      <c r="D175" s="655" t="s">
        <v>605</v>
      </c>
      <c r="E175" s="643"/>
      <c r="F175" s="682"/>
      <c r="G175" s="653"/>
      <c r="H175" s="653"/>
      <c r="I175" s="653"/>
      <c r="J175" s="653"/>
      <c r="K175" s="653"/>
      <c r="L175" s="653"/>
      <c r="M175" s="653"/>
      <c r="N175" s="688"/>
      <c r="O175" s="688"/>
      <c r="P175" s="688"/>
      <c r="Q175" s="688"/>
      <c r="R175" s="688"/>
      <c r="S175" s="688"/>
      <c r="T175" s="688"/>
      <c r="U175" s="689"/>
      <c r="W175" s="655" t="s">
        <v>605</v>
      </c>
      <c r="Y175" s="1627"/>
    </row>
    <row r="176" spans="2:25" s="642" customFormat="1" ht="12" customHeight="1">
      <c r="B176" s="1627"/>
      <c r="C176" s="651"/>
      <c r="D176" s="656" t="s">
        <v>606</v>
      </c>
      <c r="E176" s="643"/>
      <c r="F176" s="687">
        <v>31</v>
      </c>
      <c r="G176" s="686">
        <v>31</v>
      </c>
      <c r="H176" s="686">
        <v>6</v>
      </c>
      <c r="I176" s="686">
        <v>0</v>
      </c>
      <c r="J176" s="686">
        <v>6</v>
      </c>
      <c r="K176" s="686">
        <v>25</v>
      </c>
      <c r="L176" s="686">
        <v>0</v>
      </c>
      <c r="M176" s="686">
        <v>0</v>
      </c>
      <c r="N176" s="688">
        <f t="shared" ref="N176:U178" si="40">F176/$F176*100</f>
        <v>100</v>
      </c>
      <c r="O176" s="688">
        <f t="shared" si="40"/>
        <v>100</v>
      </c>
      <c r="P176" s="688">
        <f t="shared" si="40"/>
        <v>19.35483870967742</v>
      </c>
      <c r="Q176" s="688">
        <f t="shared" si="40"/>
        <v>0</v>
      </c>
      <c r="R176" s="688">
        <f t="shared" si="40"/>
        <v>19.35483870967742</v>
      </c>
      <c r="S176" s="688">
        <f t="shared" si="40"/>
        <v>80.645161290322577</v>
      </c>
      <c r="T176" s="688">
        <f t="shared" si="40"/>
        <v>0</v>
      </c>
      <c r="U176" s="689">
        <f t="shared" si="40"/>
        <v>0</v>
      </c>
      <c r="W176" s="656" t="s">
        <v>606</v>
      </c>
      <c r="Y176" s="1627"/>
    </row>
    <row r="177" spans="2:25" s="642" customFormat="1" ht="12" customHeight="1">
      <c r="B177" s="1627"/>
      <c r="C177" s="651"/>
      <c r="D177" s="657" t="s">
        <v>607</v>
      </c>
      <c r="E177" s="643"/>
      <c r="F177" s="687">
        <v>88</v>
      </c>
      <c r="G177" s="686">
        <v>88</v>
      </c>
      <c r="H177" s="686">
        <v>30</v>
      </c>
      <c r="I177" s="686">
        <v>0</v>
      </c>
      <c r="J177" s="686">
        <v>23</v>
      </c>
      <c r="K177" s="686">
        <v>58</v>
      </c>
      <c r="L177" s="686">
        <v>0</v>
      </c>
      <c r="M177" s="686">
        <v>0</v>
      </c>
      <c r="N177" s="688">
        <f t="shared" si="40"/>
        <v>100</v>
      </c>
      <c r="O177" s="688">
        <f t="shared" si="40"/>
        <v>100</v>
      </c>
      <c r="P177" s="688">
        <f t="shared" si="40"/>
        <v>34.090909090909086</v>
      </c>
      <c r="Q177" s="688">
        <f t="shared" si="40"/>
        <v>0</v>
      </c>
      <c r="R177" s="688">
        <f t="shared" si="40"/>
        <v>26.136363636363637</v>
      </c>
      <c r="S177" s="688">
        <f t="shared" si="40"/>
        <v>65.909090909090907</v>
      </c>
      <c r="T177" s="688">
        <f t="shared" si="40"/>
        <v>0</v>
      </c>
      <c r="U177" s="689">
        <f t="shared" si="40"/>
        <v>0</v>
      </c>
      <c r="W177" s="657" t="s">
        <v>607</v>
      </c>
      <c r="Y177" s="1627"/>
    </row>
    <row r="178" spans="2:25" s="642" customFormat="1" ht="12" customHeight="1">
      <c r="B178" s="1627"/>
      <c r="C178" s="651"/>
      <c r="D178" s="656" t="s">
        <v>608</v>
      </c>
      <c r="E178" s="643"/>
      <c r="F178" s="687">
        <v>439</v>
      </c>
      <c r="G178" s="686">
        <v>351</v>
      </c>
      <c r="H178" s="686">
        <v>194</v>
      </c>
      <c r="I178" s="686">
        <v>77</v>
      </c>
      <c r="J178" s="686">
        <v>58</v>
      </c>
      <c r="K178" s="686">
        <v>157</v>
      </c>
      <c r="L178" s="686">
        <v>4</v>
      </c>
      <c r="M178" s="686">
        <v>84</v>
      </c>
      <c r="N178" s="688">
        <f t="shared" si="40"/>
        <v>100</v>
      </c>
      <c r="O178" s="688">
        <f t="shared" si="40"/>
        <v>79.954441913439638</v>
      </c>
      <c r="P178" s="688">
        <f t="shared" si="40"/>
        <v>44.191343963553528</v>
      </c>
      <c r="Q178" s="688">
        <f t="shared" si="40"/>
        <v>17.539863325740317</v>
      </c>
      <c r="R178" s="688">
        <f t="shared" si="40"/>
        <v>13.211845102505695</v>
      </c>
      <c r="S178" s="688">
        <f t="shared" si="40"/>
        <v>35.763097949886102</v>
      </c>
      <c r="T178" s="688">
        <f t="shared" si="40"/>
        <v>0.91116173120728927</v>
      </c>
      <c r="U178" s="689">
        <f t="shared" si="40"/>
        <v>19.134396355353076</v>
      </c>
      <c r="W178" s="656" t="s">
        <v>608</v>
      </c>
      <c r="Y178" s="1627"/>
    </row>
    <row r="179" spans="2:25" s="642" customFormat="1" ht="8.1" customHeight="1">
      <c r="B179" s="660"/>
      <c r="C179" s="651"/>
      <c r="D179" s="661"/>
      <c r="E179" s="643"/>
      <c r="F179" s="687"/>
      <c r="G179" s="686"/>
      <c r="H179" s="686"/>
      <c r="I179" s="686"/>
      <c r="J179" s="686"/>
      <c r="K179" s="686"/>
      <c r="L179" s="686"/>
      <c r="M179" s="686"/>
      <c r="N179" s="688"/>
      <c r="O179" s="688"/>
      <c r="P179" s="688"/>
      <c r="Q179" s="688"/>
      <c r="R179" s="688"/>
      <c r="S179" s="688"/>
      <c r="T179" s="688"/>
      <c r="U179" s="689"/>
      <c r="W179" s="661"/>
      <c r="Y179" s="660"/>
    </row>
    <row r="180" spans="2:25" s="672" customFormat="1" ht="12" customHeight="1">
      <c r="B180" s="1627" t="s">
        <v>628</v>
      </c>
      <c r="C180" s="675"/>
      <c r="D180" s="670" t="s">
        <v>602</v>
      </c>
      <c r="E180" s="677"/>
      <c r="F180" s="692">
        <v>766</v>
      </c>
      <c r="G180" s="693">
        <v>619</v>
      </c>
      <c r="H180" s="693">
        <v>358</v>
      </c>
      <c r="I180" s="693">
        <v>123</v>
      </c>
      <c r="J180" s="693">
        <v>139</v>
      </c>
      <c r="K180" s="693">
        <v>261</v>
      </c>
      <c r="L180" s="693">
        <v>8</v>
      </c>
      <c r="M180" s="693">
        <v>139</v>
      </c>
      <c r="N180" s="690">
        <f t="shared" ref="N180:U181" si="41">F180/$F180*100</f>
        <v>100</v>
      </c>
      <c r="O180" s="690">
        <f t="shared" si="41"/>
        <v>80.809399477806792</v>
      </c>
      <c r="P180" s="690">
        <f t="shared" si="41"/>
        <v>46.736292428198432</v>
      </c>
      <c r="Q180" s="690">
        <f t="shared" si="41"/>
        <v>16.057441253263708</v>
      </c>
      <c r="R180" s="690">
        <f t="shared" si="41"/>
        <v>18.14621409921671</v>
      </c>
      <c r="S180" s="690">
        <f t="shared" si="41"/>
        <v>34.073107049608353</v>
      </c>
      <c r="T180" s="690">
        <f t="shared" si="41"/>
        <v>1.0443864229765014</v>
      </c>
      <c r="U180" s="691">
        <f t="shared" si="41"/>
        <v>18.14621409921671</v>
      </c>
      <c r="W180" s="670" t="s">
        <v>602</v>
      </c>
      <c r="Y180" s="1627" t="str">
        <f>B180</f>
        <v>船　沢</v>
      </c>
    </row>
    <row r="181" spans="2:25" s="672" customFormat="1" ht="12" customHeight="1">
      <c r="B181" s="1627"/>
      <c r="C181" s="675"/>
      <c r="D181" s="673" t="s">
        <v>603</v>
      </c>
      <c r="E181" s="677"/>
      <c r="F181" s="692">
        <v>2338</v>
      </c>
      <c r="G181" s="693">
        <v>2171</v>
      </c>
      <c r="H181" s="693">
        <v>941</v>
      </c>
      <c r="I181" s="693">
        <v>246</v>
      </c>
      <c r="J181" s="693">
        <v>479</v>
      </c>
      <c r="K181" s="693">
        <v>1230</v>
      </c>
      <c r="L181" s="693">
        <v>28</v>
      </c>
      <c r="M181" s="693">
        <v>139</v>
      </c>
      <c r="N181" s="690">
        <f t="shared" si="41"/>
        <v>100</v>
      </c>
      <c r="O181" s="690">
        <f t="shared" si="41"/>
        <v>92.857142857142861</v>
      </c>
      <c r="P181" s="690">
        <f t="shared" si="41"/>
        <v>40.248075278015399</v>
      </c>
      <c r="Q181" s="690">
        <f t="shared" si="41"/>
        <v>10.521813515825491</v>
      </c>
      <c r="R181" s="690">
        <f t="shared" si="41"/>
        <v>20.487596236099233</v>
      </c>
      <c r="S181" s="690">
        <f t="shared" si="41"/>
        <v>52.609067579127455</v>
      </c>
      <c r="T181" s="690">
        <f t="shared" si="41"/>
        <v>1.1976047904191618</v>
      </c>
      <c r="U181" s="691">
        <f t="shared" si="41"/>
        <v>5.945252352437981</v>
      </c>
      <c r="W181" s="673" t="s">
        <v>603</v>
      </c>
      <c r="Y181" s="1627"/>
    </row>
    <row r="182" spans="2:25" s="672" customFormat="1" ht="12" customHeight="1">
      <c r="B182" s="1627"/>
      <c r="C182" s="675"/>
      <c r="D182" s="670" t="s">
        <v>604</v>
      </c>
      <c r="E182" s="677"/>
      <c r="F182" s="681">
        <v>3.0522193211488249</v>
      </c>
      <c r="G182" s="674">
        <v>3.507269789983845</v>
      </c>
      <c r="H182" s="674">
        <v>2.6284916201117317</v>
      </c>
      <c r="I182" s="674">
        <v>2</v>
      </c>
      <c r="J182" s="674">
        <v>3.4460431654676258</v>
      </c>
      <c r="K182" s="674">
        <v>4.7126436781609193</v>
      </c>
      <c r="L182" s="674">
        <v>3.5</v>
      </c>
      <c r="M182" s="674">
        <v>1</v>
      </c>
      <c r="N182" s="690" t="s">
        <v>133</v>
      </c>
      <c r="O182" s="690" t="s">
        <v>133</v>
      </c>
      <c r="P182" s="690" t="s">
        <v>133</v>
      </c>
      <c r="Q182" s="690" t="s">
        <v>133</v>
      </c>
      <c r="R182" s="690" t="s">
        <v>133</v>
      </c>
      <c r="S182" s="690" t="s">
        <v>133</v>
      </c>
      <c r="T182" s="690" t="s">
        <v>133</v>
      </c>
      <c r="U182" s="691" t="s">
        <v>133</v>
      </c>
      <c r="W182" s="670" t="s">
        <v>604</v>
      </c>
      <c r="Y182" s="1627"/>
    </row>
    <row r="183" spans="2:25" s="642" customFormat="1" ht="12" customHeight="1">
      <c r="B183" s="1627"/>
      <c r="C183" s="651"/>
      <c r="D183" s="655" t="s">
        <v>605</v>
      </c>
      <c r="E183" s="643"/>
      <c r="F183" s="682"/>
      <c r="G183" s="653"/>
      <c r="H183" s="653"/>
      <c r="I183" s="653"/>
      <c r="J183" s="653"/>
      <c r="K183" s="653"/>
      <c r="L183" s="653"/>
      <c r="M183" s="653"/>
      <c r="N183" s="688"/>
      <c r="O183" s="688"/>
      <c r="P183" s="688"/>
      <c r="Q183" s="688"/>
      <c r="R183" s="688"/>
      <c r="S183" s="688"/>
      <c r="T183" s="688"/>
      <c r="U183" s="689"/>
      <c r="W183" s="655" t="s">
        <v>605</v>
      </c>
      <c r="Y183" s="1627"/>
    </row>
    <row r="184" spans="2:25" s="642" customFormat="1" ht="12" customHeight="1">
      <c r="B184" s="1627"/>
      <c r="C184" s="651"/>
      <c r="D184" s="656" t="s">
        <v>606</v>
      </c>
      <c r="E184" s="643"/>
      <c r="F184" s="687">
        <v>54</v>
      </c>
      <c r="G184" s="686">
        <v>52</v>
      </c>
      <c r="H184" s="686">
        <v>14</v>
      </c>
      <c r="I184" s="686">
        <v>0</v>
      </c>
      <c r="J184" s="686">
        <v>14</v>
      </c>
      <c r="K184" s="686">
        <v>38</v>
      </c>
      <c r="L184" s="686">
        <v>2</v>
      </c>
      <c r="M184" s="686">
        <v>0</v>
      </c>
      <c r="N184" s="688">
        <f t="shared" ref="N184:U186" si="42">F184/$F184*100</f>
        <v>100</v>
      </c>
      <c r="O184" s="688">
        <f t="shared" si="42"/>
        <v>96.296296296296291</v>
      </c>
      <c r="P184" s="688">
        <f t="shared" si="42"/>
        <v>25.925925925925924</v>
      </c>
      <c r="Q184" s="688">
        <f t="shared" si="42"/>
        <v>0</v>
      </c>
      <c r="R184" s="688">
        <f t="shared" si="42"/>
        <v>25.925925925925924</v>
      </c>
      <c r="S184" s="688">
        <f t="shared" si="42"/>
        <v>70.370370370370367</v>
      </c>
      <c r="T184" s="688">
        <f t="shared" si="42"/>
        <v>3.7037037037037033</v>
      </c>
      <c r="U184" s="689">
        <f t="shared" si="42"/>
        <v>0</v>
      </c>
      <c r="W184" s="656" t="s">
        <v>606</v>
      </c>
      <c r="Y184" s="1627"/>
    </row>
    <row r="185" spans="2:25" s="642" customFormat="1" ht="12" customHeight="1">
      <c r="B185" s="1627"/>
      <c r="C185" s="651"/>
      <c r="D185" s="657" t="s">
        <v>607</v>
      </c>
      <c r="E185" s="643"/>
      <c r="F185" s="687">
        <v>155</v>
      </c>
      <c r="G185" s="686">
        <v>153</v>
      </c>
      <c r="H185" s="686">
        <v>49</v>
      </c>
      <c r="I185" s="686">
        <v>0</v>
      </c>
      <c r="J185" s="686">
        <v>42</v>
      </c>
      <c r="K185" s="686">
        <v>104</v>
      </c>
      <c r="L185" s="686">
        <v>2</v>
      </c>
      <c r="M185" s="686">
        <v>0</v>
      </c>
      <c r="N185" s="688">
        <f t="shared" si="42"/>
        <v>100</v>
      </c>
      <c r="O185" s="688">
        <f t="shared" si="42"/>
        <v>98.709677419354833</v>
      </c>
      <c r="P185" s="688">
        <f t="shared" si="42"/>
        <v>31.612903225806448</v>
      </c>
      <c r="Q185" s="688">
        <f t="shared" si="42"/>
        <v>0</v>
      </c>
      <c r="R185" s="688">
        <f t="shared" si="42"/>
        <v>27.096774193548391</v>
      </c>
      <c r="S185" s="688">
        <f t="shared" si="42"/>
        <v>67.096774193548399</v>
      </c>
      <c r="T185" s="688">
        <f t="shared" si="42"/>
        <v>1.2903225806451613</v>
      </c>
      <c r="U185" s="689">
        <f t="shared" si="42"/>
        <v>0</v>
      </c>
      <c r="W185" s="657" t="s">
        <v>607</v>
      </c>
      <c r="Y185" s="1627"/>
    </row>
    <row r="186" spans="2:25" s="642" customFormat="1" ht="12" customHeight="1">
      <c r="B186" s="1627"/>
      <c r="C186" s="651"/>
      <c r="D186" s="656" t="s">
        <v>608</v>
      </c>
      <c r="E186" s="643"/>
      <c r="F186" s="687">
        <v>582</v>
      </c>
      <c r="G186" s="686">
        <v>481</v>
      </c>
      <c r="H186" s="686">
        <v>240</v>
      </c>
      <c r="I186" s="686">
        <v>98</v>
      </c>
      <c r="J186" s="686">
        <v>67</v>
      </c>
      <c r="K186" s="686">
        <v>241</v>
      </c>
      <c r="L186" s="686">
        <v>6</v>
      </c>
      <c r="M186" s="686">
        <v>95</v>
      </c>
      <c r="N186" s="688">
        <f t="shared" si="42"/>
        <v>100</v>
      </c>
      <c r="O186" s="688">
        <f t="shared" si="42"/>
        <v>82.646048109965633</v>
      </c>
      <c r="P186" s="688">
        <f t="shared" si="42"/>
        <v>41.237113402061851</v>
      </c>
      <c r="Q186" s="688">
        <f t="shared" si="42"/>
        <v>16.838487972508592</v>
      </c>
      <c r="R186" s="688">
        <f t="shared" si="42"/>
        <v>11.512027491408935</v>
      </c>
      <c r="S186" s="688">
        <f t="shared" si="42"/>
        <v>41.408934707903782</v>
      </c>
      <c r="T186" s="688">
        <f t="shared" si="42"/>
        <v>1.0309278350515463</v>
      </c>
      <c r="U186" s="689">
        <f t="shared" si="42"/>
        <v>16.323024054982817</v>
      </c>
      <c r="W186" s="656" t="s">
        <v>608</v>
      </c>
      <c r="Y186" s="1627"/>
    </row>
    <row r="187" spans="2:25" s="642" customFormat="1" ht="8.1" customHeight="1">
      <c r="B187" s="645"/>
      <c r="C187" s="645"/>
      <c r="D187" s="667"/>
      <c r="E187" s="667"/>
      <c r="F187" s="684"/>
      <c r="G187" s="668"/>
      <c r="H187" s="668"/>
      <c r="I187" s="668"/>
      <c r="J187" s="668"/>
      <c r="K187" s="668"/>
      <c r="L187" s="668"/>
      <c r="M187" s="668"/>
      <c r="N187" s="694"/>
      <c r="O187" s="694"/>
      <c r="P187" s="694"/>
      <c r="Q187" s="694"/>
      <c r="R187" s="694"/>
      <c r="S187" s="694"/>
      <c r="T187" s="694"/>
      <c r="U187" s="695"/>
      <c r="V187" s="663"/>
      <c r="W187" s="663"/>
      <c r="X187" s="663"/>
      <c r="Y187" s="663"/>
    </row>
    <row r="188" spans="2:25" s="642" customFormat="1" ht="3" customHeight="1">
      <c r="B188" s="644"/>
      <c r="C188" s="664"/>
      <c r="D188" s="664"/>
      <c r="E188" s="664"/>
      <c r="F188" s="664"/>
      <c r="G188" s="664"/>
      <c r="H188" s="664"/>
      <c r="I188" s="664"/>
      <c r="J188" s="664"/>
      <c r="K188" s="643"/>
      <c r="L188" s="643"/>
      <c r="M188" s="643"/>
      <c r="N188" s="696"/>
      <c r="O188" s="696"/>
      <c r="P188" s="696"/>
      <c r="Q188" s="696"/>
      <c r="R188" s="696"/>
      <c r="S188" s="697"/>
      <c r="T188" s="697"/>
      <c r="U188" s="697"/>
    </row>
    <row r="189" spans="2:25" s="642" customFormat="1" ht="12" customHeight="1">
      <c r="B189" s="665" t="s">
        <v>1375</v>
      </c>
      <c r="C189" s="644"/>
      <c r="D189" s="666"/>
      <c r="E189" s="644"/>
      <c r="F189" s="644"/>
      <c r="G189" s="644"/>
      <c r="H189" s="644"/>
      <c r="I189" s="644"/>
      <c r="J189" s="644"/>
      <c r="K189" s="644"/>
      <c r="L189" s="644"/>
      <c r="M189" s="644"/>
      <c r="N189" s="698"/>
      <c r="O189" s="699"/>
      <c r="P189" s="699"/>
      <c r="Q189" s="699"/>
      <c r="R189" s="699"/>
      <c r="S189" s="699"/>
      <c r="T189" s="699"/>
      <c r="U189" s="699"/>
    </row>
    <row r="190" spans="2:25" s="642" customFormat="1" ht="12" customHeight="1">
      <c r="B190" s="665" t="s">
        <v>1376</v>
      </c>
      <c r="C190" s="644"/>
      <c r="D190" s="666"/>
      <c r="E190" s="644"/>
      <c r="F190" s="644"/>
      <c r="G190" s="644"/>
      <c r="H190" s="644"/>
      <c r="I190" s="644"/>
      <c r="J190" s="644"/>
      <c r="K190" s="644"/>
      <c r="L190" s="644"/>
      <c r="M190" s="644"/>
      <c r="N190" s="699"/>
      <c r="O190" s="699"/>
      <c r="P190" s="699"/>
      <c r="Q190" s="699"/>
      <c r="R190" s="699"/>
      <c r="S190" s="699"/>
      <c r="T190" s="699"/>
      <c r="U190" s="699"/>
    </row>
    <row r="191" spans="2:25" s="642" customFormat="1" ht="16.5" customHeight="1">
      <c r="B191" s="665"/>
      <c r="C191" s="644"/>
      <c r="D191" s="666"/>
      <c r="E191" s="644"/>
      <c r="F191" s="644"/>
      <c r="G191" s="644"/>
      <c r="H191" s="644"/>
      <c r="I191" s="644"/>
      <c r="J191" s="644"/>
      <c r="K191" s="644"/>
      <c r="L191" s="644"/>
      <c r="M191" s="644"/>
      <c r="N191" s="699"/>
      <c r="O191" s="699"/>
      <c r="P191" s="699"/>
      <c r="Q191" s="699"/>
      <c r="R191" s="699"/>
      <c r="S191" s="699"/>
      <c r="T191" s="699"/>
      <c r="U191" s="699"/>
    </row>
    <row r="192" spans="2:25" s="642" customFormat="1" ht="7.5" customHeight="1">
      <c r="B192" s="660"/>
      <c r="C192" s="651"/>
      <c r="D192" s="661"/>
      <c r="E192" s="643"/>
      <c r="F192" s="682"/>
      <c r="G192" s="653"/>
      <c r="H192" s="653"/>
      <c r="I192" s="653"/>
      <c r="J192" s="653"/>
      <c r="K192" s="653"/>
      <c r="L192" s="653"/>
      <c r="M192" s="653"/>
      <c r="N192" s="688"/>
      <c r="O192" s="688"/>
      <c r="P192" s="688"/>
      <c r="Q192" s="688"/>
      <c r="R192" s="688"/>
      <c r="S192" s="688"/>
      <c r="T192" s="688"/>
      <c r="U192" s="689"/>
      <c r="W192" s="661"/>
      <c r="Y192" s="660"/>
    </row>
    <row r="193" spans="2:25" s="672" customFormat="1" ht="12" customHeight="1">
      <c r="B193" s="1627" t="s">
        <v>629</v>
      </c>
      <c r="C193" s="675"/>
      <c r="D193" s="670" t="s">
        <v>602</v>
      </c>
      <c r="E193" s="677"/>
      <c r="F193" s="692">
        <v>949</v>
      </c>
      <c r="G193" s="693">
        <v>762</v>
      </c>
      <c r="H193" s="693">
        <v>471</v>
      </c>
      <c r="I193" s="693">
        <v>131</v>
      </c>
      <c r="J193" s="693">
        <v>219</v>
      </c>
      <c r="K193" s="693">
        <v>291</v>
      </c>
      <c r="L193" s="693">
        <v>11</v>
      </c>
      <c r="M193" s="693">
        <v>176</v>
      </c>
      <c r="N193" s="690">
        <v>100</v>
      </c>
      <c r="O193" s="690">
        <v>62.14183735493264</v>
      </c>
      <c r="P193" s="690">
        <v>49.592185799301696</v>
      </c>
      <c r="Q193" s="690">
        <v>17.637080700564013</v>
      </c>
      <c r="R193" s="690">
        <v>20.687559193135716</v>
      </c>
      <c r="S193" s="690">
        <v>12.549651555630945</v>
      </c>
      <c r="T193" s="690">
        <v>0.7732213787936616</v>
      </c>
      <c r="U193" s="691">
        <v>36.993059383967321</v>
      </c>
      <c r="W193" s="670" t="s">
        <v>602</v>
      </c>
      <c r="Y193" s="1627" t="str">
        <f>B193</f>
        <v>高　杉</v>
      </c>
    </row>
    <row r="194" spans="2:25" s="672" customFormat="1" ht="12" customHeight="1">
      <c r="B194" s="1627"/>
      <c r="C194" s="675"/>
      <c r="D194" s="673" t="s">
        <v>603</v>
      </c>
      <c r="E194" s="677"/>
      <c r="F194" s="692">
        <v>2930</v>
      </c>
      <c r="G194" s="693">
        <v>2717</v>
      </c>
      <c r="H194" s="693">
        <v>1305</v>
      </c>
      <c r="I194" s="693">
        <v>262</v>
      </c>
      <c r="J194" s="693">
        <v>770</v>
      </c>
      <c r="K194" s="693">
        <v>1412</v>
      </c>
      <c r="L194" s="693">
        <v>37</v>
      </c>
      <c r="M194" s="693">
        <v>176</v>
      </c>
      <c r="N194" s="690">
        <v>100</v>
      </c>
      <c r="O194" s="690">
        <v>82.779407577951901</v>
      </c>
      <c r="P194" s="690">
        <v>58.88571181006845</v>
      </c>
      <c r="Q194" s="690">
        <v>15.44431653607635</v>
      </c>
      <c r="R194" s="690">
        <v>32.162352853800733</v>
      </c>
      <c r="S194" s="690">
        <v>23.893695767883447</v>
      </c>
      <c r="T194" s="690">
        <v>0.91908351591221349</v>
      </c>
      <c r="U194" s="691">
        <v>16.196912869644869</v>
      </c>
      <c r="W194" s="673" t="s">
        <v>603</v>
      </c>
      <c r="Y194" s="1627"/>
    </row>
    <row r="195" spans="2:25" s="672" customFormat="1" ht="12" customHeight="1">
      <c r="B195" s="1627"/>
      <c r="C195" s="675"/>
      <c r="D195" s="670" t="s">
        <v>604</v>
      </c>
      <c r="E195" s="677"/>
      <c r="F195" s="681">
        <v>3.0874604847207587</v>
      </c>
      <c r="G195" s="674">
        <v>3.5656167979002626</v>
      </c>
      <c r="H195" s="674">
        <v>2.7707006369426752</v>
      </c>
      <c r="I195" s="674">
        <v>2</v>
      </c>
      <c r="J195" s="674">
        <v>3.5159817351598175</v>
      </c>
      <c r="K195" s="674">
        <v>4.8522336769759447</v>
      </c>
      <c r="L195" s="674">
        <v>3.3636363636363638</v>
      </c>
      <c r="M195" s="674">
        <v>1</v>
      </c>
      <c r="N195" s="690" t="s">
        <v>133</v>
      </c>
      <c r="O195" s="690" t="s">
        <v>133</v>
      </c>
      <c r="P195" s="690" t="s">
        <v>133</v>
      </c>
      <c r="Q195" s="690" t="s">
        <v>133</v>
      </c>
      <c r="R195" s="690" t="s">
        <v>133</v>
      </c>
      <c r="S195" s="690" t="s">
        <v>133</v>
      </c>
      <c r="T195" s="690" t="s">
        <v>133</v>
      </c>
      <c r="U195" s="691" t="s">
        <v>133</v>
      </c>
      <c r="W195" s="670" t="s">
        <v>604</v>
      </c>
      <c r="Y195" s="1627"/>
    </row>
    <row r="196" spans="2:25" s="642" customFormat="1" ht="12" customHeight="1">
      <c r="B196" s="1627"/>
      <c r="C196" s="651"/>
      <c r="D196" s="655" t="s">
        <v>605</v>
      </c>
      <c r="E196" s="643"/>
      <c r="F196" s="682"/>
      <c r="G196" s="653"/>
      <c r="H196" s="653"/>
      <c r="I196" s="653"/>
      <c r="J196" s="653"/>
      <c r="K196" s="653"/>
      <c r="L196" s="653"/>
      <c r="M196" s="653"/>
      <c r="N196" s="688"/>
      <c r="O196" s="688"/>
      <c r="P196" s="688"/>
      <c r="Q196" s="688"/>
      <c r="R196" s="688"/>
      <c r="S196" s="688"/>
      <c r="T196" s="688"/>
      <c r="U196" s="689"/>
      <c r="W196" s="655" t="s">
        <v>605</v>
      </c>
      <c r="Y196" s="1627"/>
    </row>
    <row r="197" spans="2:25" s="642" customFormat="1" ht="12" customHeight="1">
      <c r="B197" s="1627"/>
      <c r="C197" s="651"/>
      <c r="D197" s="656" t="s">
        <v>606</v>
      </c>
      <c r="E197" s="643"/>
      <c r="F197" s="687">
        <v>79</v>
      </c>
      <c r="G197" s="686">
        <v>77</v>
      </c>
      <c r="H197" s="686">
        <v>33</v>
      </c>
      <c r="I197" s="686">
        <v>0</v>
      </c>
      <c r="J197" s="686">
        <v>30</v>
      </c>
      <c r="K197" s="686">
        <v>44</v>
      </c>
      <c r="L197" s="686">
        <v>2</v>
      </c>
      <c r="M197" s="686">
        <v>0</v>
      </c>
      <c r="N197" s="688">
        <v>100</v>
      </c>
      <c r="O197" s="688">
        <v>99.510503773200071</v>
      </c>
      <c r="P197" s="688">
        <v>73.22047725882112</v>
      </c>
      <c r="Q197" s="688">
        <v>0</v>
      </c>
      <c r="R197" s="688">
        <v>66.734652253722217</v>
      </c>
      <c r="S197" s="688">
        <v>26.290026514378951</v>
      </c>
      <c r="T197" s="688">
        <v>0.48949622679991844</v>
      </c>
      <c r="U197" s="689">
        <v>0</v>
      </c>
      <c r="W197" s="656" t="s">
        <v>606</v>
      </c>
      <c r="Y197" s="1627"/>
    </row>
    <row r="198" spans="2:25" s="642" customFormat="1" ht="12" customHeight="1">
      <c r="B198" s="1627"/>
      <c r="C198" s="651"/>
      <c r="D198" s="657" t="s">
        <v>607</v>
      </c>
      <c r="E198" s="643"/>
      <c r="F198" s="687">
        <v>219</v>
      </c>
      <c r="G198" s="686">
        <v>216</v>
      </c>
      <c r="H198" s="686">
        <v>77</v>
      </c>
      <c r="I198" s="686">
        <v>0</v>
      </c>
      <c r="J198" s="686">
        <v>70</v>
      </c>
      <c r="K198" s="686">
        <v>139</v>
      </c>
      <c r="L198" s="686">
        <v>3</v>
      </c>
      <c r="M198" s="686">
        <v>0</v>
      </c>
      <c r="N198" s="688">
        <v>100</v>
      </c>
      <c r="O198" s="688">
        <v>99.265842349304478</v>
      </c>
      <c r="P198" s="688">
        <v>71.476043276661514</v>
      </c>
      <c r="Q198" s="688">
        <v>0</v>
      </c>
      <c r="R198" s="688">
        <v>59.103554868624421</v>
      </c>
      <c r="S198" s="688">
        <v>27.789799072642968</v>
      </c>
      <c r="T198" s="688">
        <v>0.50231839258114375</v>
      </c>
      <c r="U198" s="689">
        <v>0.23183925811437403</v>
      </c>
      <c r="W198" s="657" t="s">
        <v>607</v>
      </c>
      <c r="Y198" s="1627"/>
    </row>
    <row r="199" spans="2:25" s="642" customFormat="1" ht="12" customHeight="1">
      <c r="B199" s="1627"/>
      <c r="C199" s="651"/>
      <c r="D199" s="656" t="s">
        <v>608</v>
      </c>
      <c r="E199" s="643"/>
      <c r="F199" s="687">
        <v>656</v>
      </c>
      <c r="G199" s="686">
        <v>541</v>
      </c>
      <c r="H199" s="686">
        <v>276</v>
      </c>
      <c r="I199" s="686">
        <v>83</v>
      </c>
      <c r="J199" s="686">
        <v>102</v>
      </c>
      <c r="K199" s="686">
        <v>265</v>
      </c>
      <c r="L199" s="686">
        <v>7</v>
      </c>
      <c r="M199" s="686">
        <v>108</v>
      </c>
      <c r="N199" s="688">
        <v>100</v>
      </c>
      <c r="O199" s="688">
        <v>71.146790337256746</v>
      </c>
      <c r="P199" s="688">
        <v>48.231530130030229</v>
      </c>
      <c r="Q199" s="688">
        <v>22.627608676509436</v>
      </c>
      <c r="R199" s="688">
        <v>12.269218350993572</v>
      </c>
      <c r="S199" s="688">
        <v>22.915260207226513</v>
      </c>
      <c r="T199" s="688">
        <v>0.67510053127476599</v>
      </c>
      <c r="U199" s="689">
        <v>28.178109131468492</v>
      </c>
      <c r="W199" s="656" t="s">
        <v>608</v>
      </c>
      <c r="Y199" s="1627"/>
    </row>
    <row r="200" spans="2:25" s="642" customFormat="1" ht="8.1" customHeight="1">
      <c r="B200" s="660"/>
      <c r="C200" s="651"/>
      <c r="D200" s="661"/>
      <c r="E200" s="643"/>
      <c r="F200" s="687"/>
      <c r="G200" s="686"/>
      <c r="H200" s="686"/>
      <c r="I200" s="686"/>
      <c r="J200" s="686"/>
      <c r="K200" s="686"/>
      <c r="L200" s="686"/>
      <c r="M200" s="686"/>
      <c r="N200" s="688"/>
      <c r="O200" s="688"/>
      <c r="P200" s="688"/>
      <c r="Q200" s="688"/>
      <c r="R200" s="688"/>
      <c r="S200" s="688"/>
      <c r="T200" s="688"/>
      <c r="U200" s="689"/>
      <c r="W200" s="661"/>
      <c r="Y200" s="660"/>
    </row>
    <row r="201" spans="2:25" s="672" customFormat="1" ht="12" customHeight="1">
      <c r="B201" s="1627" t="s">
        <v>630</v>
      </c>
      <c r="C201" s="675"/>
      <c r="D201" s="670" t="s">
        <v>602</v>
      </c>
      <c r="E201" s="677"/>
      <c r="F201" s="692">
        <v>1088</v>
      </c>
      <c r="G201" s="693">
        <v>873</v>
      </c>
      <c r="H201" s="693">
        <v>489</v>
      </c>
      <c r="I201" s="693">
        <v>143</v>
      </c>
      <c r="J201" s="693">
        <v>218</v>
      </c>
      <c r="K201" s="693">
        <v>384</v>
      </c>
      <c r="L201" s="693">
        <v>9</v>
      </c>
      <c r="M201" s="693">
        <v>206</v>
      </c>
      <c r="N201" s="690">
        <v>100</v>
      </c>
      <c r="O201" s="690">
        <v>62.14183735493264</v>
      </c>
      <c r="P201" s="690">
        <v>49.592185799301696</v>
      </c>
      <c r="Q201" s="690">
        <v>17.637080700564013</v>
      </c>
      <c r="R201" s="690">
        <v>20.687559193135716</v>
      </c>
      <c r="S201" s="690">
        <v>12.549651555630945</v>
      </c>
      <c r="T201" s="690">
        <v>0.7732213787936616</v>
      </c>
      <c r="U201" s="691">
        <v>36.993059383967321</v>
      </c>
      <c r="W201" s="670" t="s">
        <v>602</v>
      </c>
      <c r="Y201" s="1627" t="str">
        <f>B201</f>
        <v>裾　野</v>
      </c>
    </row>
    <row r="202" spans="2:25" s="672" customFormat="1" ht="12" customHeight="1">
      <c r="B202" s="1627"/>
      <c r="C202" s="675"/>
      <c r="D202" s="673" t="s">
        <v>603</v>
      </c>
      <c r="E202" s="677"/>
      <c r="F202" s="692">
        <v>3360</v>
      </c>
      <c r="G202" s="693">
        <v>3120</v>
      </c>
      <c r="H202" s="693">
        <v>1297</v>
      </c>
      <c r="I202" s="693">
        <v>286</v>
      </c>
      <c r="J202" s="693">
        <v>719</v>
      </c>
      <c r="K202" s="693">
        <v>1823</v>
      </c>
      <c r="L202" s="693">
        <v>34</v>
      </c>
      <c r="M202" s="693">
        <v>206</v>
      </c>
      <c r="N202" s="690">
        <v>100</v>
      </c>
      <c r="O202" s="690">
        <v>82.779407577951901</v>
      </c>
      <c r="P202" s="690">
        <v>58.88571181006845</v>
      </c>
      <c r="Q202" s="690">
        <v>15.44431653607635</v>
      </c>
      <c r="R202" s="690">
        <v>32.162352853800733</v>
      </c>
      <c r="S202" s="690">
        <v>23.893695767883447</v>
      </c>
      <c r="T202" s="690">
        <v>0.91908351591221349</v>
      </c>
      <c r="U202" s="691">
        <v>16.196912869644869</v>
      </c>
      <c r="W202" s="673" t="s">
        <v>603</v>
      </c>
      <c r="Y202" s="1627"/>
    </row>
    <row r="203" spans="2:25" s="672" customFormat="1" ht="12" customHeight="1">
      <c r="B203" s="1627"/>
      <c r="C203" s="675"/>
      <c r="D203" s="670" t="s">
        <v>604</v>
      </c>
      <c r="E203" s="677"/>
      <c r="F203" s="681">
        <v>3.0882352941176472</v>
      </c>
      <c r="G203" s="674">
        <v>3.5738831615120277</v>
      </c>
      <c r="H203" s="674">
        <v>2.6523517382413089</v>
      </c>
      <c r="I203" s="674">
        <v>2</v>
      </c>
      <c r="J203" s="674">
        <v>3.2981651376146788</v>
      </c>
      <c r="K203" s="674">
        <v>4.747395833333333</v>
      </c>
      <c r="L203" s="674">
        <v>3.7777777777777777</v>
      </c>
      <c r="M203" s="674">
        <v>1</v>
      </c>
      <c r="N203" s="690" t="s">
        <v>133</v>
      </c>
      <c r="O203" s="690" t="s">
        <v>133</v>
      </c>
      <c r="P203" s="690" t="s">
        <v>133</v>
      </c>
      <c r="Q203" s="690" t="s">
        <v>133</v>
      </c>
      <c r="R203" s="690" t="s">
        <v>133</v>
      </c>
      <c r="S203" s="690" t="s">
        <v>133</v>
      </c>
      <c r="T203" s="690" t="s">
        <v>133</v>
      </c>
      <c r="U203" s="691" t="s">
        <v>133</v>
      </c>
      <c r="W203" s="670" t="s">
        <v>604</v>
      </c>
      <c r="Y203" s="1627"/>
    </row>
    <row r="204" spans="2:25" s="642" customFormat="1" ht="12" customHeight="1">
      <c r="B204" s="1627"/>
      <c r="C204" s="651"/>
      <c r="D204" s="655" t="s">
        <v>605</v>
      </c>
      <c r="E204" s="643"/>
      <c r="F204" s="682"/>
      <c r="G204" s="653"/>
      <c r="H204" s="653"/>
      <c r="I204" s="653"/>
      <c r="J204" s="653"/>
      <c r="K204" s="653"/>
      <c r="L204" s="653"/>
      <c r="M204" s="653"/>
      <c r="N204" s="688"/>
      <c r="O204" s="688"/>
      <c r="P204" s="688"/>
      <c r="Q204" s="688"/>
      <c r="R204" s="688"/>
      <c r="S204" s="688"/>
      <c r="T204" s="688"/>
      <c r="U204" s="689"/>
      <c r="W204" s="655" t="s">
        <v>605</v>
      </c>
      <c r="Y204" s="1627"/>
    </row>
    <row r="205" spans="2:25" s="642" customFormat="1" ht="12" customHeight="1">
      <c r="B205" s="1627"/>
      <c r="C205" s="651"/>
      <c r="D205" s="656" t="s">
        <v>606</v>
      </c>
      <c r="E205" s="643"/>
      <c r="F205" s="687">
        <v>80</v>
      </c>
      <c r="G205" s="686">
        <v>80</v>
      </c>
      <c r="H205" s="686">
        <v>17</v>
      </c>
      <c r="I205" s="686">
        <v>0</v>
      </c>
      <c r="J205" s="686">
        <v>16</v>
      </c>
      <c r="K205" s="686">
        <v>63</v>
      </c>
      <c r="L205" s="686">
        <v>0</v>
      </c>
      <c r="M205" s="686">
        <v>0</v>
      </c>
      <c r="N205" s="688">
        <v>100</v>
      </c>
      <c r="O205" s="688">
        <v>99.510503773200071</v>
      </c>
      <c r="P205" s="688">
        <v>73.22047725882112</v>
      </c>
      <c r="Q205" s="688">
        <v>0</v>
      </c>
      <c r="R205" s="688">
        <v>66.734652253722217</v>
      </c>
      <c r="S205" s="688">
        <v>26.290026514378951</v>
      </c>
      <c r="T205" s="688">
        <v>0.48949622679991844</v>
      </c>
      <c r="U205" s="689">
        <v>0</v>
      </c>
      <c r="W205" s="656" t="s">
        <v>606</v>
      </c>
      <c r="Y205" s="1627"/>
    </row>
    <row r="206" spans="2:25" s="642" customFormat="1" ht="12" customHeight="1">
      <c r="B206" s="1627"/>
      <c r="C206" s="651"/>
      <c r="D206" s="657" t="s">
        <v>607</v>
      </c>
      <c r="E206" s="643"/>
      <c r="F206" s="687">
        <v>204</v>
      </c>
      <c r="G206" s="686">
        <v>203</v>
      </c>
      <c r="H206" s="686">
        <v>47</v>
      </c>
      <c r="I206" s="686">
        <v>0</v>
      </c>
      <c r="J206" s="686">
        <v>43</v>
      </c>
      <c r="K206" s="686">
        <v>156</v>
      </c>
      <c r="L206" s="686">
        <v>1</v>
      </c>
      <c r="M206" s="686">
        <v>0</v>
      </c>
      <c r="N206" s="688">
        <v>100</v>
      </c>
      <c r="O206" s="688">
        <v>99.265842349304478</v>
      </c>
      <c r="P206" s="688">
        <v>71.476043276661514</v>
      </c>
      <c r="Q206" s="688">
        <v>0</v>
      </c>
      <c r="R206" s="688">
        <v>59.103554868624421</v>
      </c>
      <c r="S206" s="688">
        <v>27.789799072642968</v>
      </c>
      <c r="T206" s="688">
        <v>0.50231839258114375</v>
      </c>
      <c r="U206" s="689">
        <v>0.23183925811437403</v>
      </c>
      <c r="W206" s="657" t="s">
        <v>607</v>
      </c>
      <c r="Y206" s="1627"/>
    </row>
    <row r="207" spans="2:25" s="642" customFormat="1" ht="12" customHeight="1">
      <c r="B207" s="1627"/>
      <c r="C207" s="651"/>
      <c r="D207" s="656" t="s">
        <v>608</v>
      </c>
      <c r="E207" s="643"/>
      <c r="F207" s="687">
        <v>861</v>
      </c>
      <c r="G207" s="686">
        <v>717</v>
      </c>
      <c r="H207" s="686">
        <v>368</v>
      </c>
      <c r="I207" s="686">
        <v>117</v>
      </c>
      <c r="J207" s="686">
        <v>142</v>
      </c>
      <c r="K207" s="686">
        <v>349</v>
      </c>
      <c r="L207" s="686">
        <v>7</v>
      </c>
      <c r="M207" s="686">
        <v>137</v>
      </c>
      <c r="N207" s="688">
        <v>100</v>
      </c>
      <c r="O207" s="688">
        <v>71.146790337256746</v>
      </c>
      <c r="P207" s="688">
        <v>48.231530130030229</v>
      </c>
      <c r="Q207" s="688">
        <v>22.627608676509436</v>
      </c>
      <c r="R207" s="688">
        <v>12.269218350993572</v>
      </c>
      <c r="S207" s="688">
        <v>22.915260207226513</v>
      </c>
      <c r="T207" s="688">
        <v>0.67510053127476599</v>
      </c>
      <c r="U207" s="689">
        <v>28.178109131468492</v>
      </c>
      <c r="W207" s="656" t="s">
        <v>608</v>
      </c>
      <c r="Y207" s="1627"/>
    </row>
    <row r="208" spans="2:25" s="642" customFormat="1" ht="8.1" customHeight="1">
      <c r="B208" s="660"/>
      <c r="C208" s="651"/>
      <c r="D208" s="661"/>
      <c r="E208" s="643"/>
      <c r="F208" s="687"/>
      <c r="G208" s="686"/>
      <c r="H208" s="686"/>
      <c r="I208" s="686"/>
      <c r="J208" s="686"/>
      <c r="K208" s="686"/>
      <c r="L208" s="686"/>
      <c r="M208" s="686"/>
      <c r="N208" s="688"/>
      <c r="O208" s="688"/>
      <c r="P208" s="688"/>
      <c r="Q208" s="688"/>
      <c r="R208" s="688"/>
      <c r="S208" s="688"/>
      <c r="T208" s="688"/>
      <c r="U208" s="689"/>
      <c r="W208" s="661"/>
      <c r="Y208" s="660"/>
    </row>
    <row r="209" spans="2:25" s="672" customFormat="1" ht="12" customHeight="1">
      <c r="B209" s="1627" t="s">
        <v>631</v>
      </c>
      <c r="C209" s="675"/>
      <c r="D209" s="670" t="s">
        <v>602</v>
      </c>
      <c r="E209" s="677"/>
      <c r="F209" s="692">
        <v>1131</v>
      </c>
      <c r="G209" s="693">
        <v>892</v>
      </c>
      <c r="H209" s="693">
        <v>547</v>
      </c>
      <c r="I209" s="693">
        <v>166</v>
      </c>
      <c r="J209" s="693">
        <v>237</v>
      </c>
      <c r="K209" s="693">
        <v>345</v>
      </c>
      <c r="L209" s="693">
        <v>14</v>
      </c>
      <c r="M209" s="693">
        <v>224</v>
      </c>
      <c r="N209" s="690">
        <v>100</v>
      </c>
      <c r="O209" s="690">
        <v>62.14183735493264</v>
      </c>
      <c r="P209" s="690">
        <v>49.592185799301696</v>
      </c>
      <c r="Q209" s="690">
        <v>17.637080700564013</v>
      </c>
      <c r="R209" s="690">
        <v>20.687559193135716</v>
      </c>
      <c r="S209" s="690">
        <v>12.549651555630945</v>
      </c>
      <c r="T209" s="690">
        <v>0.7732213787936616</v>
      </c>
      <c r="U209" s="691">
        <v>36.993059383967321</v>
      </c>
      <c r="W209" s="670" t="s">
        <v>602</v>
      </c>
      <c r="Y209" s="1627" t="str">
        <f>B209</f>
        <v>新　和</v>
      </c>
    </row>
    <row r="210" spans="2:25" s="672" customFormat="1" ht="12" customHeight="1">
      <c r="B210" s="1627"/>
      <c r="C210" s="675"/>
      <c r="D210" s="673" t="s">
        <v>603</v>
      </c>
      <c r="E210" s="677"/>
      <c r="F210" s="692">
        <v>3387</v>
      </c>
      <c r="G210" s="693">
        <v>3117</v>
      </c>
      <c r="H210" s="693">
        <v>1476</v>
      </c>
      <c r="I210" s="693">
        <v>332</v>
      </c>
      <c r="J210" s="693">
        <v>827</v>
      </c>
      <c r="K210" s="693">
        <v>1641</v>
      </c>
      <c r="L210" s="693">
        <v>42</v>
      </c>
      <c r="M210" s="693">
        <v>224</v>
      </c>
      <c r="N210" s="690">
        <v>100</v>
      </c>
      <c r="O210" s="690">
        <v>82.779407577951901</v>
      </c>
      <c r="P210" s="690">
        <v>58.88571181006845</v>
      </c>
      <c r="Q210" s="690">
        <v>15.44431653607635</v>
      </c>
      <c r="R210" s="690">
        <v>32.162352853800733</v>
      </c>
      <c r="S210" s="690">
        <v>23.893695767883447</v>
      </c>
      <c r="T210" s="690">
        <v>0.91908351591221349</v>
      </c>
      <c r="U210" s="691">
        <v>16.196912869644869</v>
      </c>
      <c r="W210" s="673" t="s">
        <v>603</v>
      </c>
      <c r="Y210" s="1627"/>
    </row>
    <row r="211" spans="2:25" s="672" customFormat="1" ht="12" customHeight="1">
      <c r="B211" s="1627"/>
      <c r="C211" s="675"/>
      <c r="D211" s="670" t="s">
        <v>604</v>
      </c>
      <c r="E211" s="677"/>
      <c r="F211" s="681">
        <v>2.9946949602122017</v>
      </c>
      <c r="G211" s="674">
        <v>3.4943946188340806</v>
      </c>
      <c r="H211" s="674">
        <v>2.6983546617915906</v>
      </c>
      <c r="I211" s="674">
        <v>2</v>
      </c>
      <c r="J211" s="674">
        <v>3.4894514767932487</v>
      </c>
      <c r="K211" s="674">
        <v>4.7565217391304344</v>
      </c>
      <c r="L211" s="674">
        <v>3</v>
      </c>
      <c r="M211" s="674">
        <v>1</v>
      </c>
      <c r="N211" s="690" t="s">
        <v>133</v>
      </c>
      <c r="O211" s="690" t="s">
        <v>133</v>
      </c>
      <c r="P211" s="690" t="s">
        <v>133</v>
      </c>
      <c r="Q211" s="690" t="s">
        <v>133</v>
      </c>
      <c r="R211" s="690" t="s">
        <v>133</v>
      </c>
      <c r="S211" s="690" t="s">
        <v>133</v>
      </c>
      <c r="T211" s="690" t="s">
        <v>133</v>
      </c>
      <c r="U211" s="691" t="s">
        <v>133</v>
      </c>
      <c r="W211" s="670" t="s">
        <v>604</v>
      </c>
      <c r="Y211" s="1627"/>
    </row>
    <row r="212" spans="2:25" s="642" customFormat="1" ht="12" customHeight="1">
      <c r="B212" s="1627"/>
      <c r="C212" s="651"/>
      <c r="D212" s="655" t="s">
        <v>605</v>
      </c>
      <c r="E212" s="643"/>
      <c r="F212" s="682"/>
      <c r="G212" s="653"/>
      <c r="H212" s="653"/>
      <c r="I212" s="653"/>
      <c r="J212" s="653"/>
      <c r="K212" s="653"/>
      <c r="L212" s="653"/>
      <c r="M212" s="653"/>
      <c r="N212" s="688"/>
      <c r="O212" s="688"/>
      <c r="P212" s="688"/>
      <c r="Q212" s="688"/>
      <c r="R212" s="688"/>
      <c r="S212" s="688"/>
      <c r="T212" s="688"/>
      <c r="U212" s="689"/>
      <c r="W212" s="655" t="s">
        <v>605</v>
      </c>
      <c r="Y212" s="1627"/>
    </row>
    <row r="213" spans="2:25" s="642" customFormat="1" ht="12" customHeight="1">
      <c r="B213" s="1627"/>
      <c r="C213" s="651"/>
      <c r="D213" s="656" t="s">
        <v>606</v>
      </c>
      <c r="E213" s="643"/>
      <c r="F213" s="687">
        <v>85</v>
      </c>
      <c r="G213" s="686">
        <v>85</v>
      </c>
      <c r="H213" s="686">
        <v>23</v>
      </c>
      <c r="I213" s="686">
        <v>0</v>
      </c>
      <c r="J213" s="686">
        <v>22</v>
      </c>
      <c r="K213" s="686">
        <v>62</v>
      </c>
      <c r="L213" s="686">
        <v>0</v>
      </c>
      <c r="M213" s="686">
        <v>0</v>
      </c>
      <c r="N213" s="688">
        <v>100</v>
      </c>
      <c r="O213" s="688">
        <v>99.510503773200071</v>
      </c>
      <c r="P213" s="688">
        <v>73.22047725882112</v>
      </c>
      <c r="Q213" s="688">
        <v>0</v>
      </c>
      <c r="R213" s="688">
        <v>66.734652253722217</v>
      </c>
      <c r="S213" s="688">
        <v>26.290026514378951</v>
      </c>
      <c r="T213" s="688">
        <v>0.48949622679991844</v>
      </c>
      <c r="U213" s="689">
        <v>0</v>
      </c>
      <c r="W213" s="656" t="s">
        <v>606</v>
      </c>
      <c r="Y213" s="1627"/>
    </row>
    <row r="214" spans="2:25" s="642" customFormat="1" ht="12" customHeight="1">
      <c r="B214" s="1627"/>
      <c r="C214" s="651"/>
      <c r="D214" s="657" t="s">
        <v>607</v>
      </c>
      <c r="E214" s="643"/>
      <c r="F214" s="687">
        <v>241</v>
      </c>
      <c r="G214" s="686">
        <v>240</v>
      </c>
      <c r="H214" s="686">
        <v>78</v>
      </c>
      <c r="I214" s="686">
        <v>0</v>
      </c>
      <c r="J214" s="686">
        <v>67</v>
      </c>
      <c r="K214" s="686">
        <v>162</v>
      </c>
      <c r="L214" s="686">
        <v>1</v>
      </c>
      <c r="M214" s="686">
        <v>0</v>
      </c>
      <c r="N214" s="688">
        <v>100</v>
      </c>
      <c r="O214" s="688">
        <v>99.265842349304478</v>
      </c>
      <c r="P214" s="688">
        <v>71.476043276661514</v>
      </c>
      <c r="Q214" s="688">
        <v>0</v>
      </c>
      <c r="R214" s="688">
        <v>59.103554868624421</v>
      </c>
      <c r="S214" s="688">
        <v>27.789799072642968</v>
      </c>
      <c r="T214" s="688">
        <v>0.50231839258114375</v>
      </c>
      <c r="U214" s="689">
        <v>0.23183925811437403</v>
      </c>
      <c r="W214" s="657" t="s">
        <v>607</v>
      </c>
      <c r="Y214" s="1627"/>
    </row>
    <row r="215" spans="2:25" s="642" customFormat="1" ht="12" customHeight="1">
      <c r="B215" s="1627"/>
      <c r="C215" s="651"/>
      <c r="D215" s="656" t="s">
        <v>608</v>
      </c>
      <c r="E215" s="643"/>
      <c r="F215" s="687">
        <v>867</v>
      </c>
      <c r="G215" s="686">
        <v>690</v>
      </c>
      <c r="H215" s="686">
        <v>371</v>
      </c>
      <c r="I215" s="686">
        <v>134</v>
      </c>
      <c r="J215" s="686">
        <v>130</v>
      </c>
      <c r="K215" s="686">
        <v>319</v>
      </c>
      <c r="L215" s="686">
        <v>12</v>
      </c>
      <c r="M215" s="686">
        <v>165</v>
      </c>
      <c r="N215" s="688">
        <v>100</v>
      </c>
      <c r="O215" s="688">
        <v>71.146790337256746</v>
      </c>
      <c r="P215" s="688">
        <v>48.231530130030229</v>
      </c>
      <c r="Q215" s="688">
        <v>22.627608676509436</v>
      </c>
      <c r="R215" s="688">
        <v>12.269218350993572</v>
      </c>
      <c r="S215" s="688">
        <v>22.915260207226513</v>
      </c>
      <c r="T215" s="688">
        <v>0.67510053127476599</v>
      </c>
      <c r="U215" s="689">
        <v>28.178109131468492</v>
      </c>
      <c r="W215" s="656" t="s">
        <v>608</v>
      </c>
      <c r="Y215" s="1627"/>
    </row>
    <row r="216" spans="2:25" s="642" customFormat="1" ht="8.1" customHeight="1">
      <c r="B216" s="660"/>
      <c r="C216" s="651"/>
      <c r="D216" s="661"/>
      <c r="E216" s="643"/>
      <c r="F216" s="687"/>
      <c r="G216" s="686"/>
      <c r="H216" s="686"/>
      <c r="I216" s="686"/>
      <c r="J216" s="686"/>
      <c r="K216" s="686"/>
      <c r="L216" s="686"/>
      <c r="M216" s="686"/>
      <c r="N216" s="688"/>
      <c r="O216" s="688"/>
      <c r="P216" s="688"/>
      <c r="Q216" s="688"/>
      <c r="R216" s="688"/>
      <c r="S216" s="688"/>
      <c r="T216" s="688"/>
      <c r="U216" s="689"/>
      <c r="W216" s="661"/>
      <c r="Y216" s="660"/>
    </row>
    <row r="217" spans="2:25" s="672" customFormat="1" ht="12" customHeight="1">
      <c r="B217" s="1627" t="s">
        <v>632</v>
      </c>
      <c r="C217" s="675"/>
      <c r="D217" s="670" t="s">
        <v>602</v>
      </c>
      <c r="E217" s="677"/>
      <c r="F217" s="692">
        <v>1277</v>
      </c>
      <c r="G217" s="693">
        <v>1002</v>
      </c>
      <c r="H217" s="693">
        <v>612</v>
      </c>
      <c r="I217" s="693">
        <v>197</v>
      </c>
      <c r="J217" s="693">
        <v>235</v>
      </c>
      <c r="K217" s="693">
        <v>390</v>
      </c>
      <c r="L217" s="693">
        <v>17</v>
      </c>
      <c r="M217" s="693">
        <v>258</v>
      </c>
      <c r="N217" s="690">
        <v>100</v>
      </c>
      <c r="O217" s="690">
        <v>62.14183735493264</v>
      </c>
      <c r="P217" s="690">
        <v>49.592185799301696</v>
      </c>
      <c r="Q217" s="690">
        <v>17.637080700564013</v>
      </c>
      <c r="R217" s="690">
        <v>20.687559193135716</v>
      </c>
      <c r="S217" s="690">
        <v>12.549651555630945</v>
      </c>
      <c r="T217" s="690">
        <v>0.7732213787936616</v>
      </c>
      <c r="U217" s="691">
        <v>36.993059383967321</v>
      </c>
      <c r="W217" s="670" t="s">
        <v>602</v>
      </c>
      <c r="Y217" s="1627" t="str">
        <f>B217</f>
        <v>石　川</v>
      </c>
    </row>
    <row r="218" spans="2:25" s="672" customFormat="1" ht="12" customHeight="1">
      <c r="B218" s="1627"/>
      <c r="C218" s="675"/>
      <c r="D218" s="673" t="s">
        <v>603</v>
      </c>
      <c r="E218" s="677"/>
      <c r="F218" s="692">
        <v>3764</v>
      </c>
      <c r="G218" s="693">
        <v>3446</v>
      </c>
      <c r="H218" s="693">
        <v>1609</v>
      </c>
      <c r="I218" s="693">
        <v>394</v>
      </c>
      <c r="J218" s="693">
        <v>819</v>
      </c>
      <c r="K218" s="693">
        <v>1837</v>
      </c>
      <c r="L218" s="693">
        <v>60</v>
      </c>
      <c r="M218" s="693">
        <v>258</v>
      </c>
      <c r="N218" s="690">
        <v>100</v>
      </c>
      <c r="O218" s="690">
        <v>82.779407577951901</v>
      </c>
      <c r="P218" s="690">
        <v>58.88571181006845</v>
      </c>
      <c r="Q218" s="690">
        <v>15.44431653607635</v>
      </c>
      <c r="R218" s="690">
        <v>32.162352853800733</v>
      </c>
      <c r="S218" s="690">
        <v>23.893695767883447</v>
      </c>
      <c r="T218" s="690">
        <v>0.91908351591221349</v>
      </c>
      <c r="U218" s="691">
        <v>16.196912869644869</v>
      </c>
      <c r="W218" s="673" t="s">
        <v>603</v>
      </c>
      <c r="Y218" s="1627"/>
    </row>
    <row r="219" spans="2:25" s="672" customFormat="1" ht="12" customHeight="1">
      <c r="B219" s="1627"/>
      <c r="C219" s="675"/>
      <c r="D219" s="670" t="s">
        <v>604</v>
      </c>
      <c r="E219" s="677"/>
      <c r="F219" s="681">
        <v>2.9475332811276429</v>
      </c>
      <c r="G219" s="674">
        <v>3.439121756487026</v>
      </c>
      <c r="H219" s="674">
        <v>2.6290849673202614</v>
      </c>
      <c r="I219" s="674">
        <v>2</v>
      </c>
      <c r="J219" s="674">
        <v>3.4851063829787234</v>
      </c>
      <c r="K219" s="674">
        <v>4.7102564102564104</v>
      </c>
      <c r="L219" s="674">
        <v>3.5294117647058822</v>
      </c>
      <c r="M219" s="674">
        <v>1</v>
      </c>
      <c r="N219" s="690" t="s">
        <v>133</v>
      </c>
      <c r="O219" s="690" t="s">
        <v>133</v>
      </c>
      <c r="P219" s="690" t="s">
        <v>133</v>
      </c>
      <c r="Q219" s="690" t="s">
        <v>133</v>
      </c>
      <c r="R219" s="690" t="s">
        <v>133</v>
      </c>
      <c r="S219" s="690" t="s">
        <v>133</v>
      </c>
      <c r="T219" s="690" t="s">
        <v>133</v>
      </c>
      <c r="U219" s="691" t="s">
        <v>133</v>
      </c>
      <c r="W219" s="670" t="s">
        <v>604</v>
      </c>
      <c r="Y219" s="1627"/>
    </row>
    <row r="220" spans="2:25" s="642" customFormat="1" ht="12" customHeight="1">
      <c r="B220" s="1627"/>
      <c r="C220" s="651"/>
      <c r="D220" s="655" t="s">
        <v>605</v>
      </c>
      <c r="E220" s="643"/>
      <c r="F220" s="682"/>
      <c r="G220" s="653"/>
      <c r="H220" s="653"/>
      <c r="I220" s="653"/>
      <c r="J220" s="653"/>
      <c r="K220" s="653"/>
      <c r="L220" s="653"/>
      <c r="M220" s="653"/>
      <c r="N220" s="688"/>
      <c r="O220" s="688"/>
      <c r="P220" s="688"/>
      <c r="Q220" s="688"/>
      <c r="R220" s="688"/>
      <c r="S220" s="688"/>
      <c r="T220" s="688"/>
      <c r="U220" s="689"/>
      <c r="W220" s="655" t="s">
        <v>605</v>
      </c>
      <c r="Y220" s="1627"/>
    </row>
    <row r="221" spans="2:25" s="642" customFormat="1" ht="12" customHeight="1">
      <c r="B221" s="1627"/>
      <c r="C221" s="651"/>
      <c r="D221" s="656" t="s">
        <v>606</v>
      </c>
      <c r="E221" s="643"/>
      <c r="F221" s="687">
        <v>69</v>
      </c>
      <c r="G221" s="686">
        <v>68</v>
      </c>
      <c r="H221" s="686">
        <v>18</v>
      </c>
      <c r="I221" s="686">
        <v>0</v>
      </c>
      <c r="J221" s="686">
        <v>16</v>
      </c>
      <c r="K221" s="686">
        <v>50</v>
      </c>
      <c r="L221" s="686">
        <v>1</v>
      </c>
      <c r="M221" s="686">
        <v>0</v>
      </c>
      <c r="N221" s="688">
        <v>100</v>
      </c>
      <c r="O221" s="688">
        <v>99.510503773200071</v>
      </c>
      <c r="P221" s="688">
        <v>73.22047725882112</v>
      </c>
      <c r="Q221" s="688">
        <v>0</v>
      </c>
      <c r="R221" s="688">
        <v>66.734652253722217</v>
      </c>
      <c r="S221" s="688">
        <v>26.290026514378951</v>
      </c>
      <c r="T221" s="688">
        <v>0.48949622679991844</v>
      </c>
      <c r="U221" s="689">
        <v>0</v>
      </c>
      <c r="W221" s="656" t="s">
        <v>606</v>
      </c>
      <c r="Y221" s="1627"/>
    </row>
    <row r="222" spans="2:25" s="642" customFormat="1" ht="12" customHeight="1">
      <c r="B222" s="1627"/>
      <c r="C222" s="651"/>
      <c r="D222" s="657" t="s">
        <v>607</v>
      </c>
      <c r="E222" s="643"/>
      <c r="F222" s="687">
        <v>246</v>
      </c>
      <c r="G222" s="686">
        <v>243</v>
      </c>
      <c r="H222" s="686">
        <v>80</v>
      </c>
      <c r="I222" s="686">
        <v>0</v>
      </c>
      <c r="J222" s="686">
        <v>68</v>
      </c>
      <c r="K222" s="686">
        <v>163</v>
      </c>
      <c r="L222" s="686">
        <v>3</v>
      </c>
      <c r="M222" s="686">
        <v>0</v>
      </c>
      <c r="N222" s="688">
        <v>100</v>
      </c>
      <c r="O222" s="688">
        <v>99.265842349304478</v>
      </c>
      <c r="P222" s="688">
        <v>71.476043276661514</v>
      </c>
      <c r="Q222" s="688">
        <v>0</v>
      </c>
      <c r="R222" s="688">
        <v>59.103554868624421</v>
      </c>
      <c r="S222" s="688">
        <v>27.789799072642968</v>
      </c>
      <c r="T222" s="688">
        <v>0.50231839258114375</v>
      </c>
      <c r="U222" s="689">
        <v>0.23183925811437403</v>
      </c>
      <c r="W222" s="657" t="s">
        <v>607</v>
      </c>
      <c r="Y222" s="1627"/>
    </row>
    <row r="223" spans="2:25" s="642" customFormat="1" ht="12" customHeight="1">
      <c r="B223" s="1627"/>
      <c r="C223" s="651"/>
      <c r="D223" s="656" t="s">
        <v>608</v>
      </c>
      <c r="E223" s="643"/>
      <c r="F223" s="687">
        <v>947</v>
      </c>
      <c r="G223" s="686">
        <v>768</v>
      </c>
      <c r="H223" s="686">
        <v>411</v>
      </c>
      <c r="I223" s="686">
        <v>159</v>
      </c>
      <c r="J223" s="686">
        <v>114</v>
      </c>
      <c r="K223" s="686">
        <v>357</v>
      </c>
      <c r="L223" s="686">
        <v>11</v>
      </c>
      <c r="M223" s="686">
        <v>168</v>
      </c>
      <c r="N223" s="688">
        <v>100</v>
      </c>
      <c r="O223" s="688">
        <v>71.146790337256746</v>
      </c>
      <c r="P223" s="688">
        <v>48.231530130030229</v>
      </c>
      <c r="Q223" s="688">
        <v>22.627608676509436</v>
      </c>
      <c r="R223" s="688">
        <v>12.269218350993572</v>
      </c>
      <c r="S223" s="688">
        <v>22.915260207226513</v>
      </c>
      <c r="T223" s="688">
        <v>0.67510053127476599</v>
      </c>
      <c r="U223" s="689">
        <v>28.178109131468492</v>
      </c>
      <c r="W223" s="656" t="s">
        <v>608</v>
      </c>
      <c r="Y223" s="1627"/>
    </row>
    <row r="224" spans="2:25" s="642" customFormat="1" ht="8.1" customHeight="1">
      <c r="B224" s="645"/>
      <c r="C224" s="645"/>
      <c r="D224" s="667"/>
      <c r="E224" s="667"/>
      <c r="F224" s="684"/>
      <c r="G224" s="668"/>
      <c r="H224" s="668"/>
      <c r="I224" s="668"/>
      <c r="J224" s="668"/>
      <c r="K224" s="668"/>
      <c r="L224" s="668"/>
      <c r="M224" s="668"/>
      <c r="N224" s="669"/>
      <c r="O224" s="669"/>
      <c r="P224" s="669"/>
      <c r="Q224" s="669"/>
      <c r="R224" s="669"/>
      <c r="S224" s="669"/>
      <c r="T224" s="669"/>
      <c r="U224" s="685"/>
      <c r="V224" s="663"/>
      <c r="W224" s="663"/>
      <c r="X224" s="663"/>
      <c r="Y224" s="663"/>
    </row>
    <row r="225" spans="2:21" s="642" customFormat="1" ht="3" customHeight="1">
      <c r="B225" s="644"/>
      <c r="C225" s="664"/>
      <c r="D225" s="664"/>
      <c r="E225" s="664"/>
      <c r="F225" s="664"/>
      <c r="G225" s="664"/>
      <c r="H225" s="664"/>
      <c r="I225" s="664"/>
      <c r="J225" s="664"/>
      <c r="K225" s="643"/>
      <c r="L225" s="643"/>
      <c r="M225" s="643"/>
      <c r="N225" s="664"/>
      <c r="O225" s="664"/>
      <c r="P225" s="664"/>
      <c r="Q225" s="664"/>
      <c r="R225" s="664"/>
      <c r="S225" s="643"/>
      <c r="T225" s="643"/>
      <c r="U225" s="643"/>
    </row>
    <row r="226" spans="2:21" s="642" customFormat="1" ht="12" customHeight="1">
      <c r="B226" s="665" t="s">
        <v>1375</v>
      </c>
      <c r="C226" s="644"/>
      <c r="D226" s="666"/>
      <c r="E226" s="644"/>
      <c r="F226" s="644"/>
      <c r="G226" s="644"/>
      <c r="H226" s="644"/>
      <c r="I226" s="644"/>
      <c r="J226" s="644"/>
      <c r="K226" s="644"/>
      <c r="L226" s="644"/>
      <c r="M226" s="644"/>
      <c r="N226" s="665"/>
      <c r="O226" s="644"/>
      <c r="P226" s="644"/>
      <c r="Q226" s="644"/>
      <c r="R226" s="644"/>
      <c r="S226" s="644"/>
      <c r="T226" s="644"/>
      <c r="U226" s="644"/>
    </row>
    <row r="227" spans="2:21" s="642" customFormat="1" ht="12" customHeight="1">
      <c r="B227" s="665" t="s">
        <v>1376</v>
      </c>
      <c r="C227" s="644"/>
      <c r="D227" s="666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4"/>
      <c r="Q227" s="644"/>
      <c r="R227" s="644"/>
      <c r="S227" s="644"/>
      <c r="T227" s="644"/>
      <c r="U227" s="644"/>
    </row>
    <row r="228" spans="2:21" s="642" customFormat="1" ht="12" customHeight="1">
      <c r="B228" s="644"/>
      <c r="C228" s="644"/>
      <c r="D228" s="643"/>
      <c r="E228" s="643"/>
      <c r="F228" s="644"/>
      <c r="G228" s="644"/>
      <c r="H228" s="644"/>
      <c r="I228" s="644"/>
      <c r="J228" s="644"/>
      <c r="K228" s="644"/>
      <c r="L228" s="644"/>
      <c r="M228" s="644"/>
      <c r="N228" s="644"/>
      <c r="O228" s="644"/>
      <c r="P228" s="644"/>
      <c r="Q228" s="644"/>
      <c r="R228" s="644"/>
      <c r="S228" s="644"/>
      <c r="T228" s="644"/>
      <c r="U228" s="644"/>
    </row>
    <row r="229" spans="2:21" s="642" customFormat="1" ht="12" customHeight="1">
      <c r="B229" s="644"/>
      <c r="C229" s="644"/>
      <c r="D229" s="643"/>
      <c r="E229" s="643"/>
      <c r="F229" s="644"/>
      <c r="G229" s="644"/>
      <c r="H229" s="644"/>
      <c r="I229" s="644"/>
      <c r="J229" s="644"/>
      <c r="K229" s="644"/>
      <c r="L229" s="644"/>
      <c r="M229" s="644"/>
      <c r="N229" s="644"/>
      <c r="O229" s="644"/>
      <c r="P229" s="644"/>
      <c r="Q229" s="644"/>
      <c r="R229" s="644"/>
      <c r="S229" s="644"/>
      <c r="T229" s="644"/>
      <c r="U229" s="644"/>
    </row>
    <row r="230" spans="2:21" s="642" customFormat="1" ht="12" customHeight="1">
      <c r="B230" s="644"/>
      <c r="C230" s="644"/>
      <c r="D230" s="643"/>
      <c r="E230" s="643"/>
      <c r="F230" s="644"/>
      <c r="G230" s="644"/>
      <c r="H230" s="644"/>
      <c r="I230" s="644"/>
      <c r="J230" s="644"/>
      <c r="K230" s="644"/>
      <c r="L230" s="644"/>
      <c r="M230" s="644"/>
      <c r="N230" s="644"/>
      <c r="O230" s="644"/>
      <c r="P230" s="644"/>
      <c r="Q230" s="644"/>
      <c r="R230" s="644"/>
      <c r="S230" s="644"/>
      <c r="T230" s="644"/>
      <c r="U230" s="644"/>
    </row>
    <row r="231" spans="2:21" s="642" customFormat="1" ht="12" customHeight="1">
      <c r="B231" s="644"/>
      <c r="C231" s="644"/>
      <c r="D231" s="643"/>
      <c r="E231" s="643"/>
      <c r="F231" s="644"/>
      <c r="G231" s="644"/>
      <c r="H231" s="644"/>
      <c r="I231" s="644"/>
      <c r="J231" s="644"/>
      <c r="K231" s="644"/>
      <c r="L231" s="644"/>
      <c r="M231" s="644"/>
      <c r="N231" s="644"/>
      <c r="O231" s="644"/>
      <c r="P231" s="644"/>
      <c r="Q231" s="644"/>
      <c r="R231" s="644"/>
      <c r="S231" s="644"/>
      <c r="T231" s="644"/>
      <c r="U231" s="644"/>
    </row>
    <row r="232" spans="2:21" s="642" customFormat="1" ht="12" customHeight="1">
      <c r="B232" s="644"/>
      <c r="C232" s="644"/>
      <c r="D232" s="643"/>
      <c r="E232" s="643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4"/>
      <c r="Q232" s="644"/>
      <c r="R232" s="644"/>
      <c r="S232" s="644"/>
      <c r="T232" s="644"/>
      <c r="U232" s="644"/>
    </row>
    <row r="233" spans="2:21" s="642" customFormat="1" ht="12" customHeight="1">
      <c r="B233" s="644"/>
      <c r="C233" s="644"/>
      <c r="D233" s="643"/>
      <c r="E233" s="643"/>
      <c r="F233" s="644"/>
      <c r="G233" s="644"/>
      <c r="H233" s="644"/>
      <c r="I233" s="644"/>
      <c r="J233" s="644"/>
      <c r="K233" s="644"/>
      <c r="L233" s="644"/>
      <c r="M233" s="644"/>
      <c r="N233" s="644"/>
      <c r="O233" s="644"/>
      <c r="P233" s="644"/>
      <c r="Q233" s="644"/>
      <c r="R233" s="644"/>
      <c r="S233" s="644"/>
      <c r="T233" s="644"/>
      <c r="U233" s="644"/>
    </row>
    <row r="234" spans="2:21" s="642" customFormat="1" ht="12" customHeight="1">
      <c r="B234" s="644"/>
      <c r="C234" s="644"/>
      <c r="D234" s="643"/>
      <c r="E234" s="643"/>
      <c r="F234" s="644"/>
      <c r="G234" s="644"/>
      <c r="H234" s="644"/>
      <c r="I234" s="644"/>
      <c r="J234" s="644"/>
      <c r="K234" s="644"/>
      <c r="L234" s="644"/>
      <c r="M234" s="644"/>
      <c r="N234" s="644"/>
      <c r="O234" s="644"/>
      <c r="P234" s="644"/>
      <c r="Q234" s="644"/>
      <c r="R234" s="644"/>
      <c r="S234" s="644"/>
      <c r="T234" s="644"/>
      <c r="U234" s="644"/>
    </row>
    <row r="235" spans="2:21" s="642" customFormat="1" ht="12" customHeight="1">
      <c r="B235" s="644"/>
      <c r="C235" s="644"/>
      <c r="D235" s="643"/>
      <c r="E235" s="643"/>
      <c r="F235" s="644"/>
      <c r="G235" s="644"/>
      <c r="H235" s="644"/>
      <c r="I235" s="644"/>
      <c r="J235" s="644"/>
      <c r="K235" s="644"/>
      <c r="L235" s="644"/>
      <c r="M235" s="644"/>
      <c r="N235" s="644"/>
      <c r="O235" s="644"/>
      <c r="P235" s="644"/>
      <c r="Q235" s="644"/>
      <c r="R235" s="644"/>
      <c r="S235" s="644"/>
      <c r="T235" s="644"/>
      <c r="U235" s="644"/>
    </row>
    <row r="236" spans="2:21" ht="12" customHeight="1">
      <c r="B236" s="644"/>
      <c r="C236" s="644"/>
    </row>
    <row r="237" spans="2:21" ht="12" customHeight="1">
      <c r="B237" s="644"/>
      <c r="C237" s="644"/>
    </row>
    <row r="238" spans="2:21" ht="12" customHeight="1">
      <c r="B238" s="644"/>
      <c r="C238" s="644"/>
    </row>
    <row r="239" spans="2:21" ht="12" customHeight="1">
      <c r="B239" s="644"/>
      <c r="C239" s="644"/>
    </row>
    <row r="240" spans="2:21" ht="12" customHeight="1">
      <c r="B240" s="644"/>
      <c r="C240" s="644"/>
    </row>
    <row r="241" spans="2:25" ht="12" customHeight="1">
      <c r="B241" s="644"/>
      <c r="C241" s="644"/>
    </row>
    <row r="242" spans="2:25" ht="12" customHeight="1">
      <c r="B242" s="644"/>
      <c r="C242" s="644"/>
    </row>
    <row r="243" spans="2:25" ht="12" customHeight="1">
      <c r="B243" s="644"/>
      <c r="C243" s="644"/>
    </row>
    <row r="244" spans="2:25" ht="12" customHeight="1">
      <c r="B244" s="644"/>
      <c r="C244" s="644"/>
    </row>
    <row r="245" spans="2:25" ht="12" customHeight="1">
      <c r="B245" s="644"/>
      <c r="C245" s="644"/>
    </row>
    <row r="246" spans="2:25" ht="12" customHeight="1">
      <c r="B246" s="644"/>
      <c r="C246" s="644"/>
    </row>
    <row r="247" spans="2:25" ht="12" customHeight="1">
      <c r="B247" s="644"/>
      <c r="C247" s="644"/>
    </row>
    <row r="248" spans="2:25" ht="12" customHeight="1">
      <c r="B248" s="644"/>
      <c r="C248" s="644"/>
    </row>
    <row r="249" spans="2:25" ht="12" customHeight="1">
      <c r="B249" s="644"/>
      <c r="C249" s="644"/>
    </row>
    <row r="250" spans="2:25" s="643" customFormat="1" ht="12" customHeight="1">
      <c r="B250" s="644"/>
      <c r="C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4"/>
      <c r="Q250" s="644"/>
      <c r="R250" s="644"/>
      <c r="S250" s="644"/>
      <c r="T250" s="644"/>
      <c r="U250" s="644"/>
      <c r="V250" s="641"/>
      <c r="W250" s="641"/>
      <c r="X250" s="641"/>
      <c r="Y250" s="641"/>
    </row>
    <row r="251" spans="2:25" s="643" customFormat="1" ht="12" customHeight="1">
      <c r="B251" s="644"/>
      <c r="C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4"/>
      <c r="Q251" s="644"/>
      <c r="R251" s="644"/>
      <c r="S251" s="644"/>
      <c r="T251" s="644"/>
      <c r="U251" s="644"/>
      <c r="V251" s="641"/>
      <c r="W251" s="641"/>
      <c r="X251" s="641"/>
      <c r="Y251" s="641"/>
    </row>
    <row r="252" spans="2:25" s="643" customFormat="1" ht="12" customHeight="1">
      <c r="B252" s="644"/>
      <c r="C252" s="644"/>
      <c r="F252" s="644"/>
      <c r="G252" s="644"/>
      <c r="H252" s="644"/>
      <c r="I252" s="644"/>
      <c r="J252" s="644"/>
      <c r="K252" s="644"/>
      <c r="L252" s="644"/>
      <c r="M252" s="644"/>
      <c r="N252" s="644"/>
      <c r="O252" s="644"/>
      <c r="P252" s="644"/>
      <c r="Q252" s="644"/>
      <c r="R252" s="644"/>
      <c r="S252" s="644"/>
      <c r="T252" s="644"/>
      <c r="U252" s="644"/>
      <c r="V252" s="641"/>
      <c r="W252" s="641"/>
      <c r="X252" s="641"/>
      <c r="Y252" s="641"/>
    </row>
    <row r="253" spans="2:25" s="643" customFormat="1" ht="12" customHeight="1">
      <c r="B253" s="644"/>
      <c r="C253" s="644"/>
      <c r="F253" s="644"/>
      <c r="G253" s="644"/>
      <c r="H253" s="644"/>
      <c r="I253" s="644"/>
      <c r="J253" s="644"/>
      <c r="K253" s="644"/>
      <c r="L253" s="644"/>
      <c r="M253" s="644"/>
      <c r="N253" s="644"/>
      <c r="O253" s="644"/>
      <c r="P253" s="644"/>
      <c r="Q253" s="644"/>
      <c r="R253" s="644"/>
      <c r="S253" s="644"/>
      <c r="T253" s="644"/>
      <c r="U253" s="644"/>
      <c r="V253" s="641"/>
      <c r="W253" s="641"/>
      <c r="X253" s="641"/>
      <c r="Y253" s="641"/>
    </row>
    <row r="254" spans="2:25" s="643" customFormat="1" ht="12" customHeight="1">
      <c r="B254" s="644"/>
      <c r="C254" s="644"/>
      <c r="F254" s="644"/>
      <c r="G254" s="644"/>
      <c r="H254" s="644"/>
      <c r="I254" s="644"/>
      <c r="J254" s="644"/>
      <c r="K254" s="644"/>
      <c r="L254" s="644"/>
      <c r="M254" s="644"/>
      <c r="N254" s="644"/>
      <c r="O254" s="644"/>
      <c r="P254" s="644"/>
      <c r="Q254" s="644"/>
      <c r="R254" s="644"/>
      <c r="S254" s="644"/>
      <c r="T254" s="644"/>
      <c r="U254" s="644"/>
      <c r="V254" s="641"/>
      <c r="W254" s="641"/>
      <c r="X254" s="641"/>
      <c r="Y254" s="641"/>
    </row>
    <row r="255" spans="2:25" s="643" customFormat="1" ht="12" customHeight="1">
      <c r="B255" s="644"/>
      <c r="C255" s="644"/>
      <c r="F255" s="644"/>
      <c r="G255" s="644"/>
      <c r="H255" s="644"/>
      <c r="I255" s="644"/>
      <c r="J255" s="644"/>
      <c r="K255" s="644"/>
      <c r="L255" s="644"/>
      <c r="M255" s="644"/>
      <c r="N255" s="644"/>
      <c r="O255" s="644"/>
      <c r="P255" s="644"/>
      <c r="Q255" s="644"/>
      <c r="R255" s="644"/>
      <c r="S255" s="644"/>
      <c r="T255" s="644"/>
      <c r="U255" s="644"/>
      <c r="V255" s="641"/>
      <c r="W255" s="641"/>
      <c r="X255" s="641"/>
      <c r="Y255" s="641"/>
    </row>
    <row r="256" spans="2:25" s="643" customFormat="1" ht="12" customHeight="1">
      <c r="B256" s="644"/>
      <c r="C256" s="644"/>
      <c r="F256" s="644"/>
      <c r="G256" s="644"/>
      <c r="H256" s="644"/>
      <c r="I256" s="644"/>
      <c r="J256" s="644"/>
      <c r="K256" s="644"/>
      <c r="L256" s="644"/>
      <c r="M256" s="644"/>
      <c r="N256" s="644"/>
      <c r="O256" s="644"/>
      <c r="P256" s="644"/>
      <c r="Q256" s="644"/>
      <c r="R256" s="644"/>
      <c r="S256" s="644"/>
      <c r="T256" s="644"/>
      <c r="U256" s="644"/>
      <c r="V256" s="641"/>
      <c r="W256" s="641"/>
      <c r="X256" s="641"/>
      <c r="Y256" s="641"/>
    </row>
    <row r="257" spans="2:25" s="643" customFormat="1" ht="12" customHeight="1">
      <c r="B257" s="644"/>
      <c r="C257" s="644"/>
      <c r="F257" s="644"/>
      <c r="G257" s="644"/>
      <c r="H257" s="644"/>
      <c r="I257" s="644"/>
      <c r="J257" s="644"/>
      <c r="K257" s="644"/>
      <c r="L257" s="644"/>
      <c r="M257" s="644"/>
      <c r="N257" s="644"/>
      <c r="O257" s="644"/>
      <c r="P257" s="644"/>
      <c r="Q257" s="644"/>
      <c r="R257" s="644"/>
      <c r="S257" s="644"/>
      <c r="T257" s="644"/>
      <c r="U257" s="644"/>
      <c r="V257" s="641"/>
      <c r="W257" s="641"/>
      <c r="X257" s="641"/>
      <c r="Y257" s="641"/>
    </row>
    <row r="258" spans="2:25" s="643" customFormat="1" ht="12" customHeight="1">
      <c r="B258" s="644"/>
      <c r="C258" s="644"/>
      <c r="F258" s="644"/>
      <c r="G258" s="644"/>
      <c r="H258" s="644"/>
      <c r="I258" s="644"/>
      <c r="J258" s="644"/>
      <c r="K258" s="644"/>
      <c r="L258" s="644"/>
      <c r="M258" s="644"/>
      <c r="N258" s="644"/>
      <c r="O258" s="644"/>
      <c r="P258" s="644"/>
      <c r="Q258" s="644"/>
      <c r="R258" s="644"/>
      <c r="S258" s="644"/>
      <c r="T258" s="644"/>
      <c r="U258" s="644"/>
      <c r="V258" s="641"/>
      <c r="W258" s="641"/>
      <c r="X258" s="641"/>
      <c r="Y258" s="641"/>
    </row>
    <row r="259" spans="2:25" s="643" customFormat="1" ht="12" customHeight="1">
      <c r="B259" s="644"/>
      <c r="C259" s="644"/>
      <c r="F259" s="644"/>
      <c r="G259" s="644"/>
      <c r="H259" s="644"/>
      <c r="I259" s="644"/>
      <c r="J259" s="644"/>
      <c r="K259" s="644"/>
      <c r="L259" s="644"/>
      <c r="M259" s="644"/>
      <c r="N259" s="644"/>
      <c r="O259" s="644"/>
      <c r="P259" s="644"/>
      <c r="Q259" s="644"/>
      <c r="R259" s="644"/>
      <c r="S259" s="644"/>
      <c r="T259" s="644"/>
      <c r="U259" s="644"/>
      <c r="V259" s="641"/>
      <c r="W259" s="641"/>
      <c r="X259" s="641"/>
      <c r="Y259" s="641"/>
    </row>
    <row r="260" spans="2:25" s="643" customFormat="1" ht="12" customHeight="1">
      <c r="B260" s="644"/>
      <c r="C260" s="644"/>
      <c r="F260" s="644"/>
      <c r="G260" s="644"/>
      <c r="H260" s="644"/>
      <c r="I260" s="644"/>
      <c r="J260" s="644"/>
      <c r="K260" s="644"/>
      <c r="L260" s="644"/>
      <c r="M260" s="644"/>
      <c r="N260" s="644"/>
      <c r="O260" s="644"/>
      <c r="P260" s="644"/>
      <c r="Q260" s="644"/>
      <c r="R260" s="644"/>
      <c r="S260" s="644"/>
      <c r="T260" s="644"/>
      <c r="U260" s="644"/>
      <c r="V260" s="641"/>
      <c r="W260" s="641"/>
      <c r="X260" s="641"/>
      <c r="Y260" s="641"/>
    </row>
    <row r="261" spans="2:25" s="643" customFormat="1" ht="12" customHeight="1">
      <c r="B261" s="644"/>
      <c r="C261" s="644"/>
      <c r="F261" s="644"/>
      <c r="G261" s="644"/>
      <c r="H261" s="644"/>
      <c r="I261" s="644"/>
      <c r="J261" s="644"/>
      <c r="K261" s="644"/>
      <c r="L261" s="644"/>
      <c r="M261" s="644"/>
      <c r="N261" s="644"/>
      <c r="O261" s="644"/>
      <c r="P261" s="644"/>
      <c r="Q261" s="644"/>
      <c r="R261" s="644"/>
      <c r="S261" s="644"/>
      <c r="T261" s="644"/>
      <c r="U261" s="644"/>
      <c r="V261" s="641"/>
      <c r="W261" s="641"/>
      <c r="X261" s="641"/>
      <c r="Y261" s="641"/>
    </row>
    <row r="262" spans="2:25" s="643" customFormat="1" ht="12" customHeight="1">
      <c r="B262" s="644"/>
      <c r="C262" s="644"/>
      <c r="F262" s="644"/>
      <c r="G262" s="644"/>
      <c r="H262" s="644"/>
      <c r="I262" s="644"/>
      <c r="J262" s="644"/>
      <c r="K262" s="644"/>
      <c r="L262" s="644"/>
      <c r="M262" s="644"/>
      <c r="N262" s="644"/>
      <c r="O262" s="644"/>
      <c r="P262" s="644"/>
      <c r="Q262" s="644"/>
      <c r="R262" s="644"/>
      <c r="S262" s="644"/>
      <c r="T262" s="644"/>
      <c r="U262" s="644"/>
      <c r="V262" s="641"/>
      <c r="W262" s="641"/>
      <c r="X262" s="641"/>
      <c r="Y262" s="641"/>
    </row>
    <row r="263" spans="2:25" s="643" customFormat="1" ht="12" customHeight="1">
      <c r="B263" s="644"/>
      <c r="C263" s="644"/>
      <c r="F263" s="644"/>
      <c r="G263" s="644"/>
      <c r="H263" s="644"/>
      <c r="I263" s="644"/>
      <c r="J263" s="644"/>
      <c r="K263" s="644"/>
      <c r="L263" s="644"/>
      <c r="M263" s="644"/>
      <c r="N263" s="644"/>
      <c r="O263" s="644"/>
      <c r="P263" s="644"/>
      <c r="Q263" s="644"/>
      <c r="R263" s="644"/>
      <c r="S263" s="644"/>
      <c r="T263" s="644"/>
      <c r="U263" s="644"/>
      <c r="V263" s="641"/>
      <c r="W263" s="641"/>
      <c r="X263" s="641"/>
      <c r="Y263" s="641"/>
    </row>
    <row r="264" spans="2:25" s="643" customFormat="1" ht="12" customHeight="1">
      <c r="B264" s="644"/>
      <c r="C264" s="644"/>
      <c r="F264" s="644"/>
      <c r="G264" s="644"/>
      <c r="H264" s="644"/>
      <c r="I264" s="644"/>
      <c r="J264" s="644"/>
      <c r="K264" s="644"/>
      <c r="L264" s="644"/>
      <c r="M264" s="644"/>
      <c r="N264" s="644"/>
      <c r="O264" s="644"/>
      <c r="P264" s="644"/>
      <c r="Q264" s="644"/>
      <c r="R264" s="644"/>
      <c r="S264" s="644"/>
      <c r="T264" s="644"/>
      <c r="U264" s="644"/>
      <c r="V264" s="641"/>
      <c r="W264" s="641"/>
      <c r="X264" s="641"/>
      <c r="Y264" s="641"/>
    </row>
    <row r="265" spans="2:25" s="643" customFormat="1" ht="12" customHeight="1">
      <c r="B265" s="644"/>
      <c r="C265" s="644"/>
      <c r="F265" s="644"/>
      <c r="G265" s="644"/>
      <c r="H265" s="644"/>
      <c r="I265" s="644"/>
      <c r="J265" s="644"/>
      <c r="K265" s="644"/>
      <c r="L265" s="644"/>
      <c r="M265" s="644"/>
      <c r="N265" s="644"/>
      <c r="O265" s="644"/>
      <c r="P265" s="644"/>
      <c r="Q265" s="644"/>
      <c r="R265" s="644"/>
      <c r="S265" s="644"/>
      <c r="T265" s="644"/>
      <c r="U265" s="644"/>
      <c r="V265" s="641"/>
      <c r="W265" s="641"/>
      <c r="X265" s="641"/>
      <c r="Y265" s="641"/>
    </row>
    <row r="266" spans="2:25" s="643" customFormat="1" ht="12" customHeight="1">
      <c r="B266" s="644"/>
      <c r="C266" s="644"/>
      <c r="F266" s="644"/>
      <c r="G266" s="644"/>
      <c r="H266" s="644"/>
      <c r="I266" s="644"/>
      <c r="J266" s="644"/>
      <c r="K266" s="644"/>
      <c r="L266" s="644"/>
      <c r="M266" s="644"/>
      <c r="N266" s="644"/>
      <c r="O266" s="644"/>
      <c r="P266" s="644"/>
      <c r="Q266" s="644"/>
      <c r="R266" s="644"/>
      <c r="S266" s="644"/>
      <c r="T266" s="644"/>
      <c r="U266" s="644"/>
      <c r="V266" s="641"/>
      <c r="W266" s="641"/>
      <c r="X266" s="641"/>
      <c r="Y266" s="641"/>
    </row>
    <row r="267" spans="2:25" s="643" customFormat="1" ht="12" customHeight="1">
      <c r="B267" s="644"/>
      <c r="C267" s="644"/>
      <c r="F267" s="644"/>
      <c r="G267" s="644"/>
      <c r="H267" s="644"/>
      <c r="I267" s="644"/>
      <c r="J267" s="644"/>
      <c r="K267" s="644"/>
      <c r="L267" s="644"/>
      <c r="M267" s="644"/>
      <c r="N267" s="644"/>
      <c r="O267" s="644"/>
      <c r="P267" s="644"/>
      <c r="Q267" s="644"/>
      <c r="R267" s="644"/>
      <c r="S267" s="644"/>
      <c r="T267" s="644"/>
      <c r="U267" s="644"/>
      <c r="V267" s="641"/>
      <c r="W267" s="641"/>
      <c r="X267" s="641"/>
      <c r="Y267" s="641"/>
    </row>
    <row r="268" spans="2:25" s="643" customFormat="1" ht="12" customHeight="1">
      <c r="B268" s="644"/>
      <c r="C268" s="644"/>
      <c r="F268" s="644"/>
      <c r="G268" s="644"/>
      <c r="H268" s="644"/>
      <c r="I268" s="644"/>
      <c r="J268" s="644"/>
      <c r="K268" s="644"/>
      <c r="L268" s="644"/>
      <c r="M268" s="644"/>
      <c r="N268" s="644"/>
      <c r="O268" s="644"/>
      <c r="P268" s="644"/>
      <c r="Q268" s="644"/>
      <c r="R268" s="644"/>
      <c r="S268" s="644"/>
      <c r="T268" s="644"/>
      <c r="U268" s="644"/>
      <c r="V268" s="641"/>
      <c r="W268" s="641"/>
      <c r="X268" s="641"/>
      <c r="Y268" s="641"/>
    </row>
    <row r="269" spans="2:25" s="643" customFormat="1" ht="12" customHeight="1">
      <c r="B269" s="644"/>
      <c r="C269" s="644"/>
      <c r="F269" s="644"/>
      <c r="G269" s="644"/>
      <c r="H269" s="644"/>
      <c r="I269" s="644"/>
      <c r="J269" s="644"/>
      <c r="K269" s="644"/>
      <c r="L269" s="644"/>
      <c r="M269" s="644"/>
      <c r="N269" s="644"/>
      <c r="O269" s="644"/>
      <c r="P269" s="644"/>
      <c r="Q269" s="644"/>
      <c r="R269" s="644"/>
      <c r="S269" s="644"/>
      <c r="T269" s="644"/>
      <c r="U269" s="644"/>
      <c r="V269" s="641"/>
      <c r="W269" s="641"/>
      <c r="X269" s="641"/>
      <c r="Y269" s="641"/>
    </row>
    <row r="270" spans="2:25" s="643" customFormat="1" ht="12" customHeight="1">
      <c r="B270" s="644"/>
      <c r="C270" s="644"/>
      <c r="F270" s="644"/>
      <c r="G270" s="644"/>
      <c r="H270" s="644"/>
      <c r="I270" s="644"/>
      <c r="J270" s="644"/>
      <c r="K270" s="644"/>
      <c r="L270" s="644"/>
      <c r="M270" s="644"/>
      <c r="N270" s="644"/>
      <c r="O270" s="644"/>
      <c r="P270" s="644"/>
      <c r="Q270" s="644"/>
      <c r="R270" s="644"/>
      <c r="S270" s="644"/>
      <c r="T270" s="644"/>
      <c r="U270" s="644"/>
      <c r="V270" s="641"/>
      <c r="W270" s="641"/>
      <c r="X270" s="641"/>
      <c r="Y270" s="641"/>
    </row>
    <row r="271" spans="2:25" s="643" customFormat="1" ht="12" customHeight="1">
      <c r="B271" s="644"/>
      <c r="C271" s="644"/>
      <c r="F271" s="644"/>
      <c r="G271" s="644"/>
      <c r="H271" s="644"/>
      <c r="I271" s="644"/>
      <c r="J271" s="644"/>
      <c r="K271" s="644"/>
      <c r="L271" s="644"/>
      <c r="M271" s="644"/>
      <c r="N271" s="644"/>
      <c r="O271" s="644"/>
      <c r="P271" s="644"/>
      <c r="Q271" s="644"/>
      <c r="R271" s="644"/>
      <c r="S271" s="644"/>
      <c r="T271" s="644"/>
      <c r="U271" s="644"/>
      <c r="V271" s="641"/>
      <c r="W271" s="641"/>
      <c r="X271" s="641"/>
      <c r="Y271" s="641"/>
    </row>
    <row r="272" spans="2:25" s="643" customFormat="1" ht="12" customHeight="1">
      <c r="B272" s="644"/>
      <c r="C272" s="644"/>
      <c r="F272" s="644"/>
      <c r="G272" s="644"/>
      <c r="H272" s="644"/>
      <c r="I272" s="644"/>
      <c r="J272" s="644"/>
      <c r="K272" s="644"/>
      <c r="L272" s="644"/>
      <c r="M272" s="644"/>
      <c r="N272" s="644"/>
      <c r="O272" s="644"/>
      <c r="P272" s="644"/>
      <c r="Q272" s="644"/>
      <c r="R272" s="644"/>
      <c r="S272" s="644"/>
      <c r="T272" s="644"/>
      <c r="U272" s="644"/>
      <c r="V272" s="641"/>
      <c r="W272" s="641"/>
      <c r="X272" s="641"/>
      <c r="Y272" s="641"/>
    </row>
    <row r="273" spans="2:25" s="643" customFormat="1" ht="12" customHeight="1">
      <c r="B273" s="644"/>
      <c r="C273" s="644"/>
      <c r="F273" s="644"/>
      <c r="G273" s="644"/>
      <c r="H273" s="644"/>
      <c r="I273" s="644"/>
      <c r="J273" s="644"/>
      <c r="K273" s="644"/>
      <c r="L273" s="644"/>
      <c r="M273" s="644"/>
      <c r="N273" s="644"/>
      <c r="O273" s="644"/>
      <c r="P273" s="644"/>
      <c r="Q273" s="644"/>
      <c r="R273" s="644"/>
      <c r="S273" s="644"/>
      <c r="T273" s="644"/>
      <c r="U273" s="644"/>
      <c r="V273" s="641"/>
      <c r="W273" s="641"/>
      <c r="X273" s="641"/>
      <c r="Y273" s="641"/>
    </row>
    <row r="274" spans="2:25" s="643" customFormat="1" ht="12" customHeight="1">
      <c r="B274" s="644"/>
      <c r="C274" s="644"/>
      <c r="F274" s="644"/>
      <c r="G274" s="644"/>
      <c r="H274" s="644"/>
      <c r="I274" s="644"/>
      <c r="J274" s="644"/>
      <c r="K274" s="644"/>
      <c r="L274" s="644"/>
      <c r="M274" s="644"/>
      <c r="N274" s="644"/>
      <c r="O274" s="644"/>
      <c r="P274" s="644"/>
      <c r="Q274" s="644"/>
      <c r="R274" s="644"/>
      <c r="S274" s="644"/>
      <c r="T274" s="644"/>
      <c r="U274" s="644"/>
      <c r="V274" s="641"/>
      <c r="W274" s="641"/>
      <c r="X274" s="641"/>
      <c r="Y274" s="641"/>
    </row>
    <row r="275" spans="2:25" s="643" customFormat="1" ht="12" customHeight="1">
      <c r="B275" s="644"/>
      <c r="C275" s="644"/>
      <c r="F275" s="644"/>
      <c r="G275" s="644"/>
      <c r="H275" s="644"/>
      <c r="I275" s="644"/>
      <c r="J275" s="644"/>
      <c r="K275" s="644"/>
      <c r="L275" s="644"/>
      <c r="M275" s="644"/>
      <c r="N275" s="644"/>
      <c r="O275" s="644"/>
      <c r="P275" s="644"/>
      <c r="Q275" s="644"/>
      <c r="R275" s="644"/>
      <c r="S275" s="644"/>
      <c r="T275" s="644"/>
      <c r="U275" s="644"/>
      <c r="V275" s="641"/>
      <c r="W275" s="641"/>
      <c r="X275" s="641"/>
      <c r="Y275" s="641"/>
    </row>
    <row r="276" spans="2:25" s="643" customFormat="1" ht="12" customHeight="1">
      <c r="B276" s="644"/>
      <c r="C276" s="644"/>
      <c r="F276" s="644"/>
      <c r="G276" s="644"/>
      <c r="H276" s="644"/>
      <c r="I276" s="644"/>
      <c r="J276" s="644"/>
      <c r="K276" s="644"/>
      <c r="L276" s="644"/>
      <c r="M276" s="644"/>
      <c r="N276" s="644"/>
      <c r="O276" s="644"/>
      <c r="P276" s="644"/>
      <c r="Q276" s="644"/>
      <c r="R276" s="644"/>
      <c r="S276" s="644"/>
      <c r="T276" s="644"/>
      <c r="U276" s="644"/>
      <c r="V276" s="641"/>
      <c r="W276" s="641"/>
      <c r="X276" s="641"/>
      <c r="Y276" s="641"/>
    </row>
    <row r="277" spans="2:25" s="643" customFormat="1" ht="12" customHeight="1">
      <c r="B277" s="644"/>
      <c r="C277" s="644"/>
      <c r="F277" s="644"/>
      <c r="G277" s="644"/>
      <c r="H277" s="644"/>
      <c r="I277" s="644"/>
      <c r="J277" s="644"/>
      <c r="K277" s="644"/>
      <c r="L277" s="644"/>
      <c r="M277" s="644"/>
      <c r="N277" s="644"/>
      <c r="O277" s="644"/>
      <c r="P277" s="644"/>
      <c r="Q277" s="644"/>
      <c r="R277" s="644"/>
      <c r="S277" s="644"/>
      <c r="T277" s="644"/>
      <c r="U277" s="644"/>
      <c r="V277" s="641"/>
      <c r="W277" s="641"/>
      <c r="X277" s="641"/>
      <c r="Y277" s="641"/>
    </row>
    <row r="278" spans="2:25" s="643" customFormat="1" ht="12" customHeight="1">
      <c r="B278" s="644"/>
      <c r="C278" s="644"/>
      <c r="F278" s="644"/>
      <c r="G278" s="644"/>
      <c r="H278" s="644"/>
      <c r="I278" s="644"/>
      <c r="J278" s="644"/>
      <c r="K278" s="644"/>
      <c r="L278" s="644"/>
      <c r="M278" s="644"/>
      <c r="N278" s="644"/>
      <c r="O278" s="644"/>
      <c r="P278" s="644"/>
      <c r="Q278" s="644"/>
      <c r="R278" s="644"/>
      <c r="S278" s="644"/>
      <c r="T278" s="644"/>
      <c r="U278" s="644"/>
      <c r="V278" s="641"/>
      <c r="W278" s="641"/>
      <c r="X278" s="641"/>
      <c r="Y278" s="641"/>
    </row>
    <row r="279" spans="2:25" s="643" customFormat="1" ht="12" customHeight="1">
      <c r="B279" s="644"/>
      <c r="C279" s="644"/>
      <c r="F279" s="644"/>
      <c r="G279" s="644"/>
      <c r="H279" s="644"/>
      <c r="I279" s="644"/>
      <c r="J279" s="644"/>
      <c r="K279" s="644"/>
      <c r="L279" s="644"/>
      <c r="M279" s="644"/>
      <c r="N279" s="644"/>
      <c r="O279" s="644"/>
      <c r="P279" s="644"/>
      <c r="Q279" s="644"/>
      <c r="R279" s="644"/>
      <c r="S279" s="644"/>
      <c r="T279" s="644"/>
      <c r="U279" s="644"/>
      <c r="V279" s="641"/>
      <c r="W279" s="641"/>
      <c r="X279" s="641"/>
      <c r="Y279" s="641"/>
    </row>
    <row r="280" spans="2:25" s="643" customFormat="1" ht="12" customHeight="1">
      <c r="B280" s="644"/>
      <c r="C280" s="644"/>
      <c r="F280" s="644"/>
      <c r="G280" s="644"/>
      <c r="H280" s="644"/>
      <c r="I280" s="644"/>
      <c r="J280" s="644"/>
      <c r="K280" s="644"/>
      <c r="L280" s="644"/>
      <c r="M280" s="644"/>
      <c r="N280" s="644"/>
      <c r="O280" s="644"/>
      <c r="P280" s="644"/>
      <c r="Q280" s="644"/>
      <c r="R280" s="644"/>
      <c r="S280" s="644"/>
      <c r="T280" s="644"/>
      <c r="U280" s="644"/>
      <c r="V280" s="641"/>
      <c r="W280" s="641"/>
      <c r="X280" s="641"/>
      <c r="Y280" s="641"/>
    </row>
    <row r="281" spans="2:25" s="643" customFormat="1" ht="12" customHeight="1">
      <c r="B281" s="644"/>
      <c r="C281" s="644"/>
      <c r="F281" s="644"/>
      <c r="G281" s="644"/>
      <c r="H281" s="644"/>
      <c r="I281" s="644"/>
      <c r="J281" s="644"/>
      <c r="K281" s="644"/>
      <c r="L281" s="644"/>
      <c r="M281" s="644"/>
      <c r="N281" s="644"/>
      <c r="O281" s="644"/>
      <c r="P281" s="644"/>
      <c r="Q281" s="644"/>
      <c r="R281" s="644"/>
      <c r="S281" s="644"/>
      <c r="T281" s="644"/>
      <c r="U281" s="644"/>
      <c r="V281" s="641"/>
      <c r="W281" s="641"/>
      <c r="X281" s="641"/>
      <c r="Y281" s="641"/>
    </row>
    <row r="282" spans="2:25" s="643" customFormat="1" ht="12" customHeight="1">
      <c r="B282" s="644"/>
      <c r="C282" s="644"/>
      <c r="F282" s="644"/>
      <c r="G282" s="644"/>
      <c r="H282" s="644"/>
      <c r="I282" s="644"/>
      <c r="J282" s="644"/>
      <c r="K282" s="644"/>
      <c r="L282" s="644"/>
      <c r="M282" s="644"/>
      <c r="N282" s="644"/>
      <c r="O282" s="644"/>
      <c r="P282" s="644"/>
      <c r="Q282" s="644"/>
      <c r="R282" s="644"/>
      <c r="S282" s="644"/>
      <c r="T282" s="644"/>
      <c r="U282" s="644"/>
      <c r="V282" s="641"/>
      <c r="W282" s="641"/>
      <c r="X282" s="641"/>
      <c r="Y282" s="641"/>
    </row>
    <row r="283" spans="2:25" s="643" customFormat="1" ht="12" customHeight="1">
      <c r="B283" s="644"/>
      <c r="C283" s="644"/>
      <c r="F283" s="644"/>
      <c r="G283" s="644"/>
      <c r="H283" s="644"/>
      <c r="I283" s="644"/>
      <c r="J283" s="644"/>
      <c r="K283" s="644"/>
      <c r="L283" s="644"/>
      <c r="M283" s="644"/>
      <c r="N283" s="644"/>
      <c r="O283" s="644"/>
      <c r="P283" s="644"/>
      <c r="Q283" s="644"/>
      <c r="R283" s="644"/>
      <c r="S283" s="644"/>
      <c r="T283" s="644"/>
      <c r="U283" s="644"/>
      <c r="V283" s="641"/>
      <c r="W283" s="641"/>
      <c r="X283" s="641"/>
      <c r="Y283" s="641"/>
    </row>
    <row r="284" spans="2:25" s="643" customFormat="1" ht="12" customHeight="1">
      <c r="B284" s="644"/>
      <c r="C284" s="644"/>
      <c r="F284" s="644"/>
      <c r="G284" s="644"/>
      <c r="H284" s="644"/>
      <c r="I284" s="644"/>
      <c r="J284" s="644"/>
      <c r="K284" s="644"/>
      <c r="L284" s="644"/>
      <c r="M284" s="644"/>
      <c r="N284" s="644"/>
      <c r="O284" s="644"/>
      <c r="P284" s="644"/>
      <c r="Q284" s="644"/>
      <c r="R284" s="644"/>
      <c r="S284" s="644"/>
      <c r="T284" s="644"/>
      <c r="U284" s="644"/>
      <c r="V284" s="641"/>
      <c r="W284" s="641"/>
      <c r="X284" s="641"/>
      <c r="Y284" s="641"/>
    </row>
    <row r="285" spans="2:25" s="643" customFormat="1" ht="12" customHeight="1">
      <c r="B285" s="644"/>
      <c r="C285" s="644"/>
      <c r="F285" s="644"/>
      <c r="G285" s="644"/>
      <c r="H285" s="644"/>
      <c r="I285" s="644"/>
      <c r="J285" s="644"/>
      <c r="K285" s="644"/>
      <c r="L285" s="644"/>
      <c r="M285" s="644"/>
      <c r="N285" s="644"/>
      <c r="O285" s="644"/>
      <c r="P285" s="644"/>
      <c r="Q285" s="644"/>
      <c r="R285" s="644"/>
      <c r="S285" s="644"/>
      <c r="T285" s="644"/>
      <c r="U285" s="644"/>
      <c r="V285" s="641"/>
      <c r="W285" s="641"/>
      <c r="X285" s="641"/>
      <c r="Y285" s="641"/>
    </row>
    <row r="286" spans="2:25" s="643" customFormat="1" ht="12" customHeight="1">
      <c r="B286" s="644"/>
      <c r="C286" s="644"/>
      <c r="F286" s="644"/>
      <c r="G286" s="644"/>
      <c r="H286" s="644"/>
      <c r="I286" s="644"/>
      <c r="J286" s="644"/>
      <c r="K286" s="644"/>
      <c r="L286" s="644"/>
      <c r="M286" s="644"/>
      <c r="N286" s="644"/>
      <c r="O286" s="644"/>
      <c r="P286" s="644"/>
      <c r="Q286" s="644"/>
      <c r="R286" s="644"/>
      <c r="S286" s="644"/>
      <c r="T286" s="644"/>
      <c r="U286" s="644"/>
      <c r="V286" s="641"/>
      <c r="W286" s="641"/>
      <c r="X286" s="641"/>
      <c r="Y286" s="641"/>
    </row>
    <row r="287" spans="2:25" s="643" customFormat="1" ht="12" customHeight="1">
      <c r="B287" s="644"/>
      <c r="C287" s="644"/>
      <c r="F287" s="644"/>
      <c r="G287" s="644"/>
      <c r="H287" s="644"/>
      <c r="I287" s="644"/>
      <c r="J287" s="644"/>
      <c r="K287" s="644"/>
      <c r="L287" s="644"/>
      <c r="M287" s="644"/>
      <c r="N287" s="644"/>
      <c r="O287" s="644"/>
      <c r="P287" s="644"/>
      <c r="Q287" s="644"/>
      <c r="R287" s="644"/>
      <c r="S287" s="644"/>
      <c r="T287" s="644"/>
      <c r="U287" s="644"/>
      <c r="V287" s="641"/>
      <c r="W287" s="641"/>
      <c r="X287" s="641"/>
      <c r="Y287" s="641"/>
    </row>
    <row r="288" spans="2:25" s="643" customFormat="1" ht="12" customHeight="1">
      <c r="B288" s="644"/>
      <c r="C288" s="644"/>
      <c r="F288" s="644"/>
      <c r="G288" s="644"/>
      <c r="H288" s="644"/>
      <c r="I288" s="644"/>
      <c r="J288" s="644"/>
      <c r="K288" s="644"/>
      <c r="L288" s="644"/>
      <c r="M288" s="644"/>
      <c r="N288" s="644"/>
      <c r="O288" s="644"/>
      <c r="P288" s="644"/>
      <c r="Q288" s="644"/>
      <c r="R288" s="644"/>
      <c r="S288" s="644"/>
      <c r="T288" s="644"/>
      <c r="U288" s="644"/>
      <c r="V288" s="641"/>
      <c r="W288" s="641"/>
      <c r="X288" s="641"/>
      <c r="Y288" s="641"/>
    </row>
    <row r="289" spans="2:25" s="643" customFormat="1" ht="12" customHeight="1">
      <c r="B289" s="644"/>
      <c r="C289" s="644"/>
      <c r="F289" s="644"/>
      <c r="G289" s="644"/>
      <c r="H289" s="644"/>
      <c r="I289" s="644"/>
      <c r="J289" s="644"/>
      <c r="K289" s="644"/>
      <c r="L289" s="644"/>
      <c r="M289" s="644"/>
      <c r="N289" s="644"/>
      <c r="O289" s="644"/>
      <c r="P289" s="644"/>
      <c r="Q289" s="644"/>
      <c r="R289" s="644"/>
      <c r="S289" s="644"/>
      <c r="T289" s="644"/>
      <c r="U289" s="644"/>
      <c r="V289" s="641"/>
      <c r="W289" s="641"/>
      <c r="X289" s="641"/>
      <c r="Y289" s="641"/>
    </row>
    <row r="290" spans="2:25" s="643" customFormat="1" ht="12" customHeight="1">
      <c r="B290" s="644"/>
      <c r="C290" s="644"/>
      <c r="F290" s="644"/>
      <c r="G290" s="644"/>
      <c r="H290" s="644"/>
      <c r="I290" s="644"/>
      <c r="J290" s="644"/>
      <c r="K290" s="644"/>
      <c r="L290" s="644"/>
      <c r="M290" s="644"/>
      <c r="N290" s="644"/>
      <c r="O290" s="644"/>
      <c r="P290" s="644"/>
      <c r="Q290" s="644"/>
      <c r="R290" s="644"/>
      <c r="S290" s="644"/>
      <c r="T290" s="644"/>
      <c r="U290" s="644"/>
      <c r="V290" s="641"/>
      <c r="W290" s="641"/>
      <c r="X290" s="641"/>
      <c r="Y290" s="641"/>
    </row>
    <row r="291" spans="2:25" s="643" customFormat="1" ht="12" customHeight="1">
      <c r="B291" s="644"/>
      <c r="C291" s="644"/>
      <c r="F291" s="644"/>
      <c r="G291" s="644"/>
      <c r="H291" s="644"/>
      <c r="I291" s="644"/>
      <c r="J291" s="644"/>
      <c r="K291" s="644"/>
      <c r="L291" s="644"/>
      <c r="M291" s="644"/>
      <c r="N291" s="644"/>
      <c r="O291" s="644"/>
      <c r="P291" s="644"/>
      <c r="Q291" s="644"/>
      <c r="R291" s="644"/>
      <c r="S291" s="644"/>
      <c r="T291" s="644"/>
      <c r="U291" s="644"/>
      <c r="V291" s="641"/>
      <c r="W291" s="641"/>
      <c r="X291" s="641"/>
      <c r="Y291" s="641"/>
    </row>
    <row r="292" spans="2:25" s="643" customFormat="1" ht="12" customHeight="1">
      <c r="B292" s="644"/>
      <c r="C292" s="644"/>
      <c r="F292" s="644"/>
      <c r="G292" s="644"/>
      <c r="H292" s="644"/>
      <c r="I292" s="644"/>
      <c r="J292" s="644"/>
      <c r="K292" s="644"/>
      <c r="L292" s="644"/>
      <c r="M292" s="644"/>
      <c r="N292" s="644"/>
      <c r="O292" s="644"/>
      <c r="P292" s="644"/>
      <c r="Q292" s="644"/>
      <c r="R292" s="644"/>
      <c r="S292" s="644"/>
      <c r="T292" s="644"/>
      <c r="U292" s="644"/>
      <c r="V292" s="641"/>
      <c r="W292" s="641"/>
      <c r="X292" s="641"/>
      <c r="Y292" s="641"/>
    </row>
    <row r="293" spans="2:25" s="643" customFormat="1" ht="12" customHeight="1">
      <c r="B293" s="644"/>
      <c r="C293" s="644"/>
      <c r="F293" s="644"/>
      <c r="G293" s="644"/>
      <c r="H293" s="644"/>
      <c r="I293" s="644"/>
      <c r="J293" s="644"/>
      <c r="K293" s="644"/>
      <c r="L293" s="644"/>
      <c r="M293" s="644"/>
      <c r="N293" s="644"/>
      <c r="O293" s="644"/>
      <c r="P293" s="644"/>
      <c r="Q293" s="644"/>
      <c r="R293" s="644"/>
      <c r="S293" s="644"/>
      <c r="T293" s="644"/>
      <c r="U293" s="644"/>
      <c r="V293" s="641"/>
      <c r="W293" s="641"/>
      <c r="X293" s="641"/>
      <c r="Y293" s="641"/>
    </row>
    <row r="294" spans="2:25" s="643" customFormat="1" ht="12" customHeight="1">
      <c r="B294" s="644"/>
      <c r="C294" s="644"/>
      <c r="F294" s="644"/>
      <c r="G294" s="644"/>
      <c r="H294" s="644"/>
      <c r="I294" s="644"/>
      <c r="J294" s="644"/>
      <c r="K294" s="644"/>
      <c r="L294" s="644"/>
      <c r="M294" s="644"/>
      <c r="N294" s="644"/>
      <c r="O294" s="644"/>
      <c r="P294" s="644"/>
      <c r="Q294" s="644"/>
      <c r="R294" s="644"/>
      <c r="S294" s="644"/>
      <c r="T294" s="644"/>
      <c r="U294" s="644"/>
      <c r="V294" s="641"/>
      <c r="W294" s="641"/>
      <c r="X294" s="641"/>
      <c r="Y294" s="641"/>
    </row>
    <row r="295" spans="2:25" s="643" customFormat="1" ht="12" customHeight="1">
      <c r="B295" s="644"/>
      <c r="C295" s="644"/>
      <c r="F295" s="644"/>
      <c r="G295" s="644"/>
      <c r="H295" s="644"/>
      <c r="I295" s="644"/>
      <c r="J295" s="644"/>
      <c r="K295" s="644"/>
      <c r="L295" s="644"/>
      <c r="M295" s="644"/>
      <c r="N295" s="644"/>
      <c r="O295" s="644"/>
      <c r="P295" s="644"/>
      <c r="Q295" s="644"/>
      <c r="R295" s="644"/>
      <c r="S295" s="644"/>
      <c r="T295" s="644"/>
      <c r="U295" s="644"/>
      <c r="V295" s="641"/>
      <c r="W295" s="641"/>
      <c r="X295" s="641"/>
      <c r="Y295" s="641"/>
    </row>
    <row r="296" spans="2:25" s="643" customFormat="1" ht="12" customHeight="1">
      <c r="B296" s="644"/>
      <c r="C296" s="644"/>
      <c r="F296" s="644"/>
      <c r="G296" s="644"/>
      <c r="H296" s="644"/>
      <c r="I296" s="644"/>
      <c r="J296" s="644"/>
      <c r="K296" s="644"/>
      <c r="L296" s="644"/>
      <c r="M296" s="644"/>
      <c r="N296" s="644"/>
      <c r="O296" s="644"/>
      <c r="P296" s="644"/>
      <c r="Q296" s="644"/>
      <c r="R296" s="644"/>
      <c r="S296" s="644"/>
      <c r="T296" s="644"/>
      <c r="U296" s="644"/>
      <c r="V296" s="641"/>
      <c r="W296" s="641"/>
      <c r="X296" s="641"/>
      <c r="Y296" s="641"/>
    </row>
    <row r="297" spans="2:25" s="643" customFormat="1" ht="12" customHeight="1">
      <c r="B297" s="644"/>
      <c r="C297" s="644"/>
      <c r="F297" s="644"/>
      <c r="G297" s="644"/>
      <c r="H297" s="644"/>
      <c r="I297" s="644"/>
      <c r="J297" s="644"/>
      <c r="K297" s="644"/>
      <c r="L297" s="644"/>
      <c r="M297" s="644"/>
      <c r="N297" s="644"/>
      <c r="O297" s="644"/>
      <c r="P297" s="644"/>
      <c r="Q297" s="644"/>
      <c r="R297" s="644"/>
      <c r="S297" s="644"/>
      <c r="T297" s="644"/>
      <c r="U297" s="644"/>
      <c r="V297" s="641"/>
      <c r="W297" s="641"/>
      <c r="X297" s="641"/>
      <c r="Y297" s="641"/>
    </row>
    <row r="298" spans="2:25" s="643" customFormat="1" ht="12" customHeight="1">
      <c r="B298" s="644"/>
      <c r="C298" s="644"/>
      <c r="F298" s="644"/>
      <c r="G298" s="644"/>
      <c r="H298" s="644"/>
      <c r="I298" s="644"/>
      <c r="J298" s="644"/>
      <c r="K298" s="644"/>
      <c r="L298" s="644"/>
      <c r="M298" s="644"/>
      <c r="N298" s="644"/>
      <c r="O298" s="644"/>
      <c r="P298" s="644"/>
      <c r="Q298" s="644"/>
      <c r="R298" s="644"/>
      <c r="S298" s="644"/>
      <c r="T298" s="644"/>
      <c r="U298" s="644"/>
      <c r="V298" s="641"/>
      <c r="W298" s="641"/>
      <c r="X298" s="641"/>
      <c r="Y298" s="641"/>
    </row>
    <row r="299" spans="2:25" s="643" customFormat="1" ht="12" customHeight="1">
      <c r="B299" s="644"/>
      <c r="C299" s="644"/>
      <c r="F299" s="644"/>
      <c r="G299" s="644"/>
      <c r="H299" s="644"/>
      <c r="I299" s="644"/>
      <c r="J299" s="644"/>
      <c r="K299" s="644"/>
      <c r="L299" s="644"/>
      <c r="M299" s="644"/>
      <c r="N299" s="644"/>
      <c r="O299" s="644"/>
      <c r="P299" s="644"/>
      <c r="Q299" s="644"/>
      <c r="R299" s="644"/>
      <c r="S299" s="644"/>
      <c r="T299" s="644"/>
      <c r="U299" s="644"/>
      <c r="V299" s="641"/>
      <c r="W299" s="641"/>
      <c r="X299" s="641"/>
      <c r="Y299" s="641"/>
    </row>
    <row r="300" spans="2:25" s="643" customFormat="1">
      <c r="B300" s="644"/>
      <c r="C300" s="644"/>
      <c r="F300" s="644"/>
      <c r="G300" s="644"/>
      <c r="H300" s="644"/>
      <c r="I300" s="644"/>
      <c r="J300" s="644"/>
      <c r="K300" s="644"/>
      <c r="L300" s="644"/>
      <c r="M300" s="644"/>
      <c r="N300" s="644"/>
      <c r="O300" s="644"/>
      <c r="P300" s="644"/>
      <c r="Q300" s="644"/>
      <c r="R300" s="644"/>
      <c r="S300" s="644"/>
      <c r="T300" s="644"/>
      <c r="U300" s="644"/>
      <c r="V300" s="641"/>
      <c r="W300" s="641"/>
      <c r="X300" s="641"/>
      <c r="Y300" s="641"/>
    </row>
    <row r="301" spans="2:25" s="643" customFormat="1">
      <c r="B301" s="644"/>
      <c r="C301" s="644"/>
      <c r="F301" s="644"/>
      <c r="G301" s="644"/>
      <c r="H301" s="644"/>
      <c r="I301" s="644"/>
      <c r="J301" s="644"/>
      <c r="K301" s="644"/>
      <c r="L301" s="644"/>
      <c r="M301" s="644"/>
      <c r="N301" s="644"/>
      <c r="O301" s="644"/>
      <c r="P301" s="644"/>
      <c r="Q301" s="644"/>
      <c r="R301" s="644"/>
      <c r="S301" s="644"/>
      <c r="T301" s="644"/>
      <c r="U301" s="644"/>
      <c r="V301" s="641"/>
      <c r="W301" s="641"/>
      <c r="X301" s="641"/>
      <c r="Y301" s="641"/>
    </row>
    <row r="302" spans="2:25" s="643" customFormat="1">
      <c r="B302" s="644"/>
      <c r="C302" s="644"/>
      <c r="F302" s="644"/>
      <c r="G302" s="644"/>
      <c r="H302" s="644"/>
      <c r="I302" s="644"/>
      <c r="J302" s="644"/>
      <c r="K302" s="644"/>
      <c r="L302" s="644"/>
      <c r="M302" s="644"/>
      <c r="N302" s="644"/>
      <c r="O302" s="644"/>
      <c r="P302" s="644"/>
      <c r="Q302" s="644"/>
      <c r="R302" s="644"/>
      <c r="S302" s="644"/>
      <c r="T302" s="644"/>
      <c r="U302" s="644"/>
      <c r="V302" s="641"/>
      <c r="W302" s="641"/>
      <c r="X302" s="641"/>
      <c r="Y302" s="641"/>
    </row>
    <row r="303" spans="2:25" s="643" customFormat="1">
      <c r="B303" s="644"/>
      <c r="C303" s="644"/>
      <c r="F303" s="644"/>
      <c r="G303" s="644"/>
      <c r="H303" s="644"/>
      <c r="I303" s="644"/>
      <c r="J303" s="644"/>
      <c r="K303" s="644"/>
      <c r="L303" s="644"/>
      <c r="M303" s="644"/>
      <c r="N303" s="644"/>
      <c r="O303" s="644"/>
      <c r="P303" s="644"/>
      <c r="Q303" s="644"/>
      <c r="R303" s="644"/>
      <c r="S303" s="644"/>
      <c r="T303" s="644"/>
      <c r="U303" s="644"/>
      <c r="V303" s="641"/>
      <c r="W303" s="641"/>
      <c r="X303" s="641"/>
      <c r="Y303" s="641"/>
    </row>
    <row r="304" spans="2:25" s="643" customFormat="1">
      <c r="B304" s="644"/>
      <c r="C304" s="644"/>
      <c r="F304" s="644"/>
      <c r="G304" s="644"/>
      <c r="H304" s="644"/>
      <c r="I304" s="644"/>
      <c r="J304" s="644"/>
      <c r="K304" s="644"/>
      <c r="L304" s="644"/>
      <c r="M304" s="644"/>
      <c r="N304" s="644"/>
      <c r="O304" s="644"/>
      <c r="P304" s="644"/>
      <c r="Q304" s="644"/>
      <c r="R304" s="644"/>
      <c r="S304" s="644"/>
      <c r="T304" s="644"/>
      <c r="U304" s="644"/>
      <c r="V304" s="641"/>
      <c r="W304" s="641"/>
      <c r="X304" s="641"/>
      <c r="Y304" s="641"/>
    </row>
    <row r="305" spans="2:25" s="643" customFormat="1">
      <c r="B305" s="644"/>
      <c r="C305" s="644"/>
      <c r="F305" s="644"/>
      <c r="G305" s="644"/>
      <c r="H305" s="644"/>
      <c r="I305" s="644"/>
      <c r="J305" s="644"/>
      <c r="K305" s="644"/>
      <c r="L305" s="644"/>
      <c r="M305" s="644"/>
      <c r="N305" s="644"/>
      <c r="O305" s="644"/>
      <c r="P305" s="644"/>
      <c r="Q305" s="644"/>
      <c r="R305" s="644"/>
      <c r="S305" s="644"/>
      <c r="T305" s="644"/>
      <c r="U305" s="644"/>
      <c r="V305" s="641"/>
      <c r="W305" s="641"/>
      <c r="X305" s="641"/>
      <c r="Y305" s="641"/>
    </row>
    <row r="306" spans="2:25" s="643" customFormat="1">
      <c r="B306" s="644"/>
      <c r="C306" s="644"/>
      <c r="F306" s="644"/>
      <c r="G306" s="644"/>
      <c r="H306" s="644"/>
      <c r="I306" s="644"/>
      <c r="J306" s="644"/>
      <c r="K306" s="644"/>
      <c r="L306" s="644"/>
      <c r="M306" s="644"/>
      <c r="N306" s="644"/>
      <c r="O306" s="644"/>
      <c r="P306" s="644"/>
      <c r="Q306" s="644"/>
      <c r="R306" s="644"/>
      <c r="S306" s="644"/>
      <c r="T306" s="644"/>
      <c r="U306" s="644"/>
      <c r="V306" s="641"/>
      <c r="W306" s="641"/>
      <c r="X306" s="641"/>
      <c r="Y306" s="641"/>
    </row>
    <row r="307" spans="2:25" s="643" customFormat="1">
      <c r="B307" s="644"/>
      <c r="C307" s="644"/>
      <c r="F307" s="644"/>
      <c r="G307" s="644"/>
      <c r="H307" s="644"/>
      <c r="I307" s="644"/>
      <c r="J307" s="644"/>
      <c r="K307" s="644"/>
      <c r="L307" s="644"/>
      <c r="M307" s="644"/>
      <c r="N307" s="644"/>
      <c r="O307" s="644"/>
      <c r="P307" s="644"/>
      <c r="Q307" s="644"/>
      <c r="R307" s="644"/>
      <c r="S307" s="644"/>
      <c r="T307" s="644"/>
      <c r="U307" s="644"/>
      <c r="V307" s="641"/>
      <c r="W307" s="641"/>
      <c r="X307" s="641"/>
      <c r="Y307" s="641"/>
    </row>
    <row r="308" spans="2:25" s="643" customFormat="1">
      <c r="B308" s="644"/>
      <c r="C308" s="644"/>
      <c r="F308" s="644"/>
      <c r="G308" s="644"/>
      <c r="H308" s="644"/>
      <c r="I308" s="644"/>
      <c r="J308" s="644"/>
      <c r="K308" s="644"/>
      <c r="L308" s="644"/>
      <c r="M308" s="644"/>
      <c r="N308" s="644"/>
      <c r="O308" s="644"/>
      <c r="P308" s="644"/>
      <c r="Q308" s="644"/>
      <c r="R308" s="644"/>
      <c r="S308" s="644"/>
      <c r="T308" s="644"/>
      <c r="U308" s="644"/>
      <c r="V308" s="641"/>
      <c r="W308" s="641"/>
      <c r="X308" s="641"/>
      <c r="Y308" s="641"/>
    </row>
    <row r="309" spans="2:25" s="643" customFormat="1">
      <c r="B309" s="644"/>
      <c r="C309" s="644"/>
      <c r="F309" s="644"/>
      <c r="G309" s="644"/>
      <c r="H309" s="644"/>
      <c r="I309" s="644"/>
      <c r="J309" s="644"/>
      <c r="K309" s="644"/>
      <c r="L309" s="644"/>
      <c r="M309" s="644"/>
      <c r="N309" s="644"/>
      <c r="O309" s="644"/>
      <c r="P309" s="644"/>
      <c r="Q309" s="644"/>
      <c r="R309" s="644"/>
      <c r="S309" s="644"/>
      <c r="T309" s="644"/>
      <c r="U309" s="644"/>
      <c r="V309" s="641"/>
      <c r="W309" s="641"/>
      <c r="X309" s="641"/>
      <c r="Y309" s="641"/>
    </row>
    <row r="310" spans="2:25" s="643" customFormat="1">
      <c r="B310" s="644"/>
      <c r="C310" s="644"/>
      <c r="F310" s="644"/>
      <c r="G310" s="644"/>
      <c r="H310" s="644"/>
      <c r="I310" s="644"/>
      <c r="J310" s="644"/>
      <c r="K310" s="644"/>
      <c r="L310" s="644"/>
      <c r="M310" s="644"/>
      <c r="N310" s="644"/>
      <c r="O310" s="644"/>
      <c r="P310" s="644"/>
      <c r="Q310" s="644"/>
      <c r="R310" s="644"/>
      <c r="S310" s="644"/>
      <c r="T310" s="644"/>
      <c r="U310" s="644"/>
      <c r="V310" s="641"/>
      <c r="W310" s="641"/>
      <c r="X310" s="641"/>
      <c r="Y310" s="641"/>
    </row>
    <row r="311" spans="2:25" s="643" customFormat="1">
      <c r="B311" s="644"/>
      <c r="C311" s="644"/>
      <c r="F311" s="644"/>
      <c r="G311" s="644"/>
      <c r="H311" s="644"/>
      <c r="I311" s="644"/>
      <c r="J311" s="644"/>
      <c r="K311" s="644"/>
      <c r="L311" s="644"/>
      <c r="M311" s="644"/>
      <c r="N311" s="644"/>
      <c r="O311" s="644"/>
      <c r="P311" s="644"/>
      <c r="Q311" s="644"/>
      <c r="R311" s="644"/>
      <c r="S311" s="644"/>
      <c r="T311" s="644"/>
      <c r="U311" s="644"/>
      <c r="V311" s="641"/>
      <c r="W311" s="641"/>
      <c r="X311" s="641"/>
      <c r="Y311" s="641"/>
    </row>
    <row r="312" spans="2:25" s="643" customFormat="1">
      <c r="B312" s="644"/>
      <c r="C312" s="644"/>
      <c r="F312" s="644"/>
      <c r="G312" s="644"/>
      <c r="H312" s="644"/>
      <c r="I312" s="644"/>
      <c r="J312" s="644"/>
      <c r="K312" s="644"/>
      <c r="L312" s="644"/>
      <c r="M312" s="644"/>
      <c r="N312" s="644"/>
      <c r="O312" s="644"/>
      <c r="P312" s="644"/>
      <c r="Q312" s="644"/>
      <c r="R312" s="644"/>
      <c r="S312" s="644"/>
      <c r="T312" s="644"/>
      <c r="U312" s="644"/>
      <c r="V312" s="641"/>
      <c r="W312" s="641"/>
      <c r="X312" s="641"/>
      <c r="Y312" s="641"/>
    </row>
    <row r="313" spans="2:25" s="643" customFormat="1">
      <c r="B313" s="644"/>
      <c r="C313" s="644"/>
      <c r="F313" s="644"/>
      <c r="G313" s="644"/>
      <c r="H313" s="644"/>
      <c r="I313" s="644"/>
      <c r="J313" s="644"/>
      <c r="K313" s="644"/>
      <c r="L313" s="644"/>
      <c r="M313" s="644"/>
      <c r="N313" s="644"/>
      <c r="O313" s="644"/>
      <c r="P313" s="644"/>
      <c r="Q313" s="644"/>
      <c r="R313" s="644"/>
      <c r="S313" s="644"/>
      <c r="T313" s="644"/>
      <c r="U313" s="644"/>
      <c r="V313" s="641"/>
      <c r="W313" s="641"/>
      <c r="X313" s="641"/>
      <c r="Y313" s="641"/>
    </row>
    <row r="314" spans="2:25" s="643" customFormat="1">
      <c r="B314" s="644"/>
      <c r="C314" s="644"/>
      <c r="F314" s="644"/>
      <c r="G314" s="644"/>
      <c r="H314" s="644"/>
      <c r="I314" s="644"/>
      <c r="J314" s="644"/>
      <c r="K314" s="644"/>
      <c r="L314" s="644"/>
      <c r="M314" s="644"/>
      <c r="N314" s="644"/>
      <c r="O314" s="644"/>
      <c r="P314" s="644"/>
      <c r="Q314" s="644"/>
      <c r="R314" s="644"/>
      <c r="S314" s="644"/>
      <c r="T314" s="644"/>
      <c r="U314" s="644"/>
      <c r="V314" s="641"/>
      <c r="W314" s="641"/>
      <c r="X314" s="641"/>
      <c r="Y314" s="641"/>
    </row>
    <row r="315" spans="2:25" s="643" customFormat="1">
      <c r="B315" s="644"/>
      <c r="C315" s="644"/>
      <c r="F315" s="644"/>
      <c r="G315" s="644"/>
      <c r="H315" s="644"/>
      <c r="I315" s="644"/>
      <c r="J315" s="644"/>
      <c r="K315" s="644"/>
      <c r="L315" s="644"/>
      <c r="M315" s="644"/>
      <c r="N315" s="644"/>
      <c r="O315" s="644"/>
      <c r="P315" s="644"/>
      <c r="Q315" s="644"/>
      <c r="R315" s="644"/>
      <c r="S315" s="644"/>
      <c r="T315" s="644"/>
      <c r="U315" s="644"/>
      <c r="V315" s="641"/>
      <c r="W315" s="641"/>
      <c r="X315" s="641"/>
      <c r="Y315" s="641"/>
    </row>
    <row r="316" spans="2:25" s="643" customFormat="1">
      <c r="B316" s="644"/>
      <c r="C316" s="644"/>
      <c r="F316" s="644"/>
      <c r="G316" s="644"/>
      <c r="H316" s="644"/>
      <c r="I316" s="644"/>
      <c r="J316" s="644"/>
      <c r="K316" s="644"/>
      <c r="L316" s="644"/>
      <c r="M316" s="644"/>
      <c r="N316" s="644"/>
      <c r="O316" s="644"/>
      <c r="P316" s="644"/>
      <c r="Q316" s="644"/>
      <c r="R316" s="644"/>
      <c r="S316" s="644"/>
      <c r="T316" s="644"/>
      <c r="U316" s="644"/>
      <c r="V316" s="641"/>
      <c r="W316" s="641"/>
      <c r="X316" s="641"/>
      <c r="Y316" s="641"/>
    </row>
    <row r="317" spans="2:25" s="643" customFormat="1">
      <c r="B317" s="644"/>
      <c r="C317" s="644"/>
      <c r="F317" s="644"/>
      <c r="G317" s="644"/>
      <c r="H317" s="644"/>
      <c r="I317" s="644"/>
      <c r="J317" s="644"/>
      <c r="K317" s="644"/>
      <c r="L317" s="644"/>
      <c r="M317" s="644"/>
      <c r="N317" s="644"/>
      <c r="O317" s="644"/>
      <c r="P317" s="644"/>
      <c r="Q317" s="644"/>
      <c r="R317" s="644"/>
      <c r="S317" s="644"/>
      <c r="T317" s="644"/>
      <c r="U317" s="644"/>
      <c r="V317" s="641"/>
      <c r="W317" s="641"/>
      <c r="X317" s="641"/>
      <c r="Y317" s="641"/>
    </row>
    <row r="318" spans="2:25" s="643" customFormat="1">
      <c r="B318" s="644"/>
      <c r="C318" s="644"/>
      <c r="F318" s="644"/>
      <c r="G318" s="644"/>
      <c r="H318" s="644"/>
      <c r="I318" s="644"/>
      <c r="J318" s="644"/>
      <c r="K318" s="644"/>
      <c r="L318" s="644"/>
      <c r="M318" s="644"/>
      <c r="N318" s="644"/>
      <c r="O318" s="644"/>
      <c r="P318" s="644"/>
      <c r="Q318" s="644"/>
      <c r="R318" s="644"/>
      <c r="S318" s="644"/>
      <c r="T318" s="644"/>
      <c r="U318" s="644"/>
      <c r="V318" s="641"/>
      <c r="W318" s="641"/>
      <c r="X318" s="641"/>
      <c r="Y318" s="641"/>
    </row>
  </sheetData>
  <mergeCells count="77">
    <mergeCell ref="B10:B16"/>
    <mergeCell ref="Y10:Y16"/>
    <mergeCell ref="F4:M4"/>
    <mergeCell ref="G5:K5"/>
    <mergeCell ref="G6:G8"/>
    <mergeCell ref="H7:H8"/>
    <mergeCell ref="H6:J6"/>
    <mergeCell ref="I7:I8"/>
    <mergeCell ref="J7:J8"/>
    <mergeCell ref="K6:K8"/>
    <mergeCell ref="F5:F8"/>
    <mergeCell ref="L5:L8"/>
    <mergeCell ref="M5:M8"/>
    <mergeCell ref="U5:U8"/>
    <mergeCell ref="T5:T8"/>
    <mergeCell ref="S6:S8"/>
    <mergeCell ref="B34:B40"/>
    <mergeCell ref="Y34:Y40"/>
    <mergeCell ref="B26:B32"/>
    <mergeCell ref="Y26:Y32"/>
    <mergeCell ref="B18:B24"/>
    <mergeCell ref="Y18:Y24"/>
    <mergeCell ref="B58:B64"/>
    <mergeCell ref="Y58:Y64"/>
    <mergeCell ref="B50:B56"/>
    <mergeCell ref="Y50:Y56"/>
    <mergeCell ref="B42:B48"/>
    <mergeCell ref="Y42:Y48"/>
    <mergeCell ref="N4:U4"/>
    <mergeCell ref="N3:Y3"/>
    <mergeCell ref="B2:M2"/>
    <mergeCell ref="N2:Y2"/>
    <mergeCell ref="B4:E8"/>
    <mergeCell ref="V4:Y8"/>
    <mergeCell ref="N5:N8"/>
    <mergeCell ref="O6:O8"/>
    <mergeCell ref="R7:R8"/>
    <mergeCell ref="Q7:Q8"/>
    <mergeCell ref="P7:P8"/>
    <mergeCell ref="P6:R6"/>
    <mergeCell ref="O5:S5"/>
    <mergeCell ref="B71:B77"/>
    <mergeCell ref="Y71:Y77"/>
    <mergeCell ref="B79:B85"/>
    <mergeCell ref="Y79:Y85"/>
    <mergeCell ref="B87:B93"/>
    <mergeCell ref="Y87:Y93"/>
    <mergeCell ref="B95:B101"/>
    <mergeCell ref="Y95:Y101"/>
    <mergeCell ref="B103:B109"/>
    <mergeCell ref="Y103:Y109"/>
    <mergeCell ref="B111:B117"/>
    <mergeCell ref="Y111:Y117"/>
    <mergeCell ref="B119:B125"/>
    <mergeCell ref="Y119:Y125"/>
    <mergeCell ref="B132:B138"/>
    <mergeCell ref="Y132:Y138"/>
    <mergeCell ref="B140:B146"/>
    <mergeCell ref="Y140:Y146"/>
    <mergeCell ref="B148:B154"/>
    <mergeCell ref="Y148:Y154"/>
    <mergeCell ref="B156:B162"/>
    <mergeCell ref="Y156:Y162"/>
    <mergeCell ref="B164:B170"/>
    <mergeCell ref="Y164:Y170"/>
    <mergeCell ref="B172:B178"/>
    <mergeCell ref="Y172:Y178"/>
    <mergeCell ref="B180:B186"/>
    <mergeCell ref="Y180:Y186"/>
    <mergeCell ref="B193:B199"/>
    <mergeCell ref="Y193:Y199"/>
    <mergeCell ref="B201:B207"/>
    <mergeCell ref="Y201:Y207"/>
    <mergeCell ref="B209:B215"/>
    <mergeCell ref="Y209:Y215"/>
    <mergeCell ref="B217:B223"/>
    <mergeCell ref="Y217:Y223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18" pageOrder="overThenDown" orientation="portrait" useFirstPageNumber="1" r:id="rId1"/>
  <headerFooter scaleWithDoc="0" alignWithMargins="0">
    <oddFooter>&amp;C&amp;P</oddFooter>
  </headerFooter>
  <rowBreaks count="3" manualBreakCount="3">
    <brk id="69" max="16383" man="1"/>
    <brk id="130" max="16383" man="1"/>
    <brk id="191" max="16383" man="1"/>
  </rowBreaks>
  <colBreaks count="1" manualBreakCount="1">
    <brk id="13" min="1" max="2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B1:W36"/>
  <sheetViews>
    <sheetView view="pageBreakPreview" zoomScale="90" zoomScaleNormal="100" zoomScaleSheetLayoutView="90" workbookViewId="0">
      <selection activeCell="I37" sqref="I37"/>
    </sheetView>
  </sheetViews>
  <sheetFormatPr defaultRowHeight="13.5"/>
  <cols>
    <col min="1" max="1" width="1.75" style="23" customWidth="1"/>
    <col min="2" max="2" width="1.375" style="23" customWidth="1"/>
    <col min="3" max="3" width="2.5" style="23" customWidth="1"/>
    <col min="4" max="4" width="2.125" style="23" customWidth="1"/>
    <col min="5" max="5" width="15.25" style="23" customWidth="1"/>
    <col min="6" max="6" width="1.25" style="23" customWidth="1"/>
    <col min="7" max="14" width="8.625" style="23" customWidth="1"/>
    <col min="15" max="16384" width="9" style="23"/>
  </cols>
  <sheetData>
    <row r="1" spans="2:21" ht="20.25" customHeight="1"/>
    <row r="2" spans="2:21" ht="19.5" customHeight="1">
      <c r="B2" s="1333" t="s">
        <v>249</v>
      </c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33"/>
      <c r="N2" s="1333"/>
    </row>
    <row r="3" spans="2:21" s="932" customFormat="1" ht="12.75" customHeight="1">
      <c r="L3" s="1334" t="s">
        <v>36</v>
      </c>
      <c r="M3" s="1334"/>
      <c r="N3" s="1334"/>
    </row>
    <row r="4" spans="2:21" s="24" customFormat="1" ht="14.45" customHeight="1">
      <c r="B4" s="1335" t="s">
        <v>37</v>
      </c>
      <c r="C4" s="1336"/>
      <c r="D4" s="1337"/>
      <c r="E4" s="1337"/>
      <c r="F4" s="1337"/>
      <c r="G4" s="1335" t="s">
        <v>38</v>
      </c>
      <c r="H4" s="1336" t="s">
        <v>39</v>
      </c>
      <c r="I4" s="1336"/>
      <c r="J4" s="1336"/>
      <c r="K4" s="1336"/>
      <c r="L4" s="1336"/>
      <c r="M4" s="1336" t="s">
        <v>40</v>
      </c>
      <c r="N4" s="1339"/>
    </row>
    <row r="5" spans="2:21" s="24" customFormat="1" ht="14.45" customHeight="1">
      <c r="B5" s="1338"/>
      <c r="C5" s="1337"/>
      <c r="D5" s="1337"/>
      <c r="E5" s="1337"/>
      <c r="F5" s="1337"/>
      <c r="G5" s="1335"/>
      <c r="H5" s="187" t="s">
        <v>41</v>
      </c>
      <c r="I5" s="1336" t="s">
        <v>0</v>
      </c>
      <c r="J5" s="1340"/>
      <c r="K5" s="1336" t="s">
        <v>1</v>
      </c>
      <c r="L5" s="1340"/>
      <c r="M5" s="187" t="s">
        <v>38</v>
      </c>
      <c r="N5" s="188" t="s">
        <v>42</v>
      </c>
    </row>
    <row r="6" spans="2:21" s="932" customFormat="1" ht="17.25" customHeight="1">
      <c r="B6" s="928"/>
      <c r="C6" s="1331" t="s">
        <v>43</v>
      </c>
      <c r="D6" s="1331"/>
      <c r="E6" s="1331"/>
      <c r="F6" s="929"/>
      <c r="G6" s="930">
        <f>G7+G29+G30</f>
        <v>71022</v>
      </c>
      <c r="H6" s="930">
        <f>H7+H29+H30</f>
        <v>168466</v>
      </c>
      <c r="I6" s="930"/>
      <c r="J6" s="930">
        <f>J7+J29+J30</f>
        <v>77251</v>
      </c>
      <c r="K6" s="930"/>
      <c r="L6" s="930">
        <f>L7+L29+L30</f>
        <v>91215</v>
      </c>
      <c r="M6" s="931">
        <v>100</v>
      </c>
      <c r="N6" s="931">
        <v>100</v>
      </c>
      <c r="P6" s="933"/>
      <c r="Q6" s="933"/>
    </row>
    <row r="7" spans="2:21" s="932" customFormat="1" ht="17.25" customHeight="1">
      <c r="B7" s="928"/>
      <c r="C7" s="1331" t="s">
        <v>44</v>
      </c>
      <c r="D7" s="1331"/>
      <c r="E7" s="1331"/>
      <c r="F7" s="929"/>
      <c r="G7" s="930">
        <f>G8+G9+G16</f>
        <v>66643</v>
      </c>
      <c r="H7" s="930">
        <f>H8+H9+H16</f>
        <v>155163</v>
      </c>
      <c r="I7" s="930"/>
      <c r="J7" s="930">
        <f>J8+J9+J16</f>
        <v>71163</v>
      </c>
      <c r="K7" s="930"/>
      <c r="L7" s="930">
        <f>L8+L9+L16</f>
        <v>84000</v>
      </c>
      <c r="M7" s="931">
        <v>93.834304863281801</v>
      </c>
      <c r="N7" s="931">
        <v>92.103451141476626</v>
      </c>
      <c r="P7" s="933"/>
      <c r="Q7" s="933"/>
      <c r="R7" s="933"/>
      <c r="S7" s="933"/>
    </row>
    <row r="8" spans="2:21" s="932" customFormat="1" ht="17.25" customHeight="1">
      <c r="B8" s="928"/>
      <c r="C8" s="934"/>
      <c r="D8" s="1331" t="s">
        <v>45</v>
      </c>
      <c r="E8" s="1331"/>
      <c r="F8" s="929"/>
      <c r="G8" s="930">
        <v>25796</v>
      </c>
      <c r="H8" s="930">
        <v>50812</v>
      </c>
      <c r="I8" s="935"/>
      <c r="J8" s="930">
        <v>22850</v>
      </c>
      <c r="K8" s="936"/>
      <c r="L8" s="930">
        <v>27962</v>
      </c>
      <c r="M8" s="931">
        <v>36.321139928472867</v>
      </c>
      <c r="N8" s="931">
        <v>30.161575629503879</v>
      </c>
      <c r="P8" s="933"/>
      <c r="Q8" s="933"/>
      <c r="R8" s="933"/>
      <c r="S8" s="933"/>
    </row>
    <row r="9" spans="2:21" s="932" customFormat="1" ht="17.25" customHeight="1">
      <c r="B9" s="928"/>
      <c r="C9" s="934"/>
      <c r="D9" s="1331" t="s">
        <v>46</v>
      </c>
      <c r="E9" s="1331"/>
      <c r="F9" s="929"/>
      <c r="G9" s="930">
        <f>SUM(G10:G15)</f>
        <v>25295</v>
      </c>
      <c r="H9" s="930">
        <f>SUM(H10:H15)</f>
        <v>57371</v>
      </c>
      <c r="I9" s="930"/>
      <c r="J9" s="930">
        <f>SUM(J10:J15)</f>
        <v>26440</v>
      </c>
      <c r="K9" s="930"/>
      <c r="L9" s="930">
        <f>SUM(L10:L15)</f>
        <v>30931</v>
      </c>
      <c r="M9" s="931">
        <v>35.61572470502098</v>
      </c>
      <c r="N9" s="931">
        <v>34.054942837130341</v>
      </c>
      <c r="P9" s="933"/>
      <c r="Q9" s="933"/>
      <c r="R9" s="933"/>
      <c r="S9" s="933"/>
    </row>
    <row r="10" spans="2:21" s="24" customFormat="1" ht="11.45" customHeight="1">
      <c r="B10" s="26"/>
      <c r="C10" s="27"/>
      <c r="D10" s="27"/>
      <c r="E10" s="30" t="s">
        <v>47</v>
      </c>
      <c r="F10" s="189"/>
      <c r="G10" s="28">
        <v>3304</v>
      </c>
      <c r="H10" s="28">
        <v>7587</v>
      </c>
      <c r="I10" s="168"/>
      <c r="J10" s="172">
        <v>3475</v>
      </c>
      <c r="K10" s="176"/>
      <c r="L10" s="168">
        <v>4112</v>
      </c>
      <c r="M10" s="29">
        <v>4.6520796372954853</v>
      </c>
      <c r="N10" s="29">
        <v>4.5035793572590315</v>
      </c>
      <c r="P10" s="933"/>
      <c r="Q10" s="933"/>
      <c r="R10" s="171"/>
      <c r="S10" s="171"/>
      <c r="T10" s="171"/>
      <c r="U10" s="171"/>
    </row>
    <row r="11" spans="2:21" s="24" customFormat="1" ht="11.45" customHeight="1">
      <c r="B11" s="26"/>
      <c r="C11" s="27"/>
      <c r="D11" s="27"/>
      <c r="E11" s="30" t="s">
        <v>48</v>
      </c>
      <c r="F11" s="189"/>
      <c r="G11" s="28">
        <v>1592</v>
      </c>
      <c r="H11" s="28">
        <v>3818</v>
      </c>
      <c r="I11" s="168"/>
      <c r="J11" s="172">
        <v>1768</v>
      </c>
      <c r="K11" s="176"/>
      <c r="L11" s="168">
        <v>2050</v>
      </c>
      <c r="M11" s="29">
        <v>2.2415589535636844</v>
      </c>
      <c r="N11" s="29">
        <v>2.2663326724680353</v>
      </c>
      <c r="P11" s="933"/>
      <c r="Q11" s="933"/>
      <c r="R11" s="171"/>
      <c r="S11" s="171"/>
      <c r="T11" s="171"/>
      <c r="U11" s="171"/>
    </row>
    <row r="12" spans="2:21" s="24" customFormat="1" ht="11.45" customHeight="1">
      <c r="B12" s="26"/>
      <c r="C12" s="27"/>
      <c r="D12" s="27"/>
      <c r="E12" s="30" t="s">
        <v>49</v>
      </c>
      <c r="F12" s="189"/>
      <c r="G12" s="28">
        <v>8736</v>
      </c>
      <c r="H12" s="28">
        <v>18831</v>
      </c>
      <c r="I12" s="168"/>
      <c r="J12" s="172">
        <v>8671</v>
      </c>
      <c r="K12" s="176"/>
      <c r="L12" s="168">
        <v>10160</v>
      </c>
      <c r="M12" s="29">
        <v>12.300413956238913</v>
      </c>
      <c r="N12" s="29">
        <v>11.177923141761543</v>
      </c>
      <c r="P12" s="933"/>
      <c r="Q12" s="933"/>
      <c r="R12" s="171"/>
      <c r="S12" s="171"/>
      <c r="T12" s="171"/>
      <c r="U12" s="171"/>
    </row>
    <row r="13" spans="2:21" s="24" customFormat="1" ht="11.45" customHeight="1">
      <c r="B13" s="26"/>
      <c r="C13" s="27"/>
      <c r="D13" s="27"/>
      <c r="E13" s="30" t="s">
        <v>50</v>
      </c>
      <c r="F13" s="189"/>
      <c r="G13" s="28">
        <v>7416</v>
      </c>
      <c r="H13" s="28">
        <v>17781</v>
      </c>
      <c r="I13" s="168"/>
      <c r="J13" s="172">
        <v>8256</v>
      </c>
      <c r="K13" s="176"/>
      <c r="L13" s="168">
        <v>9525</v>
      </c>
      <c r="M13" s="29">
        <v>10.441834924389626</v>
      </c>
      <c r="N13" s="29">
        <v>10.55465197725357</v>
      </c>
      <c r="P13" s="933"/>
      <c r="Q13" s="933"/>
      <c r="R13" s="171"/>
      <c r="S13" s="171"/>
      <c r="T13" s="171"/>
      <c r="U13" s="171"/>
    </row>
    <row r="14" spans="2:21" s="24" customFormat="1" ht="11.25" customHeight="1">
      <c r="B14" s="26"/>
      <c r="C14" s="27"/>
      <c r="D14" s="27"/>
      <c r="E14" s="30" t="s">
        <v>51</v>
      </c>
      <c r="F14" s="189"/>
      <c r="G14" s="28">
        <v>2296</v>
      </c>
      <c r="H14" s="28">
        <v>4511</v>
      </c>
      <c r="I14" s="168"/>
      <c r="J14" s="172">
        <v>2061</v>
      </c>
      <c r="K14" s="176"/>
      <c r="L14" s="168">
        <v>2450</v>
      </c>
      <c r="M14" s="29">
        <v>3.232801103883304</v>
      </c>
      <c r="N14" s="29">
        <v>2.6776916410432965</v>
      </c>
      <c r="P14" s="933"/>
      <c r="Q14" s="933"/>
      <c r="R14" s="171"/>
      <c r="S14" s="171"/>
      <c r="T14" s="171"/>
      <c r="U14" s="171"/>
    </row>
    <row r="15" spans="2:21" s="24" customFormat="1" ht="11.45" customHeight="1">
      <c r="B15" s="26"/>
      <c r="C15" s="27"/>
      <c r="D15" s="27"/>
      <c r="E15" s="30" t="s">
        <v>52</v>
      </c>
      <c r="F15" s="189"/>
      <c r="G15" s="28">
        <v>1951</v>
      </c>
      <c r="H15" s="28">
        <v>4843</v>
      </c>
      <c r="I15" s="168"/>
      <c r="J15" s="172">
        <v>2209</v>
      </c>
      <c r="K15" s="176"/>
      <c r="L15" s="168">
        <v>2634</v>
      </c>
      <c r="M15" s="29">
        <v>2.7470361296499677</v>
      </c>
      <c r="N15" s="29">
        <v>2.8747640473448648</v>
      </c>
      <c r="P15" s="933"/>
      <c r="Q15" s="933"/>
      <c r="R15" s="171"/>
      <c r="S15" s="171"/>
      <c r="T15" s="171"/>
      <c r="U15" s="171"/>
    </row>
    <row r="16" spans="2:21" s="932" customFormat="1" ht="17.25" customHeight="1">
      <c r="B16" s="928"/>
      <c r="C16" s="937"/>
      <c r="D16" s="1331" t="s">
        <v>53</v>
      </c>
      <c r="E16" s="1331"/>
      <c r="F16" s="929"/>
      <c r="G16" s="930">
        <f>SUM(G17:G28)</f>
        <v>15552</v>
      </c>
      <c r="H16" s="930">
        <f>SUM(H17:H28)</f>
        <v>46980</v>
      </c>
      <c r="I16" s="930"/>
      <c r="J16" s="930">
        <f>SUM(J17:J28)</f>
        <v>21873</v>
      </c>
      <c r="K16" s="930"/>
      <c r="L16" s="930">
        <f>SUM(L17:L28)</f>
        <v>25107</v>
      </c>
      <c r="M16" s="931">
        <v>21.897440229787954</v>
      </c>
      <c r="N16" s="931">
        <v>27.886932674842402</v>
      </c>
      <c r="P16" s="933"/>
      <c r="Q16" s="933"/>
      <c r="R16" s="938"/>
      <c r="S16" s="938"/>
      <c r="T16" s="938"/>
      <c r="U16" s="938"/>
    </row>
    <row r="17" spans="2:23" s="24" customFormat="1" ht="11.45" customHeight="1">
      <c r="B17" s="26"/>
      <c r="C17" s="27"/>
      <c r="D17" s="27"/>
      <c r="E17" s="31" t="s">
        <v>54</v>
      </c>
      <c r="F17" s="189"/>
      <c r="G17" s="28">
        <v>1582</v>
      </c>
      <c r="H17" s="172">
        <v>4771</v>
      </c>
      <c r="I17" s="172"/>
      <c r="J17" s="172">
        <v>2175</v>
      </c>
      <c r="K17" s="176"/>
      <c r="L17" s="168">
        <v>2596</v>
      </c>
      <c r="M17" s="29">
        <v>2.2274788093830078</v>
      </c>
      <c r="N17" s="29">
        <v>2.8320254532071756</v>
      </c>
      <c r="P17" s="933"/>
      <c r="Q17" s="933"/>
      <c r="R17" s="171"/>
      <c r="S17" s="171"/>
      <c r="T17" s="171"/>
      <c r="U17" s="171"/>
    </row>
    <row r="18" spans="2:23" s="24" customFormat="1" ht="11.45" customHeight="1">
      <c r="B18" s="26"/>
      <c r="C18" s="27"/>
      <c r="D18" s="27"/>
      <c r="E18" s="31" t="s">
        <v>55</v>
      </c>
      <c r="F18" s="189"/>
      <c r="G18" s="28">
        <v>1463</v>
      </c>
      <c r="H18" s="172">
        <v>4444</v>
      </c>
      <c r="I18" s="172"/>
      <c r="J18" s="172">
        <v>1998</v>
      </c>
      <c r="K18" s="176"/>
      <c r="L18" s="168">
        <v>2446</v>
      </c>
      <c r="M18" s="29">
        <v>2.0599250936329585</v>
      </c>
      <c r="N18" s="29">
        <v>2.6379210048318358</v>
      </c>
      <c r="P18" s="933"/>
      <c r="Q18" s="933"/>
      <c r="R18" s="171"/>
      <c r="S18" s="171"/>
      <c r="T18" s="171"/>
      <c r="U18" s="171"/>
    </row>
    <row r="19" spans="2:23" s="24" customFormat="1" ht="11.45" customHeight="1">
      <c r="B19" s="26"/>
      <c r="C19" s="27"/>
      <c r="D19" s="27"/>
      <c r="E19" s="31" t="s">
        <v>56</v>
      </c>
      <c r="F19" s="189"/>
      <c r="G19" s="28">
        <v>1076</v>
      </c>
      <c r="H19" s="172">
        <v>3304</v>
      </c>
      <c r="I19" s="172"/>
      <c r="J19" s="172">
        <v>1458</v>
      </c>
      <c r="K19" s="176"/>
      <c r="L19" s="168">
        <v>1846</v>
      </c>
      <c r="M19" s="29">
        <v>1.5150235138407817</v>
      </c>
      <c r="N19" s="29">
        <v>1.9612265976517516</v>
      </c>
      <c r="P19" s="933"/>
      <c r="Q19" s="933"/>
      <c r="R19" s="171"/>
      <c r="S19" s="171"/>
      <c r="T19" s="171"/>
      <c r="U19" s="171"/>
    </row>
    <row r="20" spans="2:23" s="24" customFormat="1" ht="11.45" customHeight="1">
      <c r="B20" s="26"/>
      <c r="C20" s="27"/>
      <c r="D20" s="27"/>
      <c r="E20" s="31" t="s">
        <v>57</v>
      </c>
      <c r="F20" s="189"/>
      <c r="G20" s="28">
        <v>695</v>
      </c>
      <c r="H20" s="172">
        <v>1946</v>
      </c>
      <c r="I20" s="172"/>
      <c r="J20" s="172">
        <v>888</v>
      </c>
      <c r="K20" s="176"/>
      <c r="L20" s="168">
        <v>1058</v>
      </c>
      <c r="M20" s="29">
        <v>0.97857002055701059</v>
      </c>
      <c r="N20" s="29">
        <v>1.155129224888108</v>
      </c>
      <c r="P20" s="933"/>
      <c r="Q20" s="933"/>
      <c r="R20" s="171"/>
      <c r="S20" s="171"/>
      <c r="T20" s="171"/>
      <c r="U20" s="171"/>
    </row>
    <row r="21" spans="2:23" s="24" customFormat="1" ht="11.45" customHeight="1">
      <c r="B21" s="26"/>
      <c r="C21" s="27"/>
      <c r="D21" s="27"/>
      <c r="E21" s="31" t="s">
        <v>58</v>
      </c>
      <c r="F21" s="189"/>
      <c r="G21" s="28">
        <v>2960</v>
      </c>
      <c r="H21" s="172">
        <v>8529</v>
      </c>
      <c r="I21" s="172"/>
      <c r="J21" s="172">
        <v>4141</v>
      </c>
      <c r="K21" s="176"/>
      <c r="L21" s="168">
        <v>4388</v>
      </c>
      <c r="M21" s="29">
        <v>4.1677226774802172</v>
      </c>
      <c r="N21" s="29">
        <v>5.0627426305604688</v>
      </c>
      <c r="P21" s="933"/>
      <c r="Q21" s="933"/>
      <c r="R21" s="171"/>
      <c r="S21" s="171"/>
      <c r="T21" s="171"/>
      <c r="U21" s="171"/>
    </row>
    <row r="22" spans="2:23" s="24" customFormat="1" ht="11.45" customHeight="1">
      <c r="B22" s="26"/>
      <c r="C22" s="27"/>
      <c r="D22" s="27"/>
      <c r="E22" s="31" t="s">
        <v>59</v>
      </c>
      <c r="F22" s="189"/>
      <c r="G22" s="28">
        <v>1962</v>
      </c>
      <c r="H22" s="172">
        <v>5701</v>
      </c>
      <c r="I22" s="172"/>
      <c r="J22" s="172">
        <v>2595</v>
      </c>
      <c r="K22" s="176"/>
      <c r="L22" s="168">
        <v>3106</v>
      </c>
      <c r="M22" s="29">
        <v>2.7625242882487115</v>
      </c>
      <c r="N22" s="29">
        <v>3.3840656274856649</v>
      </c>
      <c r="P22" s="933"/>
      <c r="Q22" s="933"/>
      <c r="R22" s="171"/>
      <c r="S22" s="171"/>
      <c r="T22" s="171"/>
      <c r="U22" s="171"/>
    </row>
    <row r="23" spans="2:23" s="24" customFormat="1" ht="11.45" customHeight="1">
      <c r="B23" s="26"/>
      <c r="C23" s="27"/>
      <c r="D23" s="27"/>
      <c r="E23" s="31" t="s">
        <v>60</v>
      </c>
      <c r="F23" s="189"/>
      <c r="G23" s="28">
        <v>569</v>
      </c>
      <c r="H23" s="172">
        <v>1613</v>
      </c>
      <c r="I23" s="172"/>
      <c r="J23" s="172">
        <v>760</v>
      </c>
      <c r="K23" s="176"/>
      <c r="L23" s="168">
        <v>853</v>
      </c>
      <c r="M23" s="29">
        <v>0.8011602038804877</v>
      </c>
      <c r="N23" s="29">
        <v>0.95746322700129405</v>
      </c>
      <c r="P23" s="933"/>
      <c r="Q23" s="933"/>
      <c r="R23" s="171"/>
      <c r="S23" s="171"/>
      <c r="T23" s="171"/>
      <c r="U23" s="171"/>
    </row>
    <row r="24" spans="2:23" s="24" customFormat="1" ht="11.45" customHeight="1">
      <c r="B24" s="26"/>
      <c r="C24" s="27"/>
      <c r="D24" s="27"/>
      <c r="E24" s="31" t="s">
        <v>61</v>
      </c>
      <c r="F24" s="189"/>
      <c r="G24" s="28">
        <v>769</v>
      </c>
      <c r="H24" s="172">
        <v>2439</v>
      </c>
      <c r="I24" s="172"/>
      <c r="J24" s="172">
        <v>1202</v>
      </c>
      <c r="K24" s="176"/>
      <c r="L24" s="168">
        <v>1237</v>
      </c>
      <c r="M24" s="29">
        <v>1.082763087494016</v>
      </c>
      <c r="N24" s="29">
        <v>1.4477698764142319</v>
      </c>
      <c r="P24" s="933"/>
      <c r="Q24" s="933"/>
      <c r="R24" s="171"/>
      <c r="S24" s="171"/>
      <c r="T24" s="171"/>
      <c r="U24" s="171"/>
    </row>
    <row r="25" spans="2:23" s="24" customFormat="1" ht="11.45" customHeight="1">
      <c r="B25" s="26"/>
      <c r="C25" s="27"/>
      <c r="D25" s="27"/>
      <c r="E25" s="31" t="s">
        <v>62</v>
      </c>
      <c r="F25" s="189"/>
      <c r="G25" s="28">
        <v>963</v>
      </c>
      <c r="H25" s="172">
        <v>3334</v>
      </c>
      <c r="I25" s="172"/>
      <c r="J25" s="172">
        <v>1543</v>
      </c>
      <c r="K25" s="176"/>
      <c r="L25" s="168">
        <v>1791</v>
      </c>
      <c r="M25" s="29">
        <v>1.3559178845991382</v>
      </c>
      <c r="N25" s="29">
        <v>1.9790343452091224</v>
      </c>
      <c r="P25" s="933"/>
      <c r="Q25" s="933"/>
      <c r="R25" s="171"/>
      <c r="S25" s="171"/>
      <c r="T25" s="171"/>
      <c r="U25" s="171"/>
    </row>
    <row r="26" spans="2:23" s="24" customFormat="1" ht="11.45" customHeight="1">
      <c r="B26" s="26"/>
      <c r="C26" s="27"/>
      <c r="D26" s="27"/>
      <c r="E26" s="31" t="s">
        <v>63</v>
      </c>
      <c r="F26" s="189"/>
      <c r="G26" s="28">
        <v>1092</v>
      </c>
      <c r="H26" s="172">
        <v>3478</v>
      </c>
      <c r="I26" s="172"/>
      <c r="J26" s="172">
        <v>1658</v>
      </c>
      <c r="K26" s="176"/>
      <c r="L26" s="168">
        <v>1820</v>
      </c>
      <c r="M26" s="29">
        <v>1.5375517445298641</v>
      </c>
      <c r="N26" s="29">
        <v>2.0645115334845014</v>
      </c>
      <c r="P26" s="933"/>
      <c r="Q26" s="933"/>
      <c r="R26" s="171"/>
      <c r="S26" s="171"/>
      <c r="T26" s="171"/>
      <c r="U26" s="171"/>
    </row>
    <row r="27" spans="2:23" s="24" customFormat="1" ht="11.45" customHeight="1">
      <c r="B27" s="26"/>
      <c r="C27" s="27"/>
      <c r="D27" s="27"/>
      <c r="E27" s="31" t="s">
        <v>64</v>
      </c>
      <c r="F27" s="189"/>
      <c r="G27" s="28">
        <v>1136</v>
      </c>
      <c r="H27" s="172">
        <v>3515</v>
      </c>
      <c r="I27" s="172"/>
      <c r="J27" s="172">
        <v>1701</v>
      </c>
      <c r="K27" s="176"/>
      <c r="L27" s="168">
        <v>1814</v>
      </c>
      <c r="M27" s="29">
        <v>1.5995043789248404</v>
      </c>
      <c r="N27" s="29">
        <v>2.0864744221385916</v>
      </c>
      <c r="P27" s="933"/>
      <c r="Q27" s="933"/>
      <c r="R27" s="171"/>
      <c r="S27" s="171"/>
      <c r="T27" s="171"/>
      <c r="U27" s="171"/>
      <c r="V27" s="23"/>
      <c r="W27" s="23"/>
    </row>
    <row r="28" spans="2:23" s="24" customFormat="1" ht="11.45" customHeight="1">
      <c r="B28" s="26"/>
      <c r="C28" s="27"/>
      <c r="D28" s="27"/>
      <c r="E28" s="31" t="s">
        <v>65</v>
      </c>
      <c r="F28" s="189"/>
      <c r="G28" s="28">
        <v>1285</v>
      </c>
      <c r="H28" s="172">
        <v>3906</v>
      </c>
      <c r="I28" s="172"/>
      <c r="J28" s="172">
        <v>1754</v>
      </c>
      <c r="K28" s="176"/>
      <c r="L28" s="168">
        <v>2152</v>
      </c>
      <c r="M28" s="29">
        <v>1.8092985272169186</v>
      </c>
      <c r="N28" s="29">
        <v>2.3185687319696555</v>
      </c>
      <c r="P28" s="933"/>
      <c r="Q28" s="933"/>
      <c r="R28" s="171"/>
      <c r="S28" s="171"/>
      <c r="T28" s="171"/>
      <c r="U28" s="171"/>
      <c r="V28" s="23"/>
      <c r="W28" s="23"/>
    </row>
    <row r="29" spans="2:23" s="932" customFormat="1" ht="17.25" customHeight="1">
      <c r="B29" s="928"/>
      <c r="C29" s="1331" t="s">
        <v>66</v>
      </c>
      <c r="D29" s="1332"/>
      <c r="E29" s="1332"/>
      <c r="F29" s="929"/>
      <c r="G29" s="930">
        <v>3385</v>
      </c>
      <c r="H29" s="939">
        <v>10187</v>
      </c>
      <c r="I29" s="939"/>
      <c r="J29" s="939">
        <v>4657</v>
      </c>
      <c r="K29" s="935"/>
      <c r="L29" s="930">
        <v>5530</v>
      </c>
      <c r="M29" s="931">
        <v>4.7661288051589645</v>
      </c>
      <c r="N29" s="931">
        <v>6.0469174788978188</v>
      </c>
      <c r="P29" s="933"/>
      <c r="Q29" s="933"/>
      <c r="R29" s="933"/>
      <c r="S29" s="933"/>
    </row>
    <row r="30" spans="2:23" s="932" customFormat="1" ht="17.25" customHeight="1">
      <c r="B30" s="928"/>
      <c r="C30" s="1331" t="s">
        <v>67</v>
      </c>
      <c r="D30" s="1332"/>
      <c r="E30" s="1332"/>
      <c r="F30" s="929"/>
      <c r="G30" s="930">
        <v>994</v>
      </c>
      <c r="H30" s="939">
        <v>3116</v>
      </c>
      <c r="I30" s="939"/>
      <c r="J30" s="939">
        <v>1431</v>
      </c>
      <c r="K30" s="935"/>
      <c r="L30" s="930">
        <v>1685</v>
      </c>
      <c r="M30" s="931">
        <v>1.399566331559235</v>
      </c>
      <c r="N30" s="931">
        <v>1.8496313796255623</v>
      </c>
      <c r="P30" s="933"/>
      <c r="Q30" s="933"/>
      <c r="R30" s="933"/>
      <c r="S30" s="933"/>
    </row>
    <row r="31" spans="2:23" s="24" customFormat="1" ht="4.9000000000000004" customHeight="1">
      <c r="B31" s="32"/>
      <c r="C31" s="32"/>
      <c r="D31" s="32"/>
      <c r="E31" s="32"/>
      <c r="F31" s="190"/>
      <c r="G31" s="33"/>
      <c r="H31" s="33"/>
      <c r="I31" s="33"/>
      <c r="J31" s="33"/>
      <c r="K31" s="33"/>
      <c r="L31" s="33"/>
      <c r="M31" s="34"/>
      <c r="N31" s="34"/>
    </row>
    <row r="32" spans="2:23" ht="20.25" customHeight="1">
      <c r="P32" s="24"/>
      <c r="Q32" s="24"/>
      <c r="R32" s="24"/>
      <c r="S32" s="24"/>
      <c r="T32" s="24"/>
      <c r="U32" s="24"/>
      <c r="V32" s="24"/>
      <c r="W32" s="24"/>
    </row>
    <row r="33" spans="16:23">
      <c r="P33" s="24"/>
      <c r="Q33" s="24"/>
      <c r="R33" s="24"/>
      <c r="S33" s="24"/>
      <c r="T33" s="24"/>
      <c r="U33" s="24"/>
      <c r="V33" s="24"/>
      <c r="W33" s="24"/>
    </row>
    <row r="34" spans="16:23">
      <c r="P34" s="24"/>
      <c r="Q34" s="24"/>
      <c r="R34" s="24"/>
      <c r="S34" s="24"/>
      <c r="T34" s="24"/>
      <c r="U34" s="24"/>
      <c r="V34" s="24"/>
      <c r="W34" s="24"/>
    </row>
    <row r="35" spans="16:23">
      <c r="P35" s="24"/>
      <c r="Q35" s="24"/>
      <c r="R35" s="24"/>
      <c r="S35" s="24"/>
      <c r="T35" s="24"/>
      <c r="U35" s="24"/>
      <c r="V35" s="24"/>
      <c r="W35" s="24"/>
    </row>
    <row r="36" spans="16:23">
      <c r="P36" s="24"/>
      <c r="Q36" s="24"/>
      <c r="R36" s="24"/>
      <c r="S36" s="24"/>
      <c r="T36" s="24"/>
      <c r="U36" s="24"/>
      <c r="V36" s="24"/>
      <c r="W36" s="24"/>
    </row>
  </sheetData>
  <mergeCells count="15">
    <mergeCell ref="B2:N2"/>
    <mergeCell ref="L3:N3"/>
    <mergeCell ref="B4:F5"/>
    <mergeCell ref="G4:G5"/>
    <mergeCell ref="H4:L4"/>
    <mergeCell ref="M4:N4"/>
    <mergeCell ref="I5:J5"/>
    <mergeCell ref="K5:L5"/>
    <mergeCell ref="C29:E29"/>
    <mergeCell ref="C30:E30"/>
    <mergeCell ref="C6:E6"/>
    <mergeCell ref="C7:E7"/>
    <mergeCell ref="D8:E8"/>
    <mergeCell ref="D9:E9"/>
    <mergeCell ref="D16:E16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57" orientation="portrait" useFirstPageNumber="1" r:id="rId1"/>
  <headerFooter scaleWithDoc="0" alignWithMargins="0">
    <oddFooter>&amp;C&amp;"ＭＳ ゴシック,標準"&amp;P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tabColor theme="9"/>
  </sheetPr>
  <dimension ref="B1:AZ78"/>
  <sheetViews>
    <sheetView view="pageBreakPreview" zoomScale="115" zoomScaleNormal="100" zoomScaleSheetLayoutView="115" workbookViewId="0">
      <selection activeCell="K5" sqref="K5:K6"/>
    </sheetView>
  </sheetViews>
  <sheetFormatPr defaultColWidth="8.875" defaultRowHeight="13.5"/>
  <cols>
    <col min="1" max="1" width="2" style="703" customWidth="1"/>
    <col min="2" max="2" width="2.625" style="704" customWidth="1"/>
    <col min="3" max="3" width="2.25" style="704" customWidth="1"/>
    <col min="4" max="6" width="1.5" style="704" customWidth="1"/>
    <col min="7" max="7" width="18.75" style="704" customWidth="1"/>
    <col min="8" max="8" width="0.875" style="704" customWidth="1"/>
    <col min="9" max="10" width="11.875" style="703" customWidth="1"/>
    <col min="11" max="13" width="10" style="703" customWidth="1"/>
    <col min="14" max="14" width="2" style="703" customWidth="1"/>
    <col min="15" max="15" width="2.625" style="704" customWidth="1"/>
    <col min="16" max="16" width="2.25" style="704" customWidth="1"/>
    <col min="17" max="19" width="1.5" style="704" customWidth="1"/>
    <col min="20" max="20" width="18.75" style="704" customWidth="1"/>
    <col min="21" max="21" width="0.875" style="704" customWidth="1"/>
    <col min="22" max="23" width="11.875" style="703" customWidth="1"/>
    <col min="24" max="26" width="10" style="703" customWidth="1"/>
    <col min="27" max="27" width="2" style="703" customWidth="1"/>
    <col min="28" max="28" width="2.625" style="704" customWidth="1"/>
    <col min="29" max="29" width="2.25" style="704" customWidth="1"/>
    <col min="30" max="32" width="1.5" style="704" customWidth="1"/>
    <col min="33" max="33" width="18.75" style="704" customWidth="1"/>
    <col min="34" max="34" width="0.875" style="704" customWidth="1"/>
    <col min="35" max="36" width="11.875" style="703" customWidth="1"/>
    <col min="37" max="39" width="10" style="703" customWidth="1"/>
    <col min="40" max="40" width="2" style="703" customWidth="1"/>
    <col min="41" max="41" width="2.625" style="704" customWidth="1"/>
    <col min="42" max="42" width="2.25" style="704" customWidth="1"/>
    <col min="43" max="45" width="1.5" style="704" customWidth="1"/>
    <col min="46" max="46" width="18.75" style="704" customWidth="1"/>
    <col min="47" max="47" width="0.875" style="704" customWidth="1"/>
    <col min="48" max="49" width="11.875" style="703" customWidth="1"/>
    <col min="50" max="52" width="10" style="703" customWidth="1"/>
    <col min="53" max="53" width="2" style="703" customWidth="1"/>
    <col min="54" max="16384" width="8.875" style="703"/>
  </cols>
  <sheetData>
    <row r="1" spans="2:52" s="641" customFormat="1">
      <c r="C1" s="642"/>
      <c r="D1" s="642"/>
      <c r="E1" s="643"/>
      <c r="F1" s="643"/>
      <c r="G1" s="644"/>
      <c r="H1" s="644"/>
      <c r="I1" s="644"/>
      <c r="J1" s="644"/>
      <c r="K1" s="644"/>
      <c r="L1" s="644"/>
      <c r="M1" s="644"/>
      <c r="O1" s="644"/>
      <c r="P1" s="644"/>
      <c r="Q1" s="644"/>
      <c r="R1" s="644"/>
      <c r="S1" s="644"/>
      <c r="T1" s="644"/>
      <c r="U1" s="644"/>
      <c r="V1" s="644"/>
      <c r="W1" s="644"/>
    </row>
    <row r="2" spans="2:52" s="720" customFormat="1" ht="19.5" customHeight="1">
      <c r="B2" s="1671" t="s">
        <v>671</v>
      </c>
      <c r="C2" s="1671"/>
      <c r="D2" s="1671"/>
      <c r="E2" s="1671"/>
      <c r="F2" s="1671"/>
      <c r="G2" s="1671"/>
      <c r="H2" s="1671"/>
      <c r="I2" s="1671"/>
      <c r="J2" s="1671"/>
      <c r="K2" s="1671"/>
      <c r="L2" s="1671"/>
      <c r="M2" s="1671"/>
      <c r="O2" s="1671" t="s">
        <v>671</v>
      </c>
      <c r="P2" s="1671"/>
      <c r="Q2" s="1671"/>
      <c r="R2" s="1671"/>
      <c r="S2" s="1671"/>
      <c r="T2" s="1671"/>
      <c r="U2" s="1671"/>
      <c r="V2" s="1671"/>
      <c r="W2" s="1671"/>
      <c r="X2" s="1671"/>
      <c r="Y2" s="1671"/>
      <c r="Z2" s="1671"/>
      <c r="AB2" s="1671" t="s">
        <v>671</v>
      </c>
      <c r="AC2" s="1671"/>
      <c r="AD2" s="1671"/>
      <c r="AE2" s="1671"/>
      <c r="AF2" s="1671"/>
      <c r="AG2" s="1671"/>
      <c r="AH2" s="1671"/>
      <c r="AI2" s="1671"/>
      <c r="AJ2" s="1671"/>
      <c r="AK2" s="1671"/>
      <c r="AL2" s="1671"/>
      <c r="AM2" s="1671"/>
      <c r="AO2" s="1671" t="s">
        <v>671</v>
      </c>
      <c r="AP2" s="1671"/>
      <c r="AQ2" s="1671"/>
      <c r="AR2" s="1671"/>
      <c r="AS2" s="1671"/>
      <c r="AT2" s="1671"/>
      <c r="AU2" s="1671"/>
      <c r="AV2" s="1671"/>
      <c r="AW2" s="1671"/>
      <c r="AX2" s="1671"/>
      <c r="AY2" s="1671"/>
      <c r="AZ2" s="1671"/>
    </row>
    <row r="3" spans="2:52" s="720" customFormat="1" ht="19.5" customHeight="1">
      <c r="B3" s="1671" t="s">
        <v>1373</v>
      </c>
      <c r="C3" s="1671"/>
      <c r="D3" s="1671"/>
      <c r="E3" s="1671"/>
      <c r="F3" s="1671"/>
      <c r="G3" s="1671"/>
      <c r="H3" s="1671"/>
      <c r="I3" s="1671"/>
      <c r="J3" s="1671"/>
      <c r="K3" s="1671"/>
      <c r="L3" s="1671"/>
      <c r="M3" s="1671"/>
      <c r="O3" s="1671" t="s">
        <v>1373</v>
      </c>
      <c r="P3" s="1671"/>
      <c r="Q3" s="1671"/>
      <c r="R3" s="1671"/>
      <c r="S3" s="1671"/>
      <c r="T3" s="1671"/>
      <c r="U3" s="1671"/>
      <c r="V3" s="1671"/>
      <c r="W3" s="1671"/>
      <c r="X3" s="1671"/>
      <c r="Y3" s="1671"/>
      <c r="Z3" s="1671"/>
      <c r="AB3" s="1671" t="s">
        <v>1373</v>
      </c>
      <c r="AC3" s="1671"/>
      <c r="AD3" s="1671"/>
      <c r="AE3" s="1671"/>
      <c r="AF3" s="1671"/>
      <c r="AG3" s="1671"/>
      <c r="AH3" s="1671"/>
      <c r="AI3" s="1671"/>
      <c r="AJ3" s="1671"/>
      <c r="AK3" s="1671"/>
      <c r="AL3" s="1671"/>
      <c r="AM3" s="1671"/>
      <c r="AO3" s="1671" t="s">
        <v>1373</v>
      </c>
      <c r="AP3" s="1671"/>
      <c r="AQ3" s="1671"/>
      <c r="AR3" s="1671"/>
      <c r="AS3" s="1671"/>
      <c r="AT3" s="1671"/>
      <c r="AU3" s="1671"/>
      <c r="AV3" s="1671"/>
      <c r="AW3" s="1671"/>
      <c r="AX3" s="1671"/>
      <c r="AY3" s="1671"/>
      <c r="AZ3" s="1671"/>
    </row>
    <row r="4" spans="2:52" s="720" customFormat="1" ht="16.5" customHeight="1">
      <c r="B4" s="1672" t="s">
        <v>670</v>
      </c>
      <c r="C4" s="1672"/>
      <c r="D4" s="1672"/>
      <c r="E4" s="1672"/>
      <c r="F4" s="1672"/>
      <c r="G4" s="1672"/>
      <c r="H4" s="1672"/>
      <c r="I4" s="1672"/>
      <c r="J4" s="1672"/>
      <c r="K4" s="1672"/>
      <c r="L4" s="1672"/>
      <c r="M4" s="1672"/>
      <c r="O4" s="1672" t="s">
        <v>670</v>
      </c>
      <c r="P4" s="1672"/>
      <c r="Q4" s="1672"/>
      <c r="R4" s="1672"/>
      <c r="S4" s="1672"/>
      <c r="T4" s="1672"/>
      <c r="U4" s="1672"/>
      <c r="V4" s="1672"/>
      <c r="W4" s="1672"/>
      <c r="X4" s="1672"/>
      <c r="Y4" s="1672"/>
      <c r="Z4" s="1672"/>
      <c r="AB4" s="1672" t="s">
        <v>670</v>
      </c>
      <c r="AC4" s="1672"/>
      <c r="AD4" s="1672"/>
      <c r="AE4" s="1672"/>
      <c r="AF4" s="1672"/>
      <c r="AG4" s="1672"/>
      <c r="AH4" s="1672"/>
      <c r="AI4" s="1672"/>
      <c r="AJ4" s="1672"/>
      <c r="AK4" s="1672"/>
      <c r="AL4" s="1672"/>
      <c r="AM4" s="1672"/>
      <c r="AO4" s="1672" t="s">
        <v>670</v>
      </c>
      <c r="AP4" s="1672"/>
      <c r="AQ4" s="1672"/>
      <c r="AR4" s="1672"/>
      <c r="AS4" s="1672"/>
      <c r="AT4" s="1672"/>
      <c r="AU4" s="1672"/>
      <c r="AV4" s="1672"/>
      <c r="AW4" s="1672"/>
      <c r="AX4" s="1672"/>
      <c r="AY4" s="1672"/>
      <c r="AZ4" s="1672"/>
    </row>
    <row r="5" spans="2:52" s="719" customFormat="1" ht="15.75" customHeight="1">
      <c r="B5" s="1667" t="s">
        <v>669</v>
      </c>
      <c r="C5" s="1663"/>
      <c r="D5" s="1663"/>
      <c r="E5" s="1663"/>
      <c r="F5" s="1663"/>
      <c r="G5" s="1663"/>
      <c r="H5" s="1666"/>
      <c r="I5" s="1663" t="s">
        <v>68</v>
      </c>
      <c r="J5" s="1663" t="s">
        <v>523</v>
      </c>
      <c r="K5" s="1665" t="s">
        <v>668</v>
      </c>
      <c r="L5" s="1663" t="s">
        <v>218</v>
      </c>
      <c r="M5" s="1666"/>
      <c r="N5" s="745"/>
      <c r="O5" s="1667" t="s">
        <v>669</v>
      </c>
      <c r="P5" s="1663"/>
      <c r="Q5" s="1663"/>
      <c r="R5" s="1663"/>
      <c r="S5" s="1663"/>
      <c r="T5" s="1663"/>
      <c r="U5" s="1663"/>
      <c r="V5" s="1668" t="s">
        <v>68</v>
      </c>
      <c r="W5" s="1663" t="s">
        <v>523</v>
      </c>
      <c r="X5" s="1665" t="s">
        <v>668</v>
      </c>
      <c r="Y5" s="1663" t="s">
        <v>218</v>
      </c>
      <c r="Z5" s="1666"/>
      <c r="AB5" s="1667" t="s">
        <v>669</v>
      </c>
      <c r="AC5" s="1663"/>
      <c r="AD5" s="1663"/>
      <c r="AE5" s="1663"/>
      <c r="AF5" s="1663"/>
      <c r="AG5" s="1663"/>
      <c r="AH5" s="1666"/>
      <c r="AI5" s="1663" t="s">
        <v>68</v>
      </c>
      <c r="AJ5" s="1663" t="s">
        <v>523</v>
      </c>
      <c r="AK5" s="1665" t="s">
        <v>668</v>
      </c>
      <c r="AL5" s="1663" t="s">
        <v>218</v>
      </c>
      <c r="AM5" s="1666"/>
      <c r="AN5" s="745"/>
      <c r="AO5" s="1667" t="s">
        <v>669</v>
      </c>
      <c r="AP5" s="1663"/>
      <c r="AQ5" s="1663"/>
      <c r="AR5" s="1663"/>
      <c r="AS5" s="1663"/>
      <c r="AT5" s="1663"/>
      <c r="AU5" s="1663"/>
      <c r="AV5" s="1668" t="s">
        <v>68</v>
      </c>
      <c r="AW5" s="1663" t="s">
        <v>523</v>
      </c>
      <c r="AX5" s="1665" t="s">
        <v>668</v>
      </c>
      <c r="AY5" s="1663" t="s">
        <v>218</v>
      </c>
      <c r="AZ5" s="1666"/>
    </row>
    <row r="6" spans="2:52" s="719" customFormat="1" ht="15.75" customHeight="1">
      <c r="B6" s="1668"/>
      <c r="C6" s="1663"/>
      <c r="D6" s="1663"/>
      <c r="E6" s="1663"/>
      <c r="F6" s="1663"/>
      <c r="G6" s="1663"/>
      <c r="H6" s="1666"/>
      <c r="I6" s="1664"/>
      <c r="J6" s="1664"/>
      <c r="K6" s="1664"/>
      <c r="L6" s="727" t="s">
        <v>68</v>
      </c>
      <c r="M6" s="728" t="s">
        <v>523</v>
      </c>
      <c r="N6" s="745"/>
      <c r="O6" s="1668"/>
      <c r="P6" s="1663"/>
      <c r="Q6" s="1663"/>
      <c r="R6" s="1663"/>
      <c r="S6" s="1663"/>
      <c r="T6" s="1663"/>
      <c r="U6" s="1663"/>
      <c r="V6" s="1669"/>
      <c r="W6" s="1664"/>
      <c r="X6" s="1664"/>
      <c r="Y6" s="727" t="s">
        <v>68</v>
      </c>
      <c r="Z6" s="728" t="s">
        <v>523</v>
      </c>
      <c r="AB6" s="1668"/>
      <c r="AC6" s="1663"/>
      <c r="AD6" s="1663"/>
      <c r="AE6" s="1663"/>
      <c r="AF6" s="1663"/>
      <c r="AG6" s="1663"/>
      <c r="AH6" s="1666"/>
      <c r="AI6" s="1664"/>
      <c r="AJ6" s="1664"/>
      <c r="AK6" s="1664"/>
      <c r="AL6" s="727" t="s">
        <v>68</v>
      </c>
      <c r="AM6" s="728" t="s">
        <v>523</v>
      </c>
      <c r="AN6" s="745"/>
      <c r="AO6" s="1668"/>
      <c r="AP6" s="1663"/>
      <c r="AQ6" s="1663"/>
      <c r="AR6" s="1663"/>
      <c r="AS6" s="1663"/>
      <c r="AT6" s="1663"/>
      <c r="AU6" s="1663"/>
      <c r="AV6" s="1669"/>
      <c r="AW6" s="1664"/>
      <c r="AX6" s="1664"/>
      <c r="AY6" s="727" t="s">
        <v>68</v>
      </c>
      <c r="AZ6" s="728" t="s">
        <v>523</v>
      </c>
    </row>
    <row r="7" spans="2:52" s="705" customFormat="1" ht="6" customHeight="1">
      <c r="B7" s="711"/>
      <c r="C7" s="711"/>
      <c r="D7" s="711"/>
      <c r="E7" s="711"/>
      <c r="F7" s="711"/>
      <c r="G7" s="711"/>
      <c r="H7" s="711"/>
      <c r="I7" s="729"/>
      <c r="J7" s="737"/>
      <c r="K7" s="737"/>
      <c r="L7" s="737"/>
      <c r="M7" s="737"/>
      <c r="N7" s="737"/>
      <c r="O7" s="738"/>
      <c r="P7" s="738"/>
      <c r="Q7" s="738"/>
      <c r="R7" s="738"/>
      <c r="S7" s="738"/>
      <c r="T7" s="738"/>
      <c r="U7" s="739"/>
      <c r="V7" s="737"/>
      <c r="AB7" s="711"/>
      <c r="AC7" s="711"/>
      <c r="AD7" s="711"/>
      <c r="AE7" s="711"/>
      <c r="AF7" s="711"/>
      <c r="AG7" s="711"/>
      <c r="AH7" s="711"/>
      <c r="AI7" s="729"/>
      <c r="AJ7" s="737"/>
      <c r="AK7" s="737"/>
      <c r="AL7" s="737"/>
      <c r="AM7" s="737"/>
      <c r="AN7" s="737"/>
      <c r="AO7" s="738"/>
      <c r="AP7" s="738"/>
      <c r="AQ7" s="738"/>
      <c r="AR7" s="738"/>
      <c r="AS7" s="738"/>
      <c r="AT7" s="738"/>
      <c r="AU7" s="739"/>
      <c r="AV7" s="737"/>
    </row>
    <row r="8" spans="2:52" s="721" customFormat="1" ht="10.9" customHeight="1">
      <c r="B8" s="1662" t="s">
        <v>1374</v>
      </c>
      <c r="C8" s="722"/>
      <c r="D8" s="1660" t="s">
        <v>647</v>
      </c>
      <c r="E8" s="1660"/>
      <c r="F8" s="1660"/>
      <c r="G8" s="1661"/>
      <c r="H8" s="722"/>
      <c r="I8" s="730">
        <v>70743</v>
      </c>
      <c r="J8" s="726">
        <v>161574</v>
      </c>
      <c r="K8" s="746">
        <f t="shared" ref="K8:K16" si="0">J8/I8</f>
        <v>2.2839574233493067</v>
      </c>
      <c r="L8" s="747">
        <f t="shared" ref="L8:L16" si="1">ROUND(I8/I$8*100,1)</f>
        <v>100</v>
      </c>
      <c r="M8" s="747">
        <f t="shared" ref="M8:M16" si="2">ROUND(J8/J$8*100,1)</f>
        <v>100</v>
      </c>
      <c r="N8" s="748"/>
      <c r="O8" s="1670" t="s">
        <v>664</v>
      </c>
      <c r="P8" s="740"/>
      <c r="Q8" s="1656" t="s">
        <v>647</v>
      </c>
      <c r="R8" s="1656"/>
      <c r="S8" s="1656"/>
      <c r="T8" s="1657"/>
      <c r="U8" s="741"/>
      <c r="V8" s="726">
        <v>25230</v>
      </c>
      <c r="W8" s="723">
        <v>55754</v>
      </c>
      <c r="X8" s="724">
        <f t="shared" ref="X8:X15" si="3">W8/V8</f>
        <v>2.2098295679746336</v>
      </c>
      <c r="Y8" s="725">
        <f t="shared" ref="Y8:Y16" si="4">ROUND(V8/V$8*100,1)</f>
        <v>100</v>
      </c>
      <c r="Z8" s="725">
        <f t="shared" ref="Z8:Z16" si="5">ROUND(W8/W$8*100,1)</f>
        <v>100</v>
      </c>
      <c r="AB8" s="1662" t="s">
        <v>53</v>
      </c>
      <c r="AC8" s="722"/>
      <c r="AD8" s="1660" t="s">
        <v>647</v>
      </c>
      <c r="AE8" s="1660"/>
      <c r="AF8" s="1660"/>
      <c r="AG8" s="1661"/>
      <c r="AH8" s="722"/>
      <c r="AI8" s="730">
        <v>15444</v>
      </c>
      <c r="AJ8" s="726">
        <v>43782</v>
      </c>
      <c r="AK8" s="746">
        <f t="shared" ref="AK8:AK16" si="6">AJ8/AI8</f>
        <v>2.8348873348873349</v>
      </c>
      <c r="AL8" s="747">
        <f t="shared" ref="AL8:AL16" si="7">ROUND(AI8/AI$8*100,1)</f>
        <v>100</v>
      </c>
      <c r="AM8" s="747">
        <f t="shared" ref="AM8:AM16" si="8">ROUND(AJ8/AJ$8*100,1)</f>
        <v>100</v>
      </c>
      <c r="AN8" s="748"/>
      <c r="AO8" s="1653" t="s">
        <v>627</v>
      </c>
      <c r="AP8" s="740"/>
      <c r="AQ8" s="1656" t="s">
        <v>647</v>
      </c>
      <c r="AR8" s="1656"/>
      <c r="AS8" s="1656"/>
      <c r="AT8" s="1657"/>
      <c r="AU8" s="741"/>
      <c r="AV8" s="726">
        <v>569</v>
      </c>
      <c r="AW8" s="723">
        <v>1613</v>
      </c>
      <c r="AX8" s="724">
        <f>AW8/AV8</f>
        <v>2.8347978910369069</v>
      </c>
      <c r="AY8" s="725">
        <f t="shared" ref="AY8:AZ11" si="9">ROUND(AV8/AV$8*100,1)</f>
        <v>100</v>
      </c>
      <c r="AZ8" s="725">
        <f t="shared" si="9"/>
        <v>100</v>
      </c>
    </row>
    <row r="9" spans="2:52" s="705" customFormat="1" ht="10.9" customHeight="1">
      <c r="B9" s="1662"/>
      <c r="C9" s="711"/>
      <c r="E9" s="1659" t="s">
        <v>646</v>
      </c>
      <c r="F9" s="1659"/>
      <c r="G9" s="1659"/>
      <c r="H9" s="711"/>
      <c r="I9" s="731">
        <v>70029</v>
      </c>
      <c r="J9" s="712">
        <v>160524</v>
      </c>
      <c r="K9" s="749">
        <f t="shared" si="0"/>
        <v>2.2922503534250098</v>
      </c>
      <c r="L9" s="750">
        <f t="shared" si="1"/>
        <v>99</v>
      </c>
      <c r="M9" s="750">
        <f t="shared" si="2"/>
        <v>99.4</v>
      </c>
      <c r="N9" s="737"/>
      <c r="O9" s="1670"/>
      <c r="P9" s="738"/>
      <c r="Q9" s="737"/>
      <c r="R9" s="1652" t="s">
        <v>646</v>
      </c>
      <c r="S9" s="1652"/>
      <c r="T9" s="1652"/>
      <c r="U9" s="739"/>
      <c r="V9" s="712">
        <v>25038</v>
      </c>
      <c r="W9" s="710">
        <v>55466</v>
      </c>
      <c r="X9" s="709">
        <f t="shared" si="3"/>
        <v>2.2152727853662433</v>
      </c>
      <c r="Y9" s="708">
        <f t="shared" si="4"/>
        <v>99.2</v>
      </c>
      <c r="Z9" s="708">
        <f t="shared" si="5"/>
        <v>99.5</v>
      </c>
      <c r="AB9" s="1662"/>
      <c r="AC9" s="711"/>
      <c r="AE9" s="1659" t="s">
        <v>646</v>
      </c>
      <c r="AF9" s="1659"/>
      <c r="AG9" s="1659"/>
      <c r="AH9" s="711"/>
      <c r="AI9" s="731">
        <v>15352</v>
      </c>
      <c r="AJ9" s="712">
        <v>43628</v>
      </c>
      <c r="AK9" s="749">
        <f t="shared" si="6"/>
        <v>2.8418447107868681</v>
      </c>
      <c r="AL9" s="750">
        <f t="shared" si="7"/>
        <v>99.4</v>
      </c>
      <c r="AM9" s="750">
        <f t="shared" si="8"/>
        <v>99.6</v>
      </c>
      <c r="AN9" s="737"/>
      <c r="AO9" s="1653"/>
      <c r="AP9" s="738"/>
      <c r="AQ9" s="737"/>
      <c r="AR9" s="1652" t="s">
        <v>646</v>
      </c>
      <c r="AS9" s="1652"/>
      <c r="AT9" s="1652"/>
      <c r="AU9" s="739"/>
      <c r="AV9" s="712">
        <v>569</v>
      </c>
      <c r="AW9" s="710">
        <v>1613</v>
      </c>
      <c r="AX9" s="709">
        <f>AW9/AV9</f>
        <v>2.8347978910369069</v>
      </c>
      <c r="AY9" s="708">
        <f t="shared" si="9"/>
        <v>100</v>
      </c>
      <c r="AZ9" s="708">
        <f t="shared" si="9"/>
        <v>100</v>
      </c>
    </row>
    <row r="10" spans="2:52" s="705" customFormat="1" ht="10.9" customHeight="1">
      <c r="B10" s="1662"/>
      <c r="C10" s="711"/>
      <c r="D10" s="1054"/>
      <c r="E10" s="1054"/>
      <c r="F10" s="1659" t="s">
        <v>645</v>
      </c>
      <c r="G10" s="1659"/>
      <c r="H10" s="711"/>
      <c r="I10" s="731">
        <v>68929</v>
      </c>
      <c r="J10" s="712">
        <v>158463</v>
      </c>
      <c r="K10" s="749">
        <f t="shared" si="0"/>
        <v>2.2989307838500488</v>
      </c>
      <c r="L10" s="750">
        <f t="shared" si="1"/>
        <v>97.4</v>
      </c>
      <c r="M10" s="750">
        <f t="shared" si="2"/>
        <v>98.1</v>
      </c>
      <c r="N10" s="737"/>
      <c r="O10" s="1670"/>
      <c r="P10" s="738"/>
      <c r="Q10" s="742"/>
      <c r="R10" s="742"/>
      <c r="S10" s="1652" t="s">
        <v>645</v>
      </c>
      <c r="T10" s="1652"/>
      <c r="U10" s="739"/>
      <c r="V10" s="712">
        <v>24639</v>
      </c>
      <c r="W10" s="710">
        <v>54727</v>
      </c>
      <c r="X10" s="709">
        <f t="shared" si="3"/>
        <v>2.2211534559032429</v>
      </c>
      <c r="Y10" s="708">
        <f t="shared" si="4"/>
        <v>97.7</v>
      </c>
      <c r="Z10" s="708">
        <f t="shared" si="5"/>
        <v>98.2</v>
      </c>
      <c r="AB10" s="1662"/>
      <c r="AC10" s="711"/>
      <c r="AD10" s="713"/>
      <c r="AE10" s="713"/>
      <c r="AF10" s="1659" t="s">
        <v>645</v>
      </c>
      <c r="AG10" s="1659"/>
      <c r="AH10" s="711"/>
      <c r="AI10" s="731">
        <v>15149</v>
      </c>
      <c r="AJ10" s="712">
        <v>43198</v>
      </c>
      <c r="AK10" s="749">
        <f t="shared" si="6"/>
        <v>2.8515413558650735</v>
      </c>
      <c r="AL10" s="750">
        <f t="shared" si="7"/>
        <v>98.1</v>
      </c>
      <c r="AM10" s="750">
        <f t="shared" si="8"/>
        <v>98.7</v>
      </c>
      <c r="AN10" s="737"/>
      <c r="AO10" s="1653"/>
      <c r="AP10" s="738"/>
      <c r="AQ10" s="742"/>
      <c r="AR10" s="742"/>
      <c r="AS10" s="1652" t="s">
        <v>645</v>
      </c>
      <c r="AT10" s="1652"/>
      <c r="AU10" s="739"/>
      <c r="AV10" s="712">
        <v>560</v>
      </c>
      <c r="AW10" s="710">
        <v>1597</v>
      </c>
      <c r="AX10" s="709">
        <f>AW10/AV10</f>
        <v>2.8517857142857141</v>
      </c>
      <c r="AY10" s="708">
        <f t="shared" si="9"/>
        <v>98.4</v>
      </c>
      <c r="AZ10" s="708">
        <f t="shared" si="9"/>
        <v>99</v>
      </c>
    </row>
    <row r="11" spans="2:52" s="705" customFormat="1" ht="10.9" customHeight="1">
      <c r="B11" s="1662"/>
      <c r="C11" s="711"/>
      <c r="D11" s="711"/>
      <c r="E11" s="711"/>
      <c r="F11" s="711"/>
      <c r="G11" s="1128" t="s">
        <v>644</v>
      </c>
      <c r="H11" s="711"/>
      <c r="I11" s="731">
        <v>45957</v>
      </c>
      <c r="J11" s="712">
        <v>121689</v>
      </c>
      <c r="K11" s="749">
        <f t="shared" si="0"/>
        <v>2.6478882433579214</v>
      </c>
      <c r="L11" s="750">
        <f t="shared" si="1"/>
        <v>65</v>
      </c>
      <c r="M11" s="750">
        <f t="shared" si="2"/>
        <v>75.3</v>
      </c>
      <c r="N11" s="737"/>
      <c r="O11" s="1670"/>
      <c r="P11" s="738"/>
      <c r="Q11" s="738"/>
      <c r="R11" s="738"/>
      <c r="S11" s="738"/>
      <c r="T11" s="742" t="s">
        <v>644</v>
      </c>
      <c r="U11" s="739"/>
      <c r="V11" s="712">
        <v>14753</v>
      </c>
      <c r="W11" s="710">
        <v>37801</v>
      </c>
      <c r="X11" s="709">
        <f t="shared" si="3"/>
        <v>2.562258523690097</v>
      </c>
      <c r="Y11" s="708">
        <f t="shared" si="4"/>
        <v>58.5</v>
      </c>
      <c r="Z11" s="708">
        <f t="shared" si="5"/>
        <v>67.8</v>
      </c>
      <c r="AB11" s="1662"/>
      <c r="AC11" s="711"/>
      <c r="AD11" s="711"/>
      <c r="AE11" s="711"/>
      <c r="AF11" s="711"/>
      <c r="AG11" s="713" t="s">
        <v>644</v>
      </c>
      <c r="AH11" s="711"/>
      <c r="AI11" s="731">
        <v>14173</v>
      </c>
      <c r="AJ11" s="712">
        <v>41192</v>
      </c>
      <c r="AK11" s="749">
        <f t="shared" si="6"/>
        <v>2.9063712693148944</v>
      </c>
      <c r="AL11" s="750">
        <f t="shared" si="7"/>
        <v>91.8</v>
      </c>
      <c r="AM11" s="750">
        <f t="shared" si="8"/>
        <v>94.1</v>
      </c>
      <c r="AN11" s="737"/>
      <c r="AO11" s="1653"/>
      <c r="AP11" s="738"/>
      <c r="AQ11" s="738"/>
      <c r="AR11" s="738"/>
      <c r="AS11" s="738"/>
      <c r="AT11" s="742" t="s">
        <v>644</v>
      </c>
      <c r="AU11" s="739"/>
      <c r="AV11" s="712">
        <v>556</v>
      </c>
      <c r="AW11" s="710">
        <v>1591</v>
      </c>
      <c r="AX11" s="709">
        <f>AW11/AV11</f>
        <v>2.8615107913669067</v>
      </c>
      <c r="AY11" s="708">
        <f t="shared" si="9"/>
        <v>97.7</v>
      </c>
      <c r="AZ11" s="708">
        <f t="shared" si="9"/>
        <v>98.6</v>
      </c>
    </row>
    <row r="12" spans="2:52" s="705" customFormat="1" ht="10.9" customHeight="1">
      <c r="B12" s="1662"/>
      <c r="C12" s="711"/>
      <c r="D12" s="711"/>
      <c r="E12" s="711"/>
      <c r="F12" s="711"/>
      <c r="G12" s="1325" t="s">
        <v>643</v>
      </c>
      <c r="H12" s="711"/>
      <c r="I12" s="731">
        <v>2838</v>
      </c>
      <c r="J12" s="712">
        <v>5412</v>
      </c>
      <c r="K12" s="749">
        <f t="shared" si="0"/>
        <v>1.9069767441860466</v>
      </c>
      <c r="L12" s="750">
        <f t="shared" si="1"/>
        <v>4</v>
      </c>
      <c r="M12" s="750">
        <f t="shared" si="2"/>
        <v>3.3</v>
      </c>
      <c r="N12" s="737"/>
      <c r="O12" s="1670"/>
      <c r="P12" s="738"/>
      <c r="Q12" s="738"/>
      <c r="R12" s="738"/>
      <c r="S12" s="738"/>
      <c r="T12" s="1325" t="s">
        <v>643</v>
      </c>
      <c r="U12" s="739"/>
      <c r="V12" s="712">
        <v>1339</v>
      </c>
      <c r="W12" s="710">
        <v>2571</v>
      </c>
      <c r="X12" s="709">
        <f t="shared" si="3"/>
        <v>1.9200896191187453</v>
      </c>
      <c r="Y12" s="708">
        <f t="shared" si="4"/>
        <v>5.3</v>
      </c>
      <c r="Z12" s="708">
        <f t="shared" si="5"/>
        <v>4.5999999999999996</v>
      </c>
      <c r="AB12" s="1662"/>
      <c r="AC12" s="711"/>
      <c r="AD12" s="711"/>
      <c r="AE12" s="711"/>
      <c r="AF12" s="711"/>
      <c r="AG12" s="1325" t="s">
        <v>643</v>
      </c>
      <c r="AH12" s="711"/>
      <c r="AI12" s="731">
        <v>37</v>
      </c>
      <c r="AJ12" s="712">
        <v>65</v>
      </c>
      <c r="AK12" s="749">
        <f t="shared" si="6"/>
        <v>1.7567567567567568</v>
      </c>
      <c r="AL12" s="750">
        <f t="shared" si="7"/>
        <v>0.2</v>
      </c>
      <c r="AM12" s="750">
        <f t="shared" si="8"/>
        <v>0.1</v>
      </c>
      <c r="AN12" s="737"/>
      <c r="AO12" s="1653"/>
      <c r="AP12" s="738"/>
      <c r="AQ12" s="738"/>
      <c r="AR12" s="738"/>
      <c r="AS12" s="738"/>
      <c r="AT12" s="1325" t="s">
        <v>643</v>
      </c>
      <c r="AU12" s="739"/>
      <c r="AV12" s="712">
        <v>0</v>
      </c>
      <c r="AW12" s="710">
        <v>0</v>
      </c>
      <c r="AX12" s="709" t="s">
        <v>243</v>
      </c>
      <c r="AY12" s="708" t="s">
        <v>243</v>
      </c>
      <c r="AZ12" s="708" t="s">
        <v>243</v>
      </c>
    </row>
    <row r="13" spans="2:52" s="705" customFormat="1" ht="10.9" customHeight="1">
      <c r="B13" s="1662"/>
      <c r="C13" s="711"/>
      <c r="D13" s="711"/>
      <c r="E13" s="711"/>
      <c r="F13" s="711"/>
      <c r="G13" s="1054" t="s">
        <v>642</v>
      </c>
      <c r="H13" s="711"/>
      <c r="I13" s="731">
        <v>18972</v>
      </c>
      <c r="J13" s="712">
        <v>29182</v>
      </c>
      <c r="K13" s="749">
        <f t="shared" si="0"/>
        <v>1.5381615011596037</v>
      </c>
      <c r="L13" s="750">
        <f t="shared" si="1"/>
        <v>26.8</v>
      </c>
      <c r="M13" s="750">
        <f t="shared" si="2"/>
        <v>18.100000000000001</v>
      </c>
      <c r="N13" s="737"/>
      <c r="O13" s="1670"/>
      <c r="P13" s="738"/>
      <c r="Q13" s="738"/>
      <c r="R13" s="738"/>
      <c r="S13" s="738"/>
      <c r="T13" s="742" t="s">
        <v>642</v>
      </c>
      <c r="U13" s="739"/>
      <c r="V13" s="712">
        <v>8015</v>
      </c>
      <c r="W13" s="710">
        <v>13292</v>
      </c>
      <c r="X13" s="709">
        <f t="shared" si="3"/>
        <v>1.658390517779164</v>
      </c>
      <c r="Y13" s="708">
        <f t="shared" si="4"/>
        <v>31.8</v>
      </c>
      <c r="Z13" s="708">
        <f t="shared" si="5"/>
        <v>23.8</v>
      </c>
      <c r="AB13" s="1662"/>
      <c r="AC13" s="711"/>
      <c r="AD13" s="711"/>
      <c r="AE13" s="711"/>
      <c r="AF13" s="711"/>
      <c r="AG13" s="713" t="s">
        <v>642</v>
      </c>
      <c r="AH13" s="711"/>
      <c r="AI13" s="731">
        <v>901</v>
      </c>
      <c r="AJ13" s="712">
        <v>1851</v>
      </c>
      <c r="AK13" s="749">
        <f t="shared" si="6"/>
        <v>2.0543840177580468</v>
      </c>
      <c r="AL13" s="750">
        <f t="shared" si="7"/>
        <v>5.8</v>
      </c>
      <c r="AM13" s="750">
        <f t="shared" si="8"/>
        <v>4.2</v>
      </c>
      <c r="AN13" s="737"/>
      <c r="AO13" s="1653"/>
      <c r="AP13" s="738"/>
      <c r="AQ13" s="738"/>
      <c r="AR13" s="738"/>
      <c r="AS13" s="738"/>
      <c r="AT13" s="742" t="s">
        <v>642</v>
      </c>
      <c r="AU13" s="739"/>
      <c r="AV13" s="712">
        <v>3</v>
      </c>
      <c r="AW13" s="710">
        <v>5</v>
      </c>
      <c r="AX13" s="709">
        <f>AW13/AV13</f>
        <v>1.6666666666666667</v>
      </c>
      <c r="AY13" s="708">
        <f t="shared" ref="AY13:AZ15" si="10">ROUND(AV13/AV$8*100,1)</f>
        <v>0.5</v>
      </c>
      <c r="AZ13" s="708">
        <f t="shared" si="10"/>
        <v>0.3</v>
      </c>
    </row>
    <row r="14" spans="2:52" s="705" customFormat="1" ht="10.9" customHeight="1">
      <c r="B14" s="1662"/>
      <c r="C14" s="711"/>
      <c r="D14" s="711"/>
      <c r="E14" s="711"/>
      <c r="F14" s="711"/>
      <c r="G14" s="1054" t="s">
        <v>641</v>
      </c>
      <c r="H14" s="711"/>
      <c r="I14" s="731">
        <v>1162</v>
      </c>
      <c r="J14" s="712">
        <v>2180</v>
      </c>
      <c r="K14" s="749">
        <f t="shared" si="0"/>
        <v>1.8760757314974184</v>
      </c>
      <c r="L14" s="750">
        <f t="shared" si="1"/>
        <v>1.6</v>
      </c>
      <c r="M14" s="750">
        <f t="shared" si="2"/>
        <v>1.3</v>
      </c>
      <c r="N14" s="737"/>
      <c r="O14" s="1670"/>
      <c r="P14" s="738"/>
      <c r="Q14" s="738"/>
      <c r="R14" s="738"/>
      <c r="S14" s="738"/>
      <c r="T14" s="742" t="s">
        <v>641</v>
      </c>
      <c r="U14" s="739"/>
      <c r="V14" s="712">
        <v>532</v>
      </c>
      <c r="W14" s="710">
        <v>1063</v>
      </c>
      <c r="X14" s="709">
        <f t="shared" si="3"/>
        <v>1.9981203007518797</v>
      </c>
      <c r="Y14" s="708">
        <f t="shared" si="4"/>
        <v>2.1</v>
      </c>
      <c r="Z14" s="708">
        <f t="shared" si="5"/>
        <v>1.9</v>
      </c>
      <c r="AB14" s="1662"/>
      <c r="AC14" s="711"/>
      <c r="AD14" s="711"/>
      <c r="AE14" s="711"/>
      <c r="AF14" s="711"/>
      <c r="AG14" s="713" t="s">
        <v>641</v>
      </c>
      <c r="AH14" s="711"/>
      <c r="AI14" s="731">
        <v>38</v>
      </c>
      <c r="AJ14" s="712">
        <v>90</v>
      </c>
      <c r="AK14" s="749">
        <f t="shared" si="6"/>
        <v>2.3684210526315788</v>
      </c>
      <c r="AL14" s="750">
        <f t="shared" si="7"/>
        <v>0.2</v>
      </c>
      <c r="AM14" s="750">
        <f t="shared" si="8"/>
        <v>0.2</v>
      </c>
      <c r="AN14" s="737"/>
      <c r="AO14" s="1653"/>
      <c r="AP14" s="738"/>
      <c r="AQ14" s="738"/>
      <c r="AR14" s="738"/>
      <c r="AS14" s="738"/>
      <c r="AT14" s="742" t="s">
        <v>641</v>
      </c>
      <c r="AU14" s="739"/>
      <c r="AV14" s="712">
        <v>1</v>
      </c>
      <c r="AW14" s="710">
        <v>1</v>
      </c>
      <c r="AX14" s="709">
        <f>AW14/AV14</f>
        <v>1</v>
      </c>
      <c r="AY14" s="708">
        <f t="shared" si="10"/>
        <v>0.2</v>
      </c>
      <c r="AZ14" s="708">
        <f t="shared" si="10"/>
        <v>0.1</v>
      </c>
    </row>
    <row r="15" spans="2:52" s="705" customFormat="1" ht="10.9" customHeight="1">
      <c r="B15" s="1662"/>
      <c r="C15" s="711"/>
      <c r="D15" s="711"/>
      <c r="E15" s="711"/>
      <c r="F15" s="1659" t="s">
        <v>640</v>
      </c>
      <c r="G15" s="1659"/>
      <c r="H15" s="711"/>
      <c r="I15" s="731">
        <v>1100</v>
      </c>
      <c r="J15" s="712">
        <v>2061</v>
      </c>
      <c r="K15" s="749">
        <f t="shared" si="0"/>
        <v>1.8736363636363635</v>
      </c>
      <c r="L15" s="750">
        <f t="shared" si="1"/>
        <v>1.6</v>
      </c>
      <c r="M15" s="750">
        <f t="shared" si="2"/>
        <v>1.3</v>
      </c>
      <c r="N15" s="737"/>
      <c r="O15" s="1670"/>
      <c r="P15" s="738"/>
      <c r="Q15" s="738"/>
      <c r="R15" s="738"/>
      <c r="S15" s="1652" t="s">
        <v>640</v>
      </c>
      <c r="T15" s="1652"/>
      <c r="U15" s="739"/>
      <c r="V15" s="712">
        <v>399</v>
      </c>
      <c r="W15" s="710">
        <v>739</v>
      </c>
      <c r="X15" s="709">
        <f t="shared" si="3"/>
        <v>1.8521303258145363</v>
      </c>
      <c r="Y15" s="708">
        <f t="shared" si="4"/>
        <v>1.6</v>
      </c>
      <c r="Z15" s="708">
        <f t="shared" si="5"/>
        <v>1.3</v>
      </c>
      <c r="AB15" s="1662"/>
      <c r="AC15" s="711"/>
      <c r="AD15" s="711"/>
      <c r="AE15" s="711"/>
      <c r="AF15" s="1659" t="s">
        <v>640</v>
      </c>
      <c r="AG15" s="1659"/>
      <c r="AH15" s="711"/>
      <c r="AI15" s="731">
        <v>203</v>
      </c>
      <c r="AJ15" s="712">
        <v>430</v>
      </c>
      <c r="AK15" s="749">
        <f t="shared" si="6"/>
        <v>2.1182266009852215</v>
      </c>
      <c r="AL15" s="750">
        <f t="shared" si="7"/>
        <v>1.3</v>
      </c>
      <c r="AM15" s="750">
        <f t="shared" si="8"/>
        <v>1</v>
      </c>
      <c r="AN15" s="737"/>
      <c r="AO15" s="1653"/>
      <c r="AP15" s="738"/>
      <c r="AQ15" s="738"/>
      <c r="AR15" s="738"/>
      <c r="AS15" s="1652" t="s">
        <v>640</v>
      </c>
      <c r="AT15" s="1652"/>
      <c r="AU15" s="739"/>
      <c r="AV15" s="712">
        <v>9</v>
      </c>
      <c r="AW15" s="710">
        <v>16</v>
      </c>
      <c r="AX15" s="709">
        <f>AW15/AV15</f>
        <v>1.7777777777777777</v>
      </c>
      <c r="AY15" s="708">
        <f t="shared" si="10"/>
        <v>1.6</v>
      </c>
      <c r="AZ15" s="708">
        <f t="shared" si="10"/>
        <v>1</v>
      </c>
    </row>
    <row r="16" spans="2:52" s="705" customFormat="1" ht="10.9" customHeight="1">
      <c r="B16" s="1662"/>
      <c r="C16" s="711"/>
      <c r="E16" s="1659" t="s">
        <v>639</v>
      </c>
      <c r="F16" s="1659"/>
      <c r="G16" s="1659"/>
      <c r="H16" s="711"/>
      <c r="I16" s="731">
        <v>714</v>
      </c>
      <c r="J16" s="712">
        <v>1050</v>
      </c>
      <c r="K16" s="749">
        <f t="shared" si="0"/>
        <v>1.4705882352941178</v>
      </c>
      <c r="L16" s="750">
        <f t="shared" si="1"/>
        <v>1</v>
      </c>
      <c r="M16" s="750">
        <f t="shared" si="2"/>
        <v>0.6</v>
      </c>
      <c r="N16" s="737"/>
      <c r="O16" s="1670"/>
      <c r="P16" s="738"/>
      <c r="Q16" s="737"/>
      <c r="R16" s="1652" t="s">
        <v>639</v>
      </c>
      <c r="S16" s="1652"/>
      <c r="T16" s="1652"/>
      <c r="U16" s="739"/>
      <c r="V16" s="712">
        <v>192</v>
      </c>
      <c r="W16" s="710">
        <v>288</v>
      </c>
      <c r="X16" s="709">
        <f>W16/V16</f>
        <v>1.5</v>
      </c>
      <c r="Y16" s="708">
        <f t="shared" si="4"/>
        <v>0.8</v>
      </c>
      <c r="Z16" s="708">
        <f t="shared" si="5"/>
        <v>0.5</v>
      </c>
      <c r="AB16" s="1662"/>
      <c r="AC16" s="711"/>
      <c r="AE16" s="1659" t="s">
        <v>639</v>
      </c>
      <c r="AF16" s="1659"/>
      <c r="AG16" s="1659"/>
      <c r="AH16" s="711"/>
      <c r="AI16" s="731">
        <v>92</v>
      </c>
      <c r="AJ16" s="712">
        <v>154</v>
      </c>
      <c r="AK16" s="749">
        <f t="shared" si="6"/>
        <v>1.673913043478261</v>
      </c>
      <c r="AL16" s="750">
        <f t="shared" si="7"/>
        <v>0.6</v>
      </c>
      <c r="AM16" s="750">
        <f t="shared" si="8"/>
        <v>0.4</v>
      </c>
      <c r="AN16" s="737"/>
      <c r="AO16" s="1653"/>
      <c r="AP16" s="738"/>
      <c r="AQ16" s="737"/>
      <c r="AR16" s="1652" t="s">
        <v>639</v>
      </c>
      <c r="AS16" s="1652"/>
      <c r="AT16" s="1652"/>
      <c r="AU16" s="739"/>
      <c r="AV16" s="712">
        <v>0</v>
      </c>
      <c r="AW16" s="710">
        <v>0</v>
      </c>
      <c r="AX16" s="709" t="s">
        <v>243</v>
      </c>
      <c r="AY16" s="708" t="s">
        <v>243</v>
      </c>
      <c r="AZ16" s="708" t="s">
        <v>243</v>
      </c>
    </row>
    <row r="17" spans="2:52" s="705" customFormat="1" ht="6.75" customHeight="1">
      <c r="B17" s="719"/>
      <c r="C17" s="711"/>
      <c r="D17" s="711"/>
      <c r="E17" s="711"/>
      <c r="F17" s="711"/>
      <c r="G17" s="1054"/>
      <c r="H17" s="711"/>
      <c r="I17" s="732"/>
      <c r="J17" s="717"/>
      <c r="K17" s="751"/>
      <c r="L17" s="752"/>
      <c r="M17" s="752"/>
      <c r="N17" s="737"/>
      <c r="P17" s="738"/>
      <c r="Q17" s="738"/>
      <c r="R17" s="738"/>
      <c r="S17" s="738"/>
      <c r="T17" s="742"/>
      <c r="U17" s="739"/>
      <c r="AB17" s="719" t="s">
        <v>657</v>
      </c>
      <c r="AC17" s="711"/>
      <c r="AD17" s="711"/>
      <c r="AE17" s="711"/>
      <c r="AF17" s="711"/>
      <c r="AG17" s="713"/>
      <c r="AH17" s="711"/>
      <c r="AI17" s="732"/>
      <c r="AJ17" s="717"/>
      <c r="AK17" s="751"/>
      <c r="AL17" s="752"/>
      <c r="AM17" s="752"/>
      <c r="AN17" s="737"/>
      <c r="AO17" s="738"/>
      <c r="AP17" s="738"/>
      <c r="AQ17" s="738"/>
      <c r="AR17" s="738"/>
      <c r="AS17" s="738"/>
      <c r="AT17" s="742"/>
      <c r="AU17" s="739"/>
      <c r="AV17" s="717"/>
      <c r="AW17" s="716"/>
      <c r="AX17" s="715"/>
      <c r="AY17" s="714"/>
      <c r="AZ17" s="714"/>
    </row>
    <row r="18" spans="2:52" s="721" customFormat="1" ht="10.9" customHeight="1">
      <c r="B18" s="1662" t="s">
        <v>656</v>
      </c>
      <c r="C18" s="722"/>
      <c r="D18" s="1660" t="s">
        <v>647</v>
      </c>
      <c r="E18" s="1660"/>
      <c r="F18" s="1660"/>
      <c r="G18" s="1661"/>
      <c r="H18" s="722"/>
      <c r="I18" s="730">
        <v>66397</v>
      </c>
      <c r="J18" s="726">
        <v>149085</v>
      </c>
      <c r="K18" s="746">
        <f t="shared" ref="K18:K26" si="11">J18/I18</f>
        <v>2.2453574709700739</v>
      </c>
      <c r="L18" s="747">
        <f t="shared" ref="L18:L26" si="12">ROUND(I18/I$18*100,1)</f>
        <v>100</v>
      </c>
      <c r="M18" s="747">
        <f t="shared" ref="M18:M26" si="13">ROUND(J18/J$18*100,1)</f>
        <v>100</v>
      </c>
      <c r="N18" s="748"/>
      <c r="O18" s="1653" t="s">
        <v>610</v>
      </c>
      <c r="P18" s="740"/>
      <c r="Q18" s="1656" t="s">
        <v>647</v>
      </c>
      <c r="R18" s="1656"/>
      <c r="S18" s="1656"/>
      <c r="T18" s="1657"/>
      <c r="U18" s="741"/>
      <c r="V18" s="726">
        <v>3291</v>
      </c>
      <c r="W18" s="723">
        <v>7120</v>
      </c>
      <c r="X18" s="724">
        <f t="shared" ref="X18:X26" si="14">W18/V18</f>
        <v>2.1634761470677604</v>
      </c>
      <c r="Y18" s="725">
        <f t="shared" ref="Y18:Y26" si="15">ROUND(V18/V$18*100,1)</f>
        <v>100</v>
      </c>
      <c r="Z18" s="725">
        <f t="shared" ref="Z18:Z26" si="16">ROUND(W18/W$18*100,1)</f>
        <v>100</v>
      </c>
      <c r="AB18" s="1658" t="s">
        <v>654</v>
      </c>
      <c r="AC18" s="722"/>
      <c r="AD18" s="1660" t="s">
        <v>647</v>
      </c>
      <c r="AE18" s="1660"/>
      <c r="AF18" s="1660"/>
      <c r="AG18" s="1661"/>
      <c r="AH18" s="722"/>
      <c r="AI18" s="730">
        <v>1574</v>
      </c>
      <c r="AJ18" s="726">
        <v>4498</v>
      </c>
      <c r="AK18" s="746">
        <f t="shared" ref="AK18:AK26" si="17">AJ18/AI18</f>
        <v>2.8576874205844982</v>
      </c>
      <c r="AL18" s="747">
        <f t="shared" ref="AL18:AL26" si="18">ROUND(AI18/AI$18*100,1)</f>
        <v>100</v>
      </c>
      <c r="AM18" s="747">
        <f t="shared" ref="AM18:AM26" si="19">ROUND(AJ18/AJ$18*100,1)</f>
        <v>100</v>
      </c>
      <c r="AN18" s="748"/>
      <c r="AO18" s="1653" t="s">
        <v>651</v>
      </c>
      <c r="AP18" s="740"/>
      <c r="AQ18" s="1656" t="s">
        <v>647</v>
      </c>
      <c r="AR18" s="1656"/>
      <c r="AS18" s="1656"/>
      <c r="AT18" s="1657"/>
      <c r="AU18" s="741"/>
      <c r="AV18" s="726">
        <v>766</v>
      </c>
      <c r="AW18" s="723">
        <v>2338</v>
      </c>
      <c r="AX18" s="724">
        <f>AW18/AV18</f>
        <v>3.0522193211488249</v>
      </c>
      <c r="AY18" s="725">
        <f t="shared" ref="AY18:AZ21" si="20">ROUND(AV18/AV$18*100,1)</f>
        <v>100</v>
      </c>
      <c r="AZ18" s="725">
        <f t="shared" si="20"/>
        <v>100</v>
      </c>
    </row>
    <row r="19" spans="2:52" s="705" customFormat="1" ht="10.9" customHeight="1">
      <c r="B19" s="1662"/>
      <c r="C19" s="711"/>
      <c r="E19" s="1659" t="s">
        <v>646</v>
      </c>
      <c r="F19" s="1659"/>
      <c r="G19" s="1659"/>
      <c r="H19" s="711"/>
      <c r="I19" s="731">
        <v>65732</v>
      </c>
      <c r="J19" s="712">
        <v>148110</v>
      </c>
      <c r="K19" s="749">
        <f t="shared" si="11"/>
        <v>2.2532404308403819</v>
      </c>
      <c r="L19" s="750">
        <f t="shared" si="12"/>
        <v>99</v>
      </c>
      <c r="M19" s="750">
        <f t="shared" si="13"/>
        <v>99.3</v>
      </c>
      <c r="N19" s="737"/>
      <c r="O19" s="1653"/>
      <c r="P19" s="738"/>
      <c r="Q19" s="737"/>
      <c r="R19" s="1652" t="s">
        <v>646</v>
      </c>
      <c r="S19" s="1652"/>
      <c r="T19" s="1652"/>
      <c r="U19" s="739"/>
      <c r="V19" s="712">
        <v>3276</v>
      </c>
      <c r="W19" s="710">
        <v>7094</v>
      </c>
      <c r="X19" s="709">
        <f t="shared" si="14"/>
        <v>2.1654456654456653</v>
      </c>
      <c r="Y19" s="708">
        <f t="shared" si="15"/>
        <v>99.5</v>
      </c>
      <c r="Z19" s="708">
        <f t="shared" si="16"/>
        <v>99.6</v>
      </c>
      <c r="AB19" s="1658"/>
      <c r="AC19" s="711"/>
      <c r="AE19" s="1659" t="s">
        <v>646</v>
      </c>
      <c r="AF19" s="1659"/>
      <c r="AG19" s="1659"/>
      <c r="AH19" s="711"/>
      <c r="AI19" s="731">
        <v>1573</v>
      </c>
      <c r="AJ19" s="712">
        <v>4494</v>
      </c>
      <c r="AK19" s="749">
        <f t="shared" si="17"/>
        <v>2.8569612205975843</v>
      </c>
      <c r="AL19" s="750">
        <f t="shared" si="18"/>
        <v>99.9</v>
      </c>
      <c r="AM19" s="750">
        <f t="shared" si="19"/>
        <v>99.9</v>
      </c>
      <c r="AN19" s="737"/>
      <c r="AO19" s="1653"/>
      <c r="AP19" s="738"/>
      <c r="AQ19" s="737"/>
      <c r="AR19" s="1652" t="s">
        <v>646</v>
      </c>
      <c r="AS19" s="1652"/>
      <c r="AT19" s="1652"/>
      <c r="AU19" s="739"/>
      <c r="AV19" s="712">
        <v>765</v>
      </c>
      <c r="AW19" s="710">
        <v>2334</v>
      </c>
      <c r="AX19" s="709">
        <f>AW19/AV19</f>
        <v>3.0509803921568626</v>
      </c>
      <c r="AY19" s="708">
        <f t="shared" si="20"/>
        <v>99.9</v>
      </c>
      <c r="AZ19" s="708">
        <f t="shared" si="20"/>
        <v>99.8</v>
      </c>
    </row>
    <row r="20" spans="2:52" s="705" customFormat="1" ht="10.9" customHeight="1">
      <c r="B20" s="1662"/>
      <c r="C20" s="711"/>
      <c r="D20" s="1054"/>
      <c r="E20" s="1054"/>
      <c r="F20" s="1659" t="s">
        <v>645</v>
      </c>
      <c r="G20" s="1659"/>
      <c r="H20" s="711"/>
      <c r="I20" s="731">
        <v>64700</v>
      </c>
      <c r="J20" s="712">
        <v>146221</v>
      </c>
      <c r="K20" s="749">
        <f t="shared" si="11"/>
        <v>2.259984544049459</v>
      </c>
      <c r="L20" s="750">
        <f t="shared" si="12"/>
        <v>97.4</v>
      </c>
      <c r="M20" s="750">
        <f t="shared" si="13"/>
        <v>98.1</v>
      </c>
      <c r="N20" s="737"/>
      <c r="O20" s="1653"/>
      <c r="P20" s="738"/>
      <c r="Q20" s="742"/>
      <c r="R20" s="742"/>
      <c r="S20" s="1652" t="s">
        <v>645</v>
      </c>
      <c r="T20" s="1652"/>
      <c r="U20" s="739"/>
      <c r="V20" s="712">
        <v>3222</v>
      </c>
      <c r="W20" s="710">
        <v>6984</v>
      </c>
      <c r="X20" s="709">
        <f t="shared" si="14"/>
        <v>2.1675977653631286</v>
      </c>
      <c r="Y20" s="708">
        <f t="shared" si="15"/>
        <v>97.9</v>
      </c>
      <c r="Z20" s="708">
        <f t="shared" si="16"/>
        <v>98.1</v>
      </c>
      <c r="AB20" s="1658"/>
      <c r="AC20" s="711"/>
      <c r="AD20" s="713"/>
      <c r="AE20" s="713"/>
      <c r="AF20" s="1659" t="s">
        <v>645</v>
      </c>
      <c r="AG20" s="1659"/>
      <c r="AH20" s="711"/>
      <c r="AI20" s="731">
        <v>1546</v>
      </c>
      <c r="AJ20" s="712">
        <v>4433</v>
      </c>
      <c r="AK20" s="749">
        <f t="shared" si="17"/>
        <v>2.8673997412677878</v>
      </c>
      <c r="AL20" s="750">
        <f t="shared" si="18"/>
        <v>98.2</v>
      </c>
      <c r="AM20" s="750">
        <f t="shared" si="19"/>
        <v>98.6</v>
      </c>
      <c r="AN20" s="737"/>
      <c r="AO20" s="1653"/>
      <c r="AP20" s="738"/>
      <c r="AQ20" s="742"/>
      <c r="AR20" s="742"/>
      <c r="AS20" s="1652" t="s">
        <v>645</v>
      </c>
      <c r="AT20" s="1652"/>
      <c r="AU20" s="739"/>
      <c r="AV20" s="712">
        <v>753</v>
      </c>
      <c r="AW20" s="710">
        <v>2309</v>
      </c>
      <c r="AX20" s="709">
        <f>AW20/AV20</f>
        <v>3.0664010624169986</v>
      </c>
      <c r="AY20" s="708">
        <f t="shared" si="20"/>
        <v>98.3</v>
      </c>
      <c r="AZ20" s="708">
        <f t="shared" si="20"/>
        <v>98.8</v>
      </c>
    </row>
    <row r="21" spans="2:52" s="705" customFormat="1" ht="10.9" customHeight="1">
      <c r="B21" s="1662"/>
      <c r="C21" s="711"/>
      <c r="D21" s="711"/>
      <c r="E21" s="711"/>
      <c r="F21" s="711"/>
      <c r="G21" s="1054" t="s">
        <v>644</v>
      </c>
      <c r="H21" s="711"/>
      <c r="I21" s="731">
        <v>41992</v>
      </c>
      <c r="J21" s="712">
        <v>110029</v>
      </c>
      <c r="K21" s="749">
        <f t="shared" si="11"/>
        <v>2.6202371880358162</v>
      </c>
      <c r="L21" s="750">
        <f t="shared" si="12"/>
        <v>63.2</v>
      </c>
      <c r="M21" s="750">
        <f t="shared" si="13"/>
        <v>73.8</v>
      </c>
      <c r="N21" s="737"/>
      <c r="O21" s="1653"/>
      <c r="P21" s="738"/>
      <c r="Q21" s="738"/>
      <c r="R21" s="738"/>
      <c r="S21" s="738"/>
      <c r="T21" s="742" t="s">
        <v>644</v>
      </c>
      <c r="U21" s="739"/>
      <c r="V21" s="712">
        <v>1987</v>
      </c>
      <c r="W21" s="710">
        <v>4961</v>
      </c>
      <c r="X21" s="709">
        <f t="shared" si="14"/>
        <v>2.4967287367891293</v>
      </c>
      <c r="Y21" s="708">
        <f t="shared" si="15"/>
        <v>60.4</v>
      </c>
      <c r="Z21" s="708">
        <f t="shared" si="16"/>
        <v>69.7</v>
      </c>
      <c r="AB21" s="1658"/>
      <c r="AC21" s="711"/>
      <c r="AD21" s="711"/>
      <c r="AE21" s="711"/>
      <c r="AF21" s="711"/>
      <c r="AG21" s="713" t="s">
        <v>644</v>
      </c>
      <c r="AH21" s="711"/>
      <c r="AI21" s="731">
        <v>1453</v>
      </c>
      <c r="AJ21" s="712">
        <v>4230</v>
      </c>
      <c r="AK21" s="749">
        <f t="shared" si="17"/>
        <v>2.9112181693048864</v>
      </c>
      <c r="AL21" s="750">
        <f t="shared" si="18"/>
        <v>92.3</v>
      </c>
      <c r="AM21" s="750">
        <f t="shared" si="19"/>
        <v>94</v>
      </c>
      <c r="AN21" s="737"/>
      <c r="AO21" s="1653"/>
      <c r="AP21" s="738"/>
      <c r="AQ21" s="738"/>
      <c r="AR21" s="738"/>
      <c r="AS21" s="738"/>
      <c r="AT21" s="742" t="s">
        <v>644</v>
      </c>
      <c r="AU21" s="739"/>
      <c r="AV21" s="712">
        <v>748</v>
      </c>
      <c r="AW21" s="710">
        <v>2295</v>
      </c>
      <c r="AX21" s="709">
        <f>AW21/AV21</f>
        <v>3.0681818181818183</v>
      </c>
      <c r="AY21" s="708">
        <f t="shared" si="20"/>
        <v>97.7</v>
      </c>
      <c r="AZ21" s="708">
        <f t="shared" si="20"/>
        <v>98.2</v>
      </c>
    </row>
    <row r="22" spans="2:52" s="705" customFormat="1" ht="10.9" customHeight="1">
      <c r="B22" s="1662"/>
      <c r="C22" s="711"/>
      <c r="D22" s="711"/>
      <c r="E22" s="711"/>
      <c r="F22" s="711"/>
      <c r="G22" s="1325" t="s">
        <v>643</v>
      </c>
      <c r="H22" s="711"/>
      <c r="I22" s="731">
        <v>2739</v>
      </c>
      <c r="J22" s="712">
        <v>5199</v>
      </c>
      <c r="K22" s="749">
        <f t="shared" si="11"/>
        <v>1.8981380065717415</v>
      </c>
      <c r="L22" s="750">
        <f t="shared" si="12"/>
        <v>4.0999999999999996</v>
      </c>
      <c r="M22" s="750">
        <f t="shared" si="13"/>
        <v>3.5</v>
      </c>
      <c r="N22" s="737"/>
      <c r="O22" s="1653"/>
      <c r="P22" s="738"/>
      <c r="Q22" s="738"/>
      <c r="R22" s="738"/>
      <c r="S22" s="738"/>
      <c r="T22" s="1325" t="s">
        <v>643</v>
      </c>
      <c r="U22" s="739"/>
      <c r="V22" s="712">
        <v>595</v>
      </c>
      <c r="W22" s="710">
        <v>1084</v>
      </c>
      <c r="X22" s="709">
        <f t="shared" si="14"/>
        <v>1.8218487394957983</v>
      </c>
      <c r="Y22" s="708">
        <f t="shared" si="15"/>
        <v>18.100000000000001</v>
      </c>
      <c r="Z22" s="708">
        <f t="shared" si="16"/>
        <v>15.2</v>
      </c>
      <c r="AB22" s="1658"/>
      <c r="AC22" s="711"/>
      <c r="AD22" s="711"/>
      <c r="AE22" s="711"/>
      <c r="AF22" s="711"/>
      <c r="AG22" s="1325" t="s">
        <v>643</v>
      </c>
      <c r="AH22" s="711"/>
      <c r="AI22" s="731">
        <v>25</v>
      </c>
      <c r="AJ22" s="712">
        <v>43</v>
      </c>
      <c r="AK22" s="749">
        <f t="shared" si="17"/>
        <v>1.72</v>
      </c>
      <c r="AL22" s="750">
        <f t="shared" si="18"/>
        <v>1.6</v>
      </c>
      <c r="AM22" s="750">
        <f t="shared" si="19"/>
        <v>1</v>
      </c>
      <c r="AN22" s="737"/>
      <c r="AO22" s="1653"/>
      <c r="AP22" s="738"/>
      <c r="AQ22" s="738"/>
      <c r="AR22" s="738"/>
      <c r="AS22" s="738"/>
      <c r="AT22" s="1325" t="s">
        <v>643</v>
      </c>
      <c r="AU22" s="739"/>
      <c r="AV22" s="712">
        <v>0</v>
      </c>
      <c r="AW22" s="710">
        <v>0</v>
      </c>
      <c r="AX22" s="709" t="s">
        <v>243</v>
      </c>
      <c r="AY22" s="708" t="s">
        <v>243</v>
      </c>
      <c r="AZ22" s="708" t="s">
        <v>243</v>
      </c>
    </row>
    <row r="23" spans="2:52" s="705" customFormat="1" ht="10.9" customHeight="1">
      <c r="B23" s="1662"/>
      <c r="C23" s="711"/>
      <c r="D23" s="711"/>
      <c r="E23" s="711"/>
      <c r="F23" s="711"/>
      <c r="G23" s="1054" t="s">
        <v>642</v>
      </c>
      <c r="H23" s="711"/>
      <c r="I23" s="731">
        <v>18837</v>
      </c>
      <c r="J23" s="712">
        <v>28860</v>
      </c>
      <c r="K23" s="749">
        <f t="shared" si="11"/>
        <v>1.5320910973084887</v>
      </c>
      <c r="L23" s="750">
        <f t="shared" si="12"/>
        <v>28.4</v>
      </c>
      <c r="M23" s="750">
        <f t="shared" si="13"/>
        <v>19.399999999999999</v>
      </c>
      <c r="N23" s="737"/>
      <c r="O23" s="1653"/>
      <c r="P23" s="738"/>
      <c r="Q23" s="738"/>
      <c r="R23" s="738"/>
      <c r="S23" s="738"/>
      <c r="T23" s="742" t="s">
        <v>642</v>
      </c>
      <c r="U23" s="739"/>
      <c r="V23" s="712">
        <v>626</v>
      </c>
      <c r="W23" s="710">
        <v>918</v>
      </c>
      <c r="X23" s="709">
        <f t="shared" si="14"/>
        <v>1.4664536741214058</v>
      </c>
      <c r="Y23" s="708">
        <f t="shared" si="15"/>
        <v>19</v>
      </c>
      <c r="Z23" s="708">
        <f t="shared" si="16"/>
        <v>12.9</v>
      </c>
      <c r="AB23" s="1658"/>
      <c r="AC23" s="711"/>
      <c r="AD23" s="711"/>
      <c r="AE23" s="711"/>
      <c r="AF23" s="711"/>
      <c r="AG23" s="713" t="s">
        <v>642</v>
      </c>
      <c r="AH23" s="711"/>
      <c r="AI23" s="731">
        <v>65</v>
      </c>
      <c r="AJ23" s="712">
        <v>155</v>
      </c>
      <c r="AK23" s="749">
        <f t="shared" si="17"/>
        <v>2.3846153846153846</v>
      </c>
      <c r="AL23" s="750">
        <f t="shared" si="18"/>
        <v>4.0999999999999996</v>
      </c>
      <c r="AM23" s="750">
        <f t="shared" si="19"/>
        <v>3.4</v>
      </c>
      <c r="AN23" s="737"/>
      <c r="AO23" s="1653"/>
      <c r="AP23" s="738"/>
      <c r="AQ23" s="738"/>
      <c r="AR23" s="738"/>
      <c r="AS23" s="738"/>
      <c r="AT23" s="742" t="s">
        <v>642</v>
      </c>
      <c r="AU23" s="739"/>
      <c r="AV23" s="712">
        <v>4</v>
      </c>
      <c r="AW23" s="710">
        <v>13</v>
      </c>
      <c r="AX23" s="709">
        <f>AW23/AV23</f>
        <v>3.25</v>
      </c>
      <c r="AY23" s="708">
        <f t="shared" ref="AY23:AZ26" si="21">ROUND(AV23/AV$18*100,1)</f>
        <v>0.5</v>
      </c>
      <c r="AZ23" s="708">
        <f t="shared" si="21"/>
        <v>0.6</v>
      </c>
    </row>
    <row r="24" spans="2:52" s="705" customFormat="1" ht="10.9" customHeight="1">
      <c r="B24" s="1662"/>
      <c r="C24" s="711"/>
      <c r="D24" s="711"/>
      <c r="E24" s="711"/>
      <c r="F24" s="711"/>
      <c r="G24" s="1054" t="s">
        <v>641</v>
      </c>
      <c r="H24" s="711"/>
      <c r="I24" s="731">
        <v>1132</v>
      </c>
      <c r="J24" s="712">
        <v>2133</v>
      </c>
      <c r="K24" s="749">
        <f t="shared" si="11"/>
        <v>1.8842756183745584</v>
      </c>
      <c r="L24" s="750">
        <f t="shared" si="12"/>
        <v>1.7</v>
      </c>
      <c r="M24" s="750">
        <f t="shared" si="13"/>
        <v>1.4</v>
      </c>
      <c r="N24" s="737"/>
      <c r="O24" s="1653"/>
      <c r="P24" s="738"/>
      <c r="Q24" s="738"/>
      <c r="R24" s="738"/>
      <c r="S24" s="738"/>
      <c r="T24" s="742" t="s">
        <v>641</v>
      </c>
      <c r="U24" s="739"/>
      <c r="V24" s="712">
        <v>14</v>
      </c>
      <c r="W24" s="710">
        <v>21</v>
      </c>
      <c r="X24" s="709">
        <f t="shared" si="14"/>
        <v>1.5</v>
      </c>
      <c r="Y24" s="708">
        <f t="shared" si="15"/>
        <v>0.4</v>
      </c>
      <c r="Z24" s="708">
        <f t="shared" si="16"/>
        <v>0.3</v>
      </c>
      <c r="AB24" s="1658"/>
      <c r="AC24" s="711"/>
      <c r="AD24" s="711"/>
      <c r="AE24" s="711"/>
      <c r="AF24" s="711"/>
      <c r="AG24" s="713" t="s">
        <v>641</v>
      </c>
      <c r="AH24" s="711"/>
      <c r="AI24" s="731">
        <v>3</v>
      </c>
      <c r="AJ24" s="712">
        <v>5</v>
      </c>
      <c r="AK24" s="749">
        <f t="shared" si="17"/>
        <v>1.6666666666666667</v>
      </c>
      <c r="AL24" s="750">
        <f t="shared" si="18"/>
        <v>0.2</v>
      </c>
      <c r="AM24" s="750">
        <f t="shared" si="19"/>
        <v>0.1</v>
      </c>
      <c r="AN24" s="737"/>
      <c r="AO24" s="1653"/>
      <c r="AP24" s="738"/>
      <c r="AQ24" s="738"/>
      <c r="AR24" s="738"/>
      <c r="AS24" s="738"/>
      <c r="AT24" s="742" t="s">
        <v>641</v>
      </c>
      <c r="AU24" s="739"/>
      <c r="AV24" s="712">
        <v>1</v>
      </c>
      <c r="AW24" s="710">
        <v>1</v>
      </c>
      <c r="AX24" s="709">
        <f>AW24/AV24</f>
        <v>1</v>
      </c>
      <c r="AY24" s="708">
        <f t="shared" si="21"/>
        <v>0.1</v>
      </c>
      <c r="AZ24" s="708">
        <f t="shared" si="21"/>
        <v>0</v>
      </c>
    </row>
    <row r="25" spans="2:52" s="705" customFormat="1" ht="10.9" customHeight="1">
      <c r="B25" s="1662"/>
      <c r="C25" s="711"/>
      <c r="D25" s="711"/>
      <c r="E25" s="711"/>
      <c r="F25" s="1659" t="s">
        <v>640</v>
      </c>
      <c r="G25" s="1659"/>
      <c r="H25" s="711"/>
      <c r="I25" s="731">
        <v>1032</v>
      </c>
      <c r="J25" s="712">
        <v>1889</v>
      </c>
      <c r="K25" s="749">
        <f t="shared" si="11"/>
        <v>1.8304263565891472</v>
      </c>
      <c r="L25" s="750">
        <f t="shared" si="12"/>
        <v>1.6</v>
      </c>
      <c r="M25" s="750">
        <f t="shared" si="13"/>
        <v>1.3</v>
      </c>
      <c r="N25" s="737"/>
      <c r="O25" s="1653"/>
      <c r="P25" s="738"/>
      <c r="Q25" s="738"/>
      <c r="R25" s="738"/>
      <c r="S25" s="1652" t="s">
        <v>640</v>
      </c>
      <c r="T25" s="1652"/>
      <c r="U25" s="739"/>
      <c r="V25" s="712">
        <v>54</v>
      </c>
      <c r="W25" s="710">
        <v>110</v>
      </c>
      <c r="X25" s="709">
        <f t="shared" si="14"/>
        <v>2.0370370370370372</v>
      </c>
      <c r="Y25" s="708">
        <f t="shared" si="15"/>
        <v>1.6</v>
      </c>
      <c r="Z25" s="708">
        <f t="shared" si="16"/>
        <v>1.5</v>
      </c>
      <c r="AB25" s="1658"/>
      <c r="AC25" s="711"/>
      <c r="AD25" s="711"/>
      <c r="AE25" s="711"/>
      <c r="AF25" s="1659" t="s">
        <v>640</v>
      </c>
      <c r="AG25" s="1659"/>
      <c r="AH25" s="711"/>
      <c r="AI25" s="731">
        <v>27</v>
      </c>
      <c r="AJ25" s="712">
        <v>61</v>
      </c>
      <c r="AK25" s="749">
        <f t="shared" si="17"/>
        <v>2.2592592592592591</v>
      </c>
      <c r="AL25" s="750">
        <f t="shared" si="18"/>
        <v>1.7</v>
      </c>
      <c r="AM25" s="750">
        <f t="shared" si="19"/>
        <v>1.4</v>
      </c>
      <c r="AN25" s="737"/>
      <c r="AO25" s="1653"/>
      <c r="AP25" s="738"/>
      <c r="AQ25" s="738"/>
      <c r="AR25" s="738"/>
      <c r="AS25" s="1652" t="s">
        <v>640</v>
      </c>
      <c r="AT25" s="1652"/>
      <c r="AU25" s="739"/>
      <c r="AV25" s="712">
        <v>12</v>
      </c>
      <c r="AW25" s="710">
        <v>25</v>
      </c>
      <c r="AX25" s="709">
        <f>AW25/AV25</f>
        <v>2.0833333333333335</v>
      </c>
      <c r="AY25" s="708">
        <f t="shared" si="21"/>
        <v>1.6</v>
      </c>
      <c r="AZ25" s="708">
        <f t="shared" si="21"/>
        <v>1.1000000000000001</v>
      </c>
    </row>
    <row r="26" spans="2:52" s="705" customFormat="1" ht="10.9" customHeight="1">
      <c r="B26" s="1662"/>
      <c r="C26" s="711"/>
      <c r="E26" s="1659" t="s">
        <v>639</v>
      </c>
      <c r="F26" s="1659"/>
      <c r="G26" s="1659"/>
      <c r="H26" s="711"/>
      <c r="I26" s="731">
        <v>665</v>
      </c>
      <c r="J26" s="712">
        <v>975</v>
      </c>
      <c r="K26" s="749">
        <f t="shared" si="11"/>
        <v>1.4661654135338347</v>
      </c>
      <c r="L26" s="750">
        <f t="shared" si="12"/>
        <v>1</v>
      </c>
      <c r="M26" s="750">
        <f t="shared" si="13"/>
        <v>0.7</v>
      </c>
      <c r="N26" s="737"/>
      <c r="O26" s="1653"/>
      <c r="P26" s="738"/>
      <c r="Q26" s="737"/>
      <c r="R26" s="1652" t="s">
        <v>639</v>
      </c>
      <c r="S26" s="1652"/>
      <c r="T26" s="1652"/>
      <c r="U26" s="739"/>
      <c r="V26" s="712">
        <v>15</v>
      </c>
      <c r="W26" s="710">
        <v>26</v>
      </c>
      <c r="X26" s="709">
        <f t="shared" si="14"/>
        <v>1.7333333333333334</v>
      </c>
      <c r="Y26" s="708">
        <f t="shared" si="15"/>
        <v>0.5</v>
      </c>
      <c r="Z26" s="708">
        <f t="shared" si="16"/>
        <v>0.4</v>
      </c>
      <c r="AB26" s="1658"/>
      <c r="AC26" s="711"/>
      <c r="AE26" s="1659" t="s">
        <v>639</v>
      </c>
      <c r="AF26" s="1659"/>
      <c r="AG26" s="1659"/>
      <c r="AH26" s="711"/>
      <c r="AI26" s="731">
        <v>1</v>
      </c>
      <c r="AJ26" s="712">
        <v>4</v>
      </c>
      <c r="AK26" s="749">
        <f t="shared" si="17"/>
        <v>4</v>
      </c>
      <c r="AL26" s="750">
        <f t="shared" si="18"/>
        <v>0.1</v>
      </c>
      <c r="AM26" s="750">
        <f t="shared" si="19"/>
        <v>0.1</v>
      </c>
      <c r="AN26" s="737"/>
      <c r="AO26" s="1653"/>
      <c r="AP26" s="738"/>
      <c r="AQ26" s="737"/>
      <c r="AR26" s="1652" t="s">
        <v>639</v>
      </c>
      <c r="AS26" s="1652"/>
      <c r="AT26" s="1652"/>
      <c r="AU26" s="739"/>
      <c r="AV26" s="712">
        <v>1</v>
      </c>
      <c r="AW26" s="710">
        <v>4</v>
      </c>
      <c r="AX26" s="709">
        <f>AW26/AV26</f>
        <v>4</v>
      </c>
      <c r="AY26" s="708">
        <f t="shared" si="21"/>
        <v>0.1</v>
      </c>
      <c r="AZ26" s="708">
        <f t="shared" si="21"/>
        <v>0.2</v>
      </c>
    </row>
    <row r="27" spans="2:52" s="705" customFormat="1" ht="6.75" customHeight="1">
      <c r="B27" s="711"/>
      <c r="C27" s="711"/>
      <c r="D27" s="711"/>
      <c r="E27" s="711"/>
      <c r="F27" s="711"/>
      <c r="G27" s="713"/>
      <c r="H27" s="711"/>
      <c r="I27" s="732"/>
      <c r="J27" s="717"/>
      <c r="K27" s="751"/>
      <c r="L27" s="752"/>
      <c r="M27" s="752"/>
      <c r="N27" s="737"/>
      <c r="O27" s="738"/>
      <c r="P27" s="738"/>
      <c r="Q27" s="738"/>
      <c r="R27" s="738"/>
      <c r="S27" s="738"/>
      <c r="T27" s="742"/>
      <c r="U27" s="739"/>
      <c r="V27" s="717"/>
      <c r="W27" s="716"/>
      <c r="X27" s="715"/>
      <c r="Y27" s="714"/>
      <c r="Z27" s="714"/>
      <c r="AB27" s="711"/>
      <c r="AC27" s="711"/>
      <c r="AD27" s="711"/>
      <c r="AE27" s="711"/>
      <c r="AF27" s="711"/>
      <c r="AG27" s="713"/>
      <c r="AH27" s="711"/>
      <c r="AI27" s="732"/>
      <c r="AJ27" s="717"/>
      <c r="AK27" s="751"/>
      <c r="AL27" s="752"/>
      <c r="AM27" s="752"/>
      <c r="AN27" s="737"/>
      <c r="AO27" s="738"/>
      <c r="AP27" s="738"/>
      <c r="AQ27" s="738"/>
      <c r="AR27" s="738"/>
      <c r="AS27" s="738"/>
      <c r="AT27" s="742"/>
      <c r="AU27" s="739"/>
      <c r="AV27" s="717"/>
      <c r="AW27" s="716"/>
      <c r="AX27" s="715"/>
      <c r="AY27" s="714"/>
      <c r="AZ27" s="714"/>
    </row>
    <row r="28" spans="2:52" s="721" customFormat="1" ht="10.9" customHeight="1">
      <c r="B28" s="1662" t="s">
        <v>66</v>
      </c>
      <c r="C28" s="722"/>
      <c r="D28" s="1660" t="s">
        <v>647</v>
      </c>
      <c r="E28" s="1660"/>
      <c r="F28" s="1660"/>
      <c r="G28" s="1661"/>
      <c r="H28" s="722"/>
      <c r="I28" s="730">
        <v>3359</v>
      </c>
      <c r="J28" s="726">
        <v>9547</v>
      </c>
      <c r="K28" s="746">
        <f t="shared" ref="K28:K36" si="22">J28/I28</f>
        <v>2.8422149449240846</v>
      </c>
      <c r="L28" s="747">
        <f t="shared" ref="L28:L36" si="23">ROUND(I28/I$28*100,1)</f>
        <v>100</v>
      </c>
      <c r="M28" s="747">
        <f t="shared" ref="M28:M36" si="24">ROUND(J28/J$28*100,1)</f>
        <v>100</v>
      </c>
      <c r="N28" s="748"/>
      <c r="O28" s="1653" t="s">
        <v>655</v>
      </c>
      <c r="P28" s="740"/>
      <c r="Q28" s="1656" t="s">
        <v>647</v>
      </c>
      <c r="R28" s="1656"/>
      <c r="S28" s="1656"/>
      <c r="T28" s="1657"/>
      <c r="U28" s="741"/>
      <c r="V28" s="726">
        <v>1591</v>
      </c>
      <c r="W28" s="723">
        <v>3804</v>
      </c>
      <c r="X28" s="724">
        <f t="shared" ref="X28:X36" si="25">W28/V28</f>
        <v>2.3909490886235072</v>
      </c>
      <c r="Y28" s="725">
        <f t="shared" ref="Y28:Y36" si="26">ROUND(V28/V$28*100,1)</f>
        <v>100</v>
      </c>
      <c r="Z28" s="725">
        <f t="shared" ref="Z28:Z36" si="27">ROUND(W28/W$28*100,1)</f>
        <v>100</v>
      </c>
      <c r="AB28" s="1658" t="s">
        <v>652</v>
      </c>
      <c r="AC28" s="722"/>
      <c r="AD28" s="1660" t="s">
        <v>647</v>
      </c>
      <c r="AE28" s="1660"/>
      <c r="AF28" s="1660"/>
      <c r="AG28" s="1661"/>
      <c r="AH28" s="722"/>
      <c r="AI28" s="730">
        <v>1451</v>
      </c>
      <c r="AJ28" s="726">
        <v>4015</v>
      </c>
      <c r="AK28" s="746">
        <f>AJ28/AI28</f>
        <v>2.7670572019297035</v>
      </c>
      <c r="AL28" s="747">
        <f t="shared" ref="AL28:AM31" si="28">ROUND(AI28/AI$28*100,1)</f>
        <v>100</v>
      </c>
      <c r="AM28" s="747">
        <f t="shared" si="28"/>
        <v>100</v>
      </c>
      <c r="AN28" s="748"/>
      <c r="AO28" s="1653" t="s">
        <v>648</v>
      </c>
      <c r="AP28" s="740"/>
      <c r="AQ28" s="1656" t="s">
        <v>647</v>
      </c>
      <c r="AR28" s="1656"/>
      <c r="AS28" s="1656"/>
      <c r="AT28" s="1657"/>
      <c r="AU28" s="741"/>
      <c r="AV28" s="726">
        <v>949</v>
      </c>
      <c r="AW28" s="723">
        <v>2930</v>
      </c>
      <c r="AX28" s="724">
        <f>AW28/AV28</f>
        <v>3.0874604847207587</v>
      </c>
      <c r="AY28" s="725">
        <f t="shared" ref="AY28:AZ31" si="29">ROUND(AV28/AV$28*100,1)</f>
        <v>100</v>
      </c>
      <c r="AZ28" s="725">
        <f t="shared" si="29"/>
        <v>100</v>
      </c>
    </row>
    <row r="29" spans="2:52" s="705" customFormat="1" ht="10.9" customHeight="1">
      <c r="B29" s="1662"/>
      <c r="C29" s="711"/>
      <c r="E29" s="1659" t="s">
        <v>646</v>
      </c>
      <c r="F29" s="1659"/>
      <c r="G29" s="1659"/>
      <c r="H29" s="711"/>
      <c r="I29" s="731">
        <v>3325</v>
      </c>
      <c r="J29" s="712">
        <v>9492</v>
      </c>
      <c r="K29" s="749">
        <f t="shared" si="22"/>
        <v>2.8547368421052632</v>
      </c>
      <c r="L29" s="750">
        <f t="shared" si="23"/>
        <v>99</v>
      </c>
      <c r="M29" s="750">
        <f t="shared" si="24"/>
        <v>99.4</v>
      </c>
      <c r="N29" s="737"/>
      <c r="O29" s="1653"/>
      <c r="P29" s="738"/>
      <c r="Q29" s="737"/>
      <c r="R29" s="1652" t="s">
        <v>646</v>
      </c>
      <c r="S29" s="1652"/>
      <c r="T29" s="1652"/>
      <c r="U29" s="739"/>
      <c r="V29" s="712">
        <v>1583</v>
      </c>
      <c r="W29" s="710">
        <v>3792</v>
      </c>
      <c r="X29" s="709">
        <f t="shared" si="25"/>
        <v>2.3954516740366394</v>
      </c>
      <c r="Y29" s="708">
        <f t="shared" si="26"/>
        <v>99.5</v>
      </c>
      <c r="Z29" s="708">
        <f t="shared" si="27"/>
        <v>99.7</v>
      </c>
      <c r="AB29" s="1658"/>
      <c r="AC29" s="711"/>
      <c r="AE29" s="1659" t="s">
        <v>646</v>
      </c>
      <c r="AF29" s="1659"/>
      <c r="AG29" s="1659"/>
      <c r="AH29" s="711"/>
      <c r="AI29" s="731">
        <v>1443</v>
      </c>
      <c r="AJ29" s="712">
        <v>3995</v>
      </c>
      <c r="AK29" s="749">
        <f>AJ29/AI29</f>
        <v>2.7685377685377683</v>
      </c>
      <c r="AL29" s="750">
        <f t="shared" si="28"/>
        <v>99.4</v>
      </c>
      <c r="AM29" s="750">
        <f t="shared" si="28"/>
        <v>99.5</v>
      </c>
      <c r="AN29" s="737"/>
      <c r="AO29" s="1653"/>
      <c r="AP29" s="738"/>
      <c r="AQ29" s="737"/>
      <c r="AR29" s="1652" t="s">
        <v>646</v>
      </c>
      <c r="AS29" s="1652"/>
      <c r="AT29" s="1652"/>
      <c r="AU29" s="739"/>
      <c r="AV29" s="712">
        <v>937</v>
      </c>
      <c r="AW29" s="710">
        <v>2913</v>
      </c>
      <c r="AX29" s="709">
        <f>AW29/AV29</f>
        <v>3.1088580576307363</v>
      </c>
      <c r="AY29" s="708">
        <f t="shared" si="29"/>
        <v>98.7</v>
      </c>
      <c r="AZ29" s="708">
        <f t="shared" si="29"/>
        <v>99.4</v>
      </c>
    </row>
    <row r="30" spans="2:52" s="705" customFormat="1" ht="10.9" customHeight="1">
      <c r="B30" s="1662"/>
      <c r="C30" s="711"/>
      <c r="D30" s="713"/>
      <c r="E30" s="713"/>
      <c r="F30" s="1659" t="s">
        <v>645</v>
      </c>
      <c r="G30" s="1659"/>
      <c r="H30" s="711"/>
      <c r="I30" s="731">
        <v>3270</v>
      </c>
      <c r="J30" s="712">
        <v>9349</v>
      </c>
      <c r="K30" s="749">
        <f t="shared" si="22"/>
        <v>2.8590214067278286</v>
      </c>
      <c r="L30" s="750">
        <f t="shared" si="23"/>
        <v>97.4</v>
      </c>
      <c r="M30" s="750">
        <f t="shared" si="24"/>
        <v>97.9</v>
      </c>
      <c r="N30" s="737"/>
      <c r="O30" s="1653"/>
      <c r="P30" s="738"/>
      <c r="Q30" s="742"/>
      <c r="R30" s="742"/>
      <c r="S30" s="1652" t="s">
        <v>645</v>
      </c>
      <c r="T30" s="1652"/>
      <c r="U30" s="739"/>
      <c r="V30" s="712">
        <v>1558</v>
      </c>
      <c r="W30" s="710">
        <v>3738</v>
      </c>
      <c r="X30" s="709">
        <f t="shared" si="25"/>
        <v>2.3992297817715018</v>
      </c>
      <c r="Y30" s="708">
        <f t="shared" si="26"/>
        <v>97.9</v>
      </c>
      <c r="Z30" s="708">
        <f t="shared" si="27"/>
        <v>98.3</v>
      </c>
      <c r="AB30" s="1658"/>
      <c r="AC30" s="711"/>
      <c r="AD30" s="713"/>
      <c r="AE30" s="713"/>
      <c r="AF30" s="1659" t="s">
        <v>645</v>
      </c>
      <c r="AG30" s="1659"/>
      <c r="AH30" s="711"/>
      <c r="AI30" s="731">
        <v>1430</v>
      </c>
      <c r="AJ30" s="712">
        <v>3959</v>
      </c>
      <c r="AK30" s="749">
        <f>AJ30/AI30</f>
        <v>2.7685314685314686</v>
      </c>
      <c r="AL30" s="750">
        <f t="shared" si="28"/>
        <v>98.6</v>
      </c>
      <c r="AM30" s="750">
        <f t="shared" si="28"/>
        <v>98.6</v>
      </c>
      <c r="AN30" s="737"/>
      <c r="AO30" s="1653"/>
      <c r="AP30" s="738"/>
      <c r="AQ30" s="742"/>
      <c r="AR30" s="742"/>
      <c r="AS30" s="1652" t="s">
        <v>645</v>
      </c>
      <c r="AT30" s="1652"/>
      <c r="AU30" s="739"/>
      <c r="AV30" s="712">
        <v>928</v>
      </c>
      <c r="AW30" s="710">
        <v>2892</v>
      </c>
      <c r="AX30" s="709">
        <f>AW30/AV30</f>
        <v>3.1163793103448274</v>
      </c>
      <c r="AY30" s="708">
        <f t="shared" si="29"/>
        <v>97.8</v>
      </c>
      <c r="AZ30" s="708">
        <f t="shared" si="29"/>
        <v>98.7</v>
      </c>
    </row>
    <row r="31" spans="2:52" s="705" customFormat="1" ht="10.9" customHeight="1">
      <c r="B31" s="1662"/>
      <c r="C31" s="711"/>
      <c r="D31" s="711"/>
      <c r="E31" s="711"/>
      <c r="F31" s="711"/>
      <c r="G31" s="713" t="s">
        <v>644</v>
      </c>
      <c r="H31" s="711"/>
      <c r="I31" s="731">
        <v>3058</v>
      </c>
      <c r="J31" s="712">
        <v>8864</v>
      </c>
      <c r="K31" s="749">
        <f t="shared" si="22"/>
        <v>2.8986265533028122</v>
      </c>
      <c r="L31" s="750">
        <f t="shared" si="23"/>
        <v>91</v>
      </c>
      <c r="M31" s="750">
        <f t="shared" si="24"/>
        <v>92.8</v>
      </c>
      <c r="N31" s="737"/>
      <c r="O31" s="1653"/>
      <c r="P31" s="738"/>
      <c r="Q31" s="738"/>
      <c r="R31" s="738"/>
      <c r="S31" s="738"/>
      <c r="T31" s="742" t="s">
        <v>644</v>
      </c>
      <c r="U31" s="739"/>
      <c r="V31" s="712">
        <v>1118</v>
      </c>
      <c r="W31" s="710">
        <v>2867</v>
      </c>
      <c r="X31" s="709">
        <f t="shared" si="25"/>
        <v>2.5644007155635062</v>
      </c>
      <c r="Y31" s="708">
        <f t="shared" si="26"/>
        <v>70.3</v>
      </c>
      <c r="Z31" s="708">
        <f t="shared" si="27"/>
        <v>75.400000000000006</v>
      </c>
      <c r="AB31" s="1658"/>
      <c r="AC31" s="711"/>
      <c r="AD31" s="711"/>
      <c r="AE31" s="711"/>
      <c r="AF31" s="711"/>
      <c r="AG31" s="713" t="s">
        <v>644</v>
      </c>
      <c r="AH31" s="711"/>
      <c r="AI31" s="731">
        <v>1265</v>
      </c>
      <c r="AJ31" s="712">
        <v>3638</v>
      </c>
      <c r="AK31" s="749">
        <f>AJ31/AI31</f>
        <v>2.8758893280632409</v>
      </c>
      <c r="AL31" s="750">
        <f t="shared" si="28"/>
        <v>87.2</v>
      </c>
      <c r="AM31" s="750">
        <f t="shared" si="28"/>
        <v>90.6</v>
      </c>
      <c r="AN31" s="737"/>
      <c r="AO31" s="1653"/>
      <c r="AP31" s="738"/>
      <c r="AQ31" s="738"/>
      <c r="AR31" s="738"/>
      <c r="AS31" s="738"/>
      <c r="AT31" s="742" t="s">
        <v>644</v>
      </c>
      <c r="AU31" s="739"/>
      <c r="AV31" s="712">
        <v>921</v>
      </c>
      <c r="AW31" s="710">
        <v>2871</v>
      </c>
      <c r="AX31" s="709">
        <f>AW31/AV31</f>
        <v>3.1172638436482085</v>
      </c>
      <c r="AY31" s="708">
        <f t="shared" si="29"/>
        <v>97</v>
      </c>
      <c r="AZ31" s="708">
        <f t="shared" si="29"/>
        <v>98</v>
      </c>
    </row>
    <row r="32" spans="2:52" s="705" customFormat="1" ht="10.9" customHeight="1">
      <c r="B32" s="1662"/>
      <c r="C32" s="711"/>
      <c r="D32" s="711"/>
      <c r="E32" s="711"/>
      <c r="F32" s="711"/>
      <c r="G32" s="1325" t="s">
        <v>643</v>
      </c>
      <c r="H32" s="711"/>
      <c r="I32" s="731">
        <v>60</v>
      </c>
      <c r="J32" s="712">
        <v>138</v>
      </c>
      <c r="K32" s="749">
        <f t="shared" si="22"/>
        <v>2.2999999999999998</v>
      </c>
      <c r="L32" s="750">
        <f t="shared" si="23"/>
        <v>1.8</v>
      </c>
      <c r="M32" s="750">
        <f t="shared" si="24"/>
        <v>1.4</v>
      </c>
      <c r="N32" s="737"/>
      <c r="O32" s="1653"/>
      <c r="P32" s="738"/>
      <c r="Q32" s="738"/>
      <c r="R32" s="738"/>
      <c r="S32" s="738"/>
      <c r="T32" s="1325" t="s">
        <v>643</v>
      </c>
      <c r="U32" s="739"/>
      <c r="V32" s="712">
        <v>213</v>
      </c>
      <c r="W32" s="710">
        <v>458</v>
      </c>
      <c r="X32" s="709">
        <f t="shared" si="25"/>
        <v>2.1502347417840375</v>
      </c>
      <c r="Y32" s="708">
        <f t="shared" si="26"/>
        <v>13.4</v>
      </c>
      <c r="Z32" s="708">
        <f t="shared" si="27"/>
        <v>12</v>
      </c>
      <c r="AB32" s="1658"/>
      <c r="AC32" s="711"/>
      <c r="AD32" s="711"/>
      <c r="AE32" s="711"/>
      <c r="AF32" s="711"/>
      <c r="AG32" s="1325" t="s">
        <v>643</v>
      </c>
      <c r="AH32" s="711"/>
      <c r="AI32" s="731">
        <v>0</v>
      </c>
      <c r="AJ32" s="712">
        <v>0</v>
      </c>
      <c r="AK32" s="749" t="s">
        <v>672</v>
      </c>
      <c r="AL32" s="749" t="s">
        <v>672</v>
      </c>
      <c r="AM32" s="749" t="s">
        <v>672</v>
      </c>
      <c r="AN32" s="737"/>
      <c r="AO32" s="1653"/>
      <c r="AP32" s="738"/>
      <c r="AQ32" s="738"/>
      <c r="AR32" s="738"/>
      <c r="AS32" s="738"/>
      <c r="AT32" s="1325" t="s">
        <v>643</v>
      </c>
      <c r="AU32" s="739"/>
      <c r="AV32" s="712">
        <v>0</v>
      </c>
      <c r="AW32" s="710">
        <v>0</v>
      </c>
      <c r="AX32" s="709" t="s">
        <v>243</v>
      </c>
      <c r="AY32" s="708" t="s">
        <v>243</v>
      </c>
      <c r="AZ32" s="708" t="s">
        <v>243</v>
      </c>
    </row>
    <row r="33" spans="2:52" s="705" customFormat="1" ht="10.9" customHeight="1">
      <c r="B33" s="1662"/>
      <c r="C33" s="711"/>
      <c r="D33" s="711"/>
      <c r="E33" s="711"/>
      <c r="F33" s="711"/>
      <c r="G33" s="713" t="s">
        <v>642</v>
      </c>
      <c r="H33" s="711"/>
      <c r="I33" s="731">
        <v>129</v>
      </c>
      <c r="J33" s="712">
        <v>307</v>
      </c>
      <c r="K33" s="749">
        <f t="shared" si="22"/>
        <v>2.3798449612403099</v>
      </c>
      <c r="L33" s="750">
        <f t="shared" si="23"/>
        <v>3.8</v>
      </c>
      <c r="M33" s="750">
        <f t="shared" si="24"/>
        <v>3.2</v>
      </c>
      <c r="N33" s="737"/>
      <c r="O33" s="1653"/>
      <c r="P33" s="738"/>
      <c r="Q33" s="738"/>
      <c r="R33" s="738"/>
      <c r="S33" s="738"/>
      <c r="T33" s="742" t="s">
        <v>642</v>
      </c>
      <c r="U33" s="739"/>
      <c r="V33" s="712">
        <v>210</v>
      </c>
      <c r="W33" s="710">
        <v>378</v>
      </c>
      <c r="X33" s="709">
        <f t="shared" si="25"/>
        <v>1.8</v>
      </c>
      <c r="Y33" s="708">
        <f t="shared" si="26"/>
        <v>13.2</v>
      </c>
      <c r="Z33" s="708">
        <f t="shared" si="27"/>
        <v>9.9</v>
      </c>
      <c r="AB33" s="1658"/>
      <c r="AC33" s="711"/>
      <c r="AD33" s="711"/>
      <c r="AE33" s="711"/>
      <c r="AF33" s="711"/>
      <c r="AG33" s="713" t="s">
        <v>642</v>
      </c>
      <c r="AH33" s="711"/>
      <c r="AI33" s="731">
        <v>158</v>
      </c>
      <c r="AJ33" s="712">
        <v>306</v>
      </c>
      <c r="AK33" s="749">
        <f>AJ33/AI33</f>
        <v>1.9367088607594938</v>
      </c>
      <c r="AL33" s="750">
        <f t="shared" ref="AL33:AM36" si="30">ROUND(AI33/AI$28*100,1)</f>
        <v>10.9</v>
      </c>
      <c r="AM33" s="750">
        <f t="shared" si="30"/>
        <v>7.6</v>
      </c>
      <c r="AN33" s="737"/>
      <c r="AO33" s="1653"/>
      <c r="AP33" s="738"/>
      <c r="AQ33" s="738"/>
      <c r="AR33" s="738"/>
      <c r="AS33" s="738"/>
      <c r="AT33" s="742" t="s">
        <v>642</v>
      </c>
      <c r="AU33" s="739"/>
      <c r="AV33" s="712">
        <v>7</v>
      </c>
      <c r="AW33" s="710">
        <v>21</v>
      </c>
      <c r="AX33" s="709">
        <f>AW33/AV33</f>
        <v>3</v>
      </c>
      <c r="AY33" s="708">
        <f>ROUND(AV33/AV$28*100,1)</f>
        <v>0.7</v>
      </c>
      <c r="AZ33" s="708">
        <f>ROUND(AW33/AW$28*100,1)</f>
        <v>0.7</v>
      </c>
    </row>
    <row r="34" spans="2:52" s="705" customFormat="1" ht="10.9" customHeight="1">
      <c r="B34" s="1662"/>
      <c r="C34" s="711"/>
      <c r="D34" s="711"/>
      <c r="E34" s="711"/>
      <c r="F34" s="711"/>
      <c r="G34" s="713" t="s">
        <v>641</v>
      </c>
      <c r="H34" s="711"/>
      <c r="I34" s="731">
        <v>23</v>
      </c>
      <c r="J34" s="712">
        <v>40</v>
      </c>
      <c r="K34" s="749">
        <f t="shared" si="22"/>
        <v>1.7391304347826086</v>
      </c>
      <c r="L34" s="750">
        <f t="shared" si="23"/>
        <v>0.7</v>
      </c>
      <c r="M34" s="750">
        <f t="shared" si="24"/>
        <v>0.4</v>
      </c>
      <c r="N34" s="737"/>
      <c r="O34" s="1653"/>
      <c r="P34" s="738"/>
      <c r="Q34" s="738"/>
      <c r="R34" s="738"/>
      <c r="S34" s="738"/>
      <c r="T34" s="742" t="s">
        <v>641</v>
      </c>
      <c r="U34" s="739"/>
      <c r="V34" s="712">
        <v>17</v>
      </c>
      <c r="W34" s="710">
        <v>35</v>
      </c>
      <c r="X34" s="709">
        <f t="shared" si="25"/>
        <v>2.0588235294117645</v>
      </c>
      <c r="Y34" s="708">
        <f t="shared" si="26"/>
        <v>1.1000000000000001</v>
      </c>
      <c r="Z34" s="708">
        <f t="shared" si="27"/>
        <v>0.9</v>
      </c>
      <c r="AB34" s="1658"/>
      <c r="AC34" s="711"/>
      <c r="AD34" s="711"/>
      <c r="AE34" s="711"/>
      <c r="AF34" s="711"/>
      <c r="AG34" s="713" t="s">
        <v>641</v>
      </c>
      <c r="AH34" s="711"/>
      <c r="AI34" s="731">
        <v>7</v>
      </c>
      <c r="AJ34" s="712">
        <v>15</v>
      </c>
      <c r="AK34" s="749">
        <f>AJ34/AI34</f>
        <v>2.1428571428571428</v>
      </c>
      <c r="AL34" s="750">
        <f t="shared" si="30"/>
        <v>0.5</v>
      </c>
      <c r="AM34" s="750">
        <f t="shared" si="30"/>
        <v>0.4</v>
      </c>
      <c r="AN34" s="737"/>
      <c r="AO34" s="1653"/>
      <c r="AP34" s="738"/>
      <c r="AQ34" s="738"/>
      <c r="AR34" s="738"/>
      <c r="AS34" s="738"/>
      <c r="AT34" s="742" t="s">
        <v>641</v>
      </c>
      <c r="AU34" s="739"/>
      <c r="AV34" s="712">
        <v>0</v>
      </c>
      <c r="AW34" s="710">
        <v>0</v>
      </c>
      <c r="AX34" s="709" t="s">
        <v>243</v>
      </c>
      <c r="AY34" s="708" t="s">
        <v>243</v>
      </c>
      <c r="AZ34" s="708" t="s">
        <v>243</v>
      </c>
    </row>
    <row r="35" spans="2:52" s="705" customFormat="1" ht="10.9" customHeight="1">
      <c r="B35" s="1662"/>
      <c r="C35" s="711"/>
      <c r="D35" s="711"/>
      <c r="E35" s="711"/>
      <c r="F35" s="1659" t="s">
        <v>640</v>
      </c>
      <c r="G35" s="1659"/>
      <c r="H35" s="711"/>
      <c r="I35" s="731">
        <v>55</v>
      </c>
      <c r="J35" s="712">
        <v>143</v>
      </c>
      <c r="K35" s="749">
        <f t="shared" si="22"/>
        <v>2.6</v>
      </c>
      <c r="L35" s="750">
        <f t="shared" si="23"/>
        <v>1.6</v>
      </c>
      <c r="M35" s="750">
        <f t="shared" si="24"/>
        <v>1.5</v>
      </c>
      <c r="N35" s="737"/>
      <c r="O35" s="1653"/>
      <c r="P35" s="738"/>
      <c r="Q35" s="738"/>
      <c r="R35" s="738"/>
      <c r="S35" s="1652" t="s">
        <v>640</v>
      </c>
      <c r="T35" s="1652"/>
      <c r="U35" s="739"/>
      <c r="V35" s="712">
        <v>25</v>
      </c>
      <c r="W35" s="710">
        <v>54</v>
      </c>
      <c r="X35" s="709">
        <f t="shared" si="25"/>
        <v>2.16</v>
      </c>
      <c r="Y35" s="708">
        <f t="shared" si="26"/>
        <v>1.6</v>
      </c>
      <c r="Z35" s="708">
        <f t="shared" si="27"/>
        <v>1.4</v>
      </c>
      <c r="AB35" s="1658"/>
      <c r="AC35" s="711"/>
      <c r="AD35" s="711"/>
      <c r="AE35" s="711"/>
      <c r="AF35" s="1659" t="s">
        <v>640</v>
      </c>
      <c r="AG35" s="1659"/>
      <c r="AH35" s="711"/>
      <c r="AI35" s="731">
        <v>13</v>
      </c>
      <c r="AJ35" s="712">
        <v>36</v>
      </c>
      <c r="AK35" s="749">
        <f>AJ35/AI35</f>
        <v>2.7692307692307692</v>
      </c>
      <c r="AL35" s="750">
        <f t="shared" si="30"/>
        <v>0.9</v>
      </c>
      <c r="AM35" s="750">
        <f t="shared" si="30"/>
        <v>0.9</v>
      </c>
      <c r="AN35" s="737"/>
      <c r="AO35" s="1653"/>
      <c r="AP35" s="738"/>
      <c r="AQ35" s="738"/>
      <c r="AR35" s="738"/>
      <c r="AS35" s="1652" t="s">
        <v>640</v>
      </c>
      <c r="AT35" s="1652"/>
      <c r="AU35" s="739"/>
      <c r="AV35" s="712">
        <v>9</v>
      </c>
      <c r="AW35" s="710">
        <v>21</v>
      </c>
      <c r="AX35" s="709">
        <f>AW35/AV35</f>
        <v>2.3333333333333335</v>
      </c>
      <c r="AY35" s="708">
        <f>ROUND(AV35/AV$28*100,1)</f>
        <v>0.9</v>
      </c>
      <c r="AZ35" s="708">
        <f>ROUND(AW35/AW$28*100,1)</f>
        <v>0.7</v>
      </c>
    </row>
    <row r="36" spans="2:52" s="705" customFormat="1" ht="10.9" customHeight="1">
      <c r="B36" s="1662"/>
      <c r="C36" s="711"/>
      <c r="E36" s="1659" t="s">
        <v>639</v>
      </c>
      <c r="F36" s="1659"/>
      <c r="G36" s="1659"/>
      <c r="H36" s="711"/>
      <c r="I36" s="731">
        <v>34</v>
      </c>
      <c r="J36" s="712">
        <v>55</v>
      </c>
      <c r="K36" s="749">
        <f t="shared" si="22"/>
        <v>1.6176470588235294</v>
      </c>
      <c r="L36" s="750">
        <f t="shared" si="23"/>
        <v>1</v>
      </c>
      <c r="M36" s="750">
        <f t="shared" si="24"/>
        <v>0.6</v>
      </c>
      <c r="N36" s="737"/>
      <c r="O36" s="1653"/>
      <c r="P36" s="738"/>
      <c r="Q36" s="737"/>
      <c r="R36" s="1652" t="s">
        <v>639</v>
      </c>
      <c r="S36" s="1652"/>
      <c r="T36" s="1652"/>
      <c r="U36" s="739"/>
      <c r="V36" s="712">
        <v>8</v>
      </c>
      <c r="W36" s="710">
        <v>12</v>
      </c>
      <c r="X36" s="709">
        <f t="shared" si="25"/>
        <v>1.5</v>
      </c>
      <c r="Y36" s="708">
        <f t="shared" si="26"/>
        <v>0.5</v>
      </c>
      <c r="Z36" s="708">
        <f t="shared" si="27"/>
        <v>0.3</v>
      </c>
      <c r="AB36" s="1658"/>
      <c r="AC36" s="711"/>
      <c r="AE36" s="1659" t="s">
        <v>639</v>
      </c>
      <c r="AF36" s="1659"/>
      <c r="AG36" s="1659"/>
      <c r="AH36" s="711"/>
      <c r="AI36" s="731">
        <v>8</v>
      </c>
      <c r="AJ36" s="712">
        <v>20</v>
      </c>
      <c r="AK36" s="749">
        <f>AJ36/AI36</f>
        <v>2.5</v>
      </c>
      <c r="AL36" s="750">
        <f t="shared" si="30"/>
        <v>0.6</v>
      </c>
      <c r="AM36" s="750">
        <f t="shared" si="30"/>
        <v>0.5</v>
      </c>
      <c r="AN36" s="737"/>
      <c r="AO36" s="1653"/>
      <c r="AP36" s="738"/>
      <c r="AQ36" s="737"/>
      <c r="AR36" s="1652" t="s">
        <v>639</v>
      </c>
      <c r="AS36" s="1652"/>
      <c r="AT36" s="1652"/>
      <c r="AU36" s="739"/>
      <c r="AV36" s="712">
        <v>12</v>
      </c>
      <c r="AW36" s="710">
        <v>17</v>
      </c>
      <c r="AX36" s="709">
        <f>AW36/AV36</f>
        <v>1.4166666666666667</v>
      </c>
      <c r="AY36" s="708">
        <f>ROUND(AV36/AV$28*100,1)</f>
        <v>1.3</v>
      </c>
      <c r="AZ36" s="708">
        <f>ROUND(AW36/AW$28*100,1)</f>
        <v>0.6</v>
      </c>
    </row>
    <row r="37" spans="2:52" s="705" customFormat="1" ht="6.75" customHeight="1">
      <c r="B37" s="722"/>
      <c r="C37" s="711"/>
      <c r="D37" s="711"/>
      <c r="E37" s="711"/>
      <c r="F37" s="711"/>
      <c r="G37" s="713"/>
      <c r="H37" s="711"/>
      <c r="I37" s="732"/>
      <c r="J37" s="717"/>
      <c r="K37" s="751"/>
      <c r="L37" s="752"/>
      <c r="M37" s="752"/>
      <c r="N37" s="737"/>
      <c r="O37" s="745" t="s">
        <v>657</v>
      </c>
      <c r="P37" s="738"/>
      <c r="Q37" s="738"/>
      <c r="R37" s="738"/>
      <c r="S37" s="738"/>
      <c r="T37" s="742"/>
      <c r="U37" s="739"/>
      <c r="V37" s="717"/>
      <c r="W37" s="716"/>
      <c r="X37" s="715"/>
      <c r="Y37" s="714"/>
      <c r="Z37" s="714"/>
      <c r="AB37" s="711"/>
      <c r="AC37" s="711"/>
      <c r="AD37" s="711"/>
      <c r="AE37" s="711"/>
      <c r="AF37" s="711"/>
      <c r="AG37" s="713"/>
      <c r="AH37" s="711"/>
      <c r="AI37" s="732"/>
      <c r="AJ37" s="717"/>
      <c r="AK37" s="751"/>
      <c r="AL37" s="752"/>
      <c r="AM37" s="752"/>
      <c r="AN37" s="737"/>
      <c r="AO37" s="738"/>
      <c r="AP37" s="738"/>
      <c r="AQ37" s="738"/>
      <c r="AR37" s="738"/>
      <c r="AS37" s="738"/>
      <c r="AT37" s="742"/>
      <c r="AU37" s="739"/>
      <c r="AV37" s="717"/>
      <c r="AW37" s="716"/>
      <c r="AX37" s="715"/>
      <c r="AY37" s="714"/>
      <c r="AZ37" s="714"/>
    </row>
    <row r="38" spans="2:52" s="721" customFormat="1" ht="10.9" customHeight="1">
      <c r="B38" s="1662" t="s">
        <v>67</v>
      </c>
      <c r="C38" s="722"/>
      <c r="D38" s="1660" t="s">
        <v>647</v>
      </c>
      <c r="E38" s="1660"/>
      <c r="F38" s="1660"/>
      <c r="G38" s="1661"/>
      <c r="H38" s="722"/>
      <c r="I38" s="730">
        <v>987</v>
      </c>
      <c r="J38" s="726">
        <v>2942</v>
      </c>
      <c r="K38" s="746">
        <f t="shared" ref="K38:K46" si="31">J38/I38</f>
        <v>2.9807497467071937</v>
      </c>
      <c r="L38" s="747">
        <f t="shared" ref="L38:L46" si="32">ROUND(I38/I$38*100,1)</f>
        <v>100</v>
      </c>
      <c r="M38" s="747">
        <f t="shared" ref="M38:M46" si="33">ROUND(J38/J$38*100,1)</f>
        <v>100</v>
      </c>
      <c r="N38" s="748"/>
      <c r="O38" s="1653" t="s">
        <v>653</v>
      </c>
      <c r="P38" s="740"/>
      <c r="Q38" s="1656" t="s">
        <v>647</v>
      </c>
      <c r="R38" s="1656"/>
      <c r="S38" s="1656"/>
      <c r="T38" s="1657"/>
      <c r="U38" s="741"/>
      <c r="V38" s="726">
        <v>8718</v>
      </c>
      <c r="W38" s="723">
        <v>18599</v>
      </c>
      <c r="X38" s="724">
        <f t="shared" ref="X38:X46" si="34">W38/V38</f>
        <v>2.1334021564579033</v>
      </c>
      <c r="Y38" s="725">
        <f t="shared" ref="Y38:Y46" si="35">ROUND(V38/V$38*100,1)</f>
        <v>100</v>
      </c>
      <c r="Z38" s="725">
        <f t="shared" ref="Z38:Z46" si="36">ROUND(W38/W$38*100,1)</f>
        <v>100</v>
      </c>
      <c r="AB38" s="1658" t="s">
        <v>649</v>
      </c>
      <c r="AC38" s="722"/>
      <c r="AD38" s="1660" t="s">
        <v>647</v>
      </c>
      <c r="AE38" s="1660"/>
      <c r="AF38" s="1660"/>
      <c r="AG38" s="1661"/>
      <c r="AH38" s="722"/>
      <c r="AI38" s="730">
        <v>1067</v>
      </c>
      <c r="AJ38" s="726">
        <v>2966</v>
      </c>
      <c r="AK38" s="746">
        <f>AJ38/AI38</f>
        <v>2.7797563261480787</v>
      </c>
      <c r="AL38" s="747">
        <f t="shared" ref="AL38:AM41" si="37">ROUND(AI38/AI$38*100,1)</f>
        <v>100</v>
      </c>
      <c r="AM38" s="747">
        <f t="shared" si="37"/>
        <v>100</v>
      </c>
      <c r="AN38" s="748"/>
      <c r="AO38" s="1653" t="s">
        <v>665</v>
      </c>
      <c r="AP38" s="740"/>
      <c r="AQ38" s="1656" t="s">
        <v>647</v>
      </c>
      <c r="AR38" s="1656"/>
      <c r="AS38" s="1656"/>
      <c r="AT38" s="1657"/>
      <c r="AU38" s="741"/>
      <c r="AV38" s="726">
        <v>1088</v>
      </c>
      <c r="AW38" s="723">
        <v>3360</v>
      </c>
      <c r="AX38" s="724">
        <f>AW38/AV38</f>
        <v>3.0882352941176472</v>
      </c>
      <c r="AY38" s="725">
        <f t="shared" ref="AY38:AZ41" si="38">ROUND(AV38/AV$38*100,1)</f>
        <v>100</v>
      </c>
      <c r="AZ38" s="725">
        <f t="shared" si="38"/>
        <v>100</v>
      </c>
    </row>
    <row r="39" spans="2:52" s="705" customFormat="1" ht="10.9" customHeight="1">
      <c r="B39" s="1662"/>
      <c r="C39" s="711"/>
      <c r="E39" s="1659" t="s">
        <v>646</v>
      </c>
      <c r="F39" s="1659"/>
      <c r="G39" s="1659"/>
      <c r="H39" s="711"/>
      <c r="I39" s="731">
        <v>972</v>
      </c>
      <c r="J39" s="712">
        <v>2922</v>
      </c>
      <c r="K39" s="749">
        <f t="shared" si="31"/>
        <v>3.0061728395061729</v>
      </c>
      <c r="L39" s="750">
        <f t="shared" si="32"/>
        <v>98.5</v>
      </c>
      <c r="M39" s="750">
        <f t="shared" si="33"/>
        <v>99.3</v>
      </c>
      <c r="N39" s="737"/>
      <c r="O39" s="1653"/>
      <c r="P39" s="738"/>
      <c r="Q39" s="737"/>
      <c r="R39" s="1652" t="s">
        <v>646</v>
      </c>
      <c r="S39" s="1652"/>
      <c r="T39" s="1652"/>
      <c r="U39" s="739"/>
      <c r="V39" s="712">
        <v>8673</v>
      </c>
      <c r="W39" s="710">
        <v>18531</v>
      </c>
      <c r="X39" s="709">
        <f t="shared" si="34"/>
        <v>2.1366309235558631</v>
      </c>
      <c r="Y39" s="708">
        <f t="shared" si="35"/>
        <v>99.5</v>
      </c>
      <c r="Z39" s="708">
        <f t="shared" si="36"/>
        <v>99.6</v>
      </c>
      <c r="AB39" s="1658"/>
      <c r="AC39" s="711"/>
      <c r="AE39" s="1659" t="s">
        <v>646</v>
      </c>
      <c r="AF39" s="1659"/>
      <c r="AG39" s="1659"/>
      <c r="AH39" s="711"/>
      <c r="AI39" s="731">
        <v>1061</v>
      </c>
      <c r="AJ39" s="712">
        <v>2956</v>
      </c>
      <c r="AK39" s="749">
        <f>AJ39/AI39</f>
        <v>2.7860508953817154</v>
      </c>
      <c r="AL39" s="750">
        <f t="shared" si="37"/>
        <v>99.4</v>
      </c>
      <c r="AM39" s="750">
        <f t="shared" si="37"/>
        <v>99.7</v>
      </c>
      <c r="AN39" s="737"/>
      <c r="AO39" s="1653"/>
      <c r="AP39" s="738"/>
      <c r="AQ39" s="737"/>
      <c r="AR39" s="1652" t="s">
        <v>646</v>
      </c>
      <c r="AS39" s="1652"/>
      <c r="AT39" s="1652"/>
      <c r="AU39" s="739"/>
      <c r="AV39" s="712">
        <v>1085</v>
      </c>
      <c r="AW39" s="710">
        <v>3351</v>
      </c>
      <c r="AX39" s="709">
        <f>AW39/AV39</f>
        <v>3.088479262672811</v>
      </c>
      <c r="AY39" s="708">
        <f t="shared" si="38"/>
        <v>99.7</v>
      </c>
      <c r="AZ39" s="708">
        <f t="shared" si="38"/>
        <v>99.7</v>
      </c>
    </row>
    <row r="40" spans="2:52" s="705" customFormat="1" ht="10.9" customHeight="1">
      <c r="B40" s="1662"/>
      <c r="C40" s="711"/>
      <c r="D40" s="713"/>
      <c r="E40" s="713"/>
      <c r="F40" s="1659" t="s">
        <v>645</v>
      </c>
      <c r="G40" s="1659"/>
      <c r="H40" s="711"/>
      <c r="I40" s="731">
        <v>959</v>
      </c>
      <c r="J40" s="712">
        <v>2893</v>
      </c>
      <c r="K40" s="749">
        <f t="shared" si="31"/>
        <v>3.0166840458811262</v>
      </c>
      <c r="L40" s="750">
        <f t="shared" si="32"/>
        <v>97.2</v>
      </c>
      <c r="M40" s="750">
        <f t="shared" si="33"/>
        <v>98.3</v>
      </c>
      <c r="N40" s="737"/>
      <c r="O40" s="1653"/>
      <c r="P40" s="738"/>
      <c r="Q40" s="742"/>
      <c r="R40" s="742"/>
      <c r="S40" s="1652" t="s">
        <v>645</v>
      </c>
      <c r="T40" s="1652"/>
      <c r="U40" s="739"/>
      <c r="V40" s="712">
        <v>8553</v>
      </c>
      <c r="W40" s="710">
        <v>18313</v>
      </c>
      <c r="X40" s="709">
        <f t="shared" si="34"/>
        <v>2.1411200748275458</v>
      </c>
      <c r="Y40" s="708">
        <f t="shared" si="35"/>
        <v>98.1</v>
      </c>
      <c r="Z40" s="708">
        <f t="shared" si="36"/>
        <v>98.5</v>
      </c>
      <c r="AB40" s="1658"/>
      <c r="AC40" s="711"/>
      <c r="AD40" s="713"/>
      <c r="AE40" s="713"/>
      <c r="AF40" s="1659" t="s">
        <v>645</v>
      </c>
      <c r="AG40" s="1659"/>
      <c r="AH40" s="711"/>
      <c r="AI40" s="731">
        <v>1048</v>
      </c>
      <c r="AJ40" s="712">
        <v>2929</v>
      </c>
      <c r="AK40" s="749">
        <f>AJ40/AI40</f>
        <v>2.7948473282442747</v>
      </c>
      <c r="AL40" s="750">
        <f t="shared" si="37"/>
        <v>98.2</v>
      </c>
      <c r="AM40" s="750">
        <f t="shared" si="37"/>
        <v>98.8</v>
      </c>
      <c r="AN40" s="737"/>
      <c r="AO40" s="1653"/>
      <c r="AP40" s="738"/>
      <c r="AQ40" s="742"/>
      <c r="AR40" s="742"/>
      <c r="AS40" s="1652" t="s">
        <v>645</v>
      </c>
      <c r="AT40" s="1652"/>
      <c r="AU40" s="739"/>
      <c r="AV40" s="712">
        <v>1075</v>
      </c>
      <c r="AW40" s="710">
        <v>3331</v>
      </c>
      <c r="AX40" s="709">
        <f>AW40/AV40</f>
        <v>3.0986046511627907</v>
      </c>
      <c r="AY40" s="708">
        <f t="shared" si="38"/>
        <v>98.8</v>
      </c>
      <c r="AZ40" s="708">
        <f t="shared" si="38"/>
        <v>99.1</v>
      </c>
    </row>
    <row r="41" spans="2:52" s="705" customFormat="1" ht="10.9" customHeight="1">
      <c r="B41" s="1662"/>
      <c r="C41" s="711"/>
      <c r="D41" s="711"/>
      <c r="E41" s="711"/>
      <c r="F41" s="711"/>
      <c r="G41" s="713" t="s">
        <v>644</v>
      </c>
      <c r="H41" s="711"/>
      <c r="I41" s="731">
        <v>907</v>
      </c>
      <c r="J41" s="712">
        <v>2796</v>
      </c>
      <c r="K41" s="749">
        <f t="shared" si="31"/>
        <v>3.0826901874310915</v>
      </c>
      <c r="L41" s="750">
        <f t="shared" si="32"/>
        <v>91.9</v>
      </c>
      <c r="M41" s="750">
        <f t="shared" si="33"/>
        <v>95</v>
      </c>
      <c r="N41" s="737"/>
      <c r="O41" s="1653"/>
      <c r="P41" s="738"/>
      <c r="Q41" s="738"/>
      <c r="R41" s="738"/>
      <c r="S41" s="738"/>
      <c r="T41" s="742" t="s">
        <v>644</v>
      </c>
      <c r="U41" s="739"/>
      <c r="V41" s="712">
        <v>4220</v>
      </c>
      <c r="W41" s="710">
        <v>10985</v>
      </c>
      <c r="X41" s="709">
        <f t="shared" si="34"/>
        <v>2.6030805687203791</v>
      </c>
      <c r="Y41" s="708">
        <f t="shared" si="35"/>
        <v>48.4</v>
      </c>
      <c r="Z41" s="708">
        <f t="shared" si="36"/>
        <v>59.1</v>
      </c>
      <c r="AB41" s="1658"/>
      <c r="AC41" s="711"/>
      <c r="AD41" s="711"/>
      <c r="AE41" s="711"/>
      <c r="AF41" s="711"/>
      <c r="AG41" s="713" t="s">
        <v>644</v>
      </c>
      <c r="AH41" s="711"/>
      <c r="AI41" s="731">
        <v>877</v>
      </c>
      <c r="AJ41" s="712">
        <v>2576</v>
      </c>
      <c r="AK41" s="749">
        <f>AJ41/AI41</f>
        <v>2.937286202964652</v>
      </c>
      <c r="AL41" s="750">
        <f t="shared" si="37"/>
        <v>82.2</v>
      </c>
      <c r="AM41" s="750">
        <f t="shared" si="37"/>
        <v>86.9</v>
      </c>
      <c r="AN41" s="737"/>
      <c r="AO41" s="1653"/>
      <c r="AP41" s="738"/>
      <c r="AQ41" s="738"/>
      <c r="AR41" s="738"/>
      <c r="AS41" s="738"/>
      <c r="AT41" s="742" t="s">
        <v>644</v>
      </c>
      <c r="AU41" s="739"/>
      <c r="AV41" s="712">
        <v>1073</v>
      </c>
      <c r="AW41" s="710">
        <v>3329</v>
      </c>
      <c r="AX41" s="709">
        <f>AW41/AV41</f>
        <v>3.1025163094128612</v>
      </c>
      <c r="AY41" s="708">
        <f t="shared" si="38"/>
        <v>98.6</v>
      </c>
      <c r="AZ41" s="708">
        <f t="shared" si="38"/>
        <v>99.1</v>
      </c>
    </row>
    <row r="42" spans="2:52" s="705" customFormat="1" ht="10.9" customHeight="1">
      <c r="B42" s="1662"/>
      <c r="C42" s="711"/>
      <c r="D42" s="711"/>
      <c r="E42" s="711"/>
      <c r="F42" s="711"/>
      <c r="G42" s="1325" t="s">
        <v>643</v>
      </c>
      <c r="H42" s="718"/>
      <c r="I42" s="731">
        <v>39</v>
      </c>
      <c r="J42" s="712">
        <v>75</v>
      </c>
      <c r="K42" s="749">
        <f t="shared" si="31"/>
        <v>1.9230769230769231</v>
      </c>
      <c r="L42" s="750">
        <f t="shared" si="32"/>
        <v>4</v>
      </c>
      <c r="M42" s="750">
        <f t="shared" si="33"/>
        <v>2.5</v>
      </c>
      <c r="N42" s="737"/>
      <c r="O42" s="1653"/>
      <c r="P42" s="738"/>
      <c r="Q42" s="738"/>
      <c r="R42" s="738"/>
      <c r="S42" s="738"/>
      <c r="T42" s="1325" t="s">
        <v>643</v>
      </c>
      <c r="U42" s="753"/>
      <c r="V42" s="712">
        <v>87</v>
      </c>
      <c r="W42" s="710">
        <v>176</v>
      </c>
      <c r="X42" s="709">
        <f t="shared" si="34"/>
        <v>2.0229885057471266</v>
      </c>
      <c r="Y42" s="708">
        <f t="shared" si="35"/>
        <v>1</v>
      </c>
      <c r="Z42" s="708">
        <f t="shared" si="36"/>
        <v>0.9</v>
      </c>
      <c r="AB42" s="1658"/>
      <c r="AC42" s="711"/>
      <c r="AD42" s="711"/>
      <c r="AE42" s="711"/>
      <c r="AF42" s="711"/>
      <c r="AG42" s="1325" t="s">
        <v>643</v>
      </c>
      <c r="AH42" s="718"/>
      <c r="AI42" s="731">
        <v>0</v>
      </c>
      <c r="AJ42" s="712">
        <v>0</v>
      </c>
      <c r="AK42" s="749" t="s">
        <v>672</v>
      </c>
      <c r="AL42" s="749" t="s">
        <v>672</v>
      </c>
      <c r="AM42" s="749" t="s">
        <v>672</v>
      </c>
      <c r="AN42" s="737"/>
      <c r="AO42" s="1653"/>
      <c r="AP42" s="738"/>
      <c r="AQ42" s="738"/>
      <c r="AR42" s="738"/>
      <c r="AS42" s="738"/>
      <c r="AT42" s="1325" t="s">
        <v>643</v>
      </c>
      <c r="AU42" s="753"/>
      <c r="AV42" s="712">
        <v>0</v>
      </c>
      <c r="AW42" s="710">
        <v>0</v>
      </c>
      <c r="AX42" s="709" t="s">
        <v>243</v>
      </c>
      <c r="AY42" s="708" t="s">
        <v>243</v>
      </c>
      <c r="AZ42" s="708" t="s">
        <v>243</v>
      </c>
    </row>
    <row r="43" spans="2:52" s="705" customFormat="1" ht="10.9" customHeight="1">
      <c r="B43" s="1662"/>
      <c r="C43" s="711"/>
      <c r="D43" s="711"/>
      <c r="E43" s="711"/>
      <c r="F43" s="711"/>
      <c r="G43" s="713" t="s">
        <v>642</v>
      </c>
      <c r="H43" s="711"/>
      <c r="I43" s="731">
        <v>6</v>
      </c>
      <c r="J43" s="712">
        <v>15</v>
      </c>
      <c r="K43" s="749">
        <f t="shared" si="31"/>
        <v>2.5</v>
      </c>
      <c r="L43" s="750">
        <f t="shared" si="32"/>
        <v>0.6</v>
      </c>
      <c r="M43" s="750">
        <f t="shared" si="33"/>
        <v>0.5</v>
      </c>
      <c r="N43" s="737"/>
      <c r="O43" s="1653"/>
      <c r="P43" s="738"/>
      <c r="Q43" s="738"/>
      <c r="R43" s="738"/>
      <c r="S43" s="738"/>
      <c r="T43" s="742" t="s">
        <v>642</v>
      </c>
      <c r="U43" s="739"/>
      <c r="V43" s="712">
        <v>3987</v>
      </c>
      <c r="W43" s="710">
        <v>6707</v>
      </c>
      <c r="X43" s="709">
        <f t="shared" si="34"/>
        <v>1.6822172059192375</v>
      </c>
      <c r="Y43" s="708">
        <f t="shared" si="35"/>
        <v>45.7</v>
      </c>
      <c r="Z43" s="708">
        <f t="shared" si="36"/>
        <v>36.1</v>
      </c>
      <c r="AB43" s="1658"/>
      <c r="AC43" s="711"/>
      <c r="AD43" s="711"/>
      <c r="AE43" s="711"/>
      <c r="AF43" s="711"/>
      <c r="AG43" s="713" t="s">
        <v>642</v>
      </c>
      <c r="AH43" s="711"/>
      <c r="AI43" s="731">
        <v>158</v>
      </c>
      <c r="AJ43" s="712">
        <v>313</v>
      </c>
      <c r="AK43" s="749">
        <f>AJ43/AI43</f>
        <v>1.981012658227848</v>
      </c>
      <c r="AL43" s="750">
        <f t="shared" ref="AL43:AM46" si="39">ROUND(AI43/AI$38*100,1)</f>
        <v>14.8</v>
      </c>
      <c r="AM43" s="750">
        <f t="shared" si="39"/>
        <v>10.6</v>
      </c>
      <c r="AN43" s="737"/>
      <c r="AO43" s="1653"/>
      <c r="AP43" s="738"/>
      <c r="AQ43" s="738"/>
      <c r="AR43" s="738"/>
      <c r="AS43" s="738"/>
      <c r="AT43" s="742" t="s">
        <v>642</v>
      </c>
      <c r="AU43" s="739"/>
      <c r="AV43" s="712">
        <v>1</v>
      </c>
      <c r="AW43" s="710">
        <v>1</v>
      </c>
      <c r="AX43" s="709">
        <f>AW43/AV43</f>
        <v>1</v>
      </c>
      <c r="AY43" s="708">
        <f t="shared" ref="AY43:AZ46" si="40">ROUND(AV43/AV$38*100,1)</f>
        <v>0.1</v>
      </c>
      <c r="AZ43" s="708">
        <f t="shared" si="40"/>
        <v>0</v>
      </c>
    </row>
    <row r="44" spans="2:52" s="705" customFormat="1" ht="10.9" customHeight="1">
      <c r="B44" s="1662"/>
      <c r="C44" s="711"/>
      <c r="D44" s="711"/>
      <c r="E44" s="711"/>
      <c r="F44" s="711"/>
      <c r="G44" s="713" t="s">
        <v>641</v>
      </c>
      <c r="H44" s="711"/>
      <c r="I44" s="731">
        <v>7</v>
      </c>
      <c r="J44" s="712">
        <v>7</v>
      </c>
      <c r="K44" s="749">
        <f t="shared" si="31"/>
        <v>1</v>
      </c>
      <c r="L44" s="750">
        <f t="shared" si="32"/>
        <v>0.7</v>
      </c>
      <c r="M44" s="750">
        <f t="shared" si="33"/>
        <v>0.2</v>
      </c>
      <c r="N44" s="737"/>
      <c r="O44" s="1653"/>
      <c r="P44" s="738"/>
      <c r="Q44" s="738"/>
      <c r="R44" s="738"/>
      <c r="S44" s="738"/>
      <c r="T44" s="742" t="s">
        <v>641</v>
      </c>
      <c r="U44" s="739"/>
      <c r="V44" s="712">
        <v>259</v>
      </c>
      <c r="W44" s="710">
        <v>445</v>
      </c>
      <c r="X44" s="709">
        <f t="shared" si="34"/>
        <v>1.718146718146718</v>
      </c>
      <c r="Y44" s="708">
        <f t="shared" si="35"/>
        <v>3</v>
      </c>
      <c r="Z44" s="708">
        <f t="shared" si="36"/>
        <v>2.4</v>
      </c>
      <c r="AB44" s="1658"/>
      <c r="AC44" s="711"/>
      <c r="AD44" s="711"/>
      <c r="AE44" s="711"/>
      <c r="AF44" s="711"/>
      <c r="AG44" s="713" t="s">
        <v>641</v>
      </c>
      <c r="AH44" s="711"/>
      <c r="AI44" s="731">
        <v>13</v>
      </c>
      <c r="AJ44" s="712">
        <v>40</v>
      </c>
      <c r="AK44" s="749">
        <f>AJ44/AI44</f>
        <v>3.0769230769230771</v>
      </c>
      <c r="AL44" s="750">
        <f t="shared" si="39"/>
        <v>1.2</v>
      </c>
      <c r="AM44" s="750">
        <f t="shared" si="39"/>
        <v>1.3</v>
      </c>
      <c r="AN44" s="737"/>
      <c r="AO44" s="1653"/>
      <c r="AP44" s="738"/>
      <c r="AQ44" s="738"/>
      <c r="AR44" s="738"/>
      <c r="AS44" s="738"/>
      <c r="AT44" s="742" t="s">
        <v>641</v>
      </c>
      <c r="AU44" s="739"/>
      <c r="AV44" s="712">
        <v>1</v>
      </c>
      <c r="AW44" s="710">
        <v>1</v>
      </c>
      <c r="AX44" s="709">
        <f>AW44/AV44</f>
        <v>1</v>
      </c>
      <c r="AY44" s="708">
        <f t="shared" si="40"/>
        <v>0.1</v>
      </c>
      <c r="AZ44" s="708">
        <f t="shared" si="40"/>
        <v>0</v>
      </c>
    </row>
    <row r="45" spans="2:52" s="705" customFormat="1" ht="10.9" customHeight="1">
      <c r="B45" s="1662"/>
      <c r="C45" s="711"/>
      <c r="D45" s="711"/>
      <c r="E45" s="711"/>
      <c r="F45" s="1659" t="s">
        <v>640</v>
      </c>
      <c r="G45" s="1659"/>
      <c r="H45" s="711"/>
      <c r="I45" s="731">
        <v>13</v>
      </c>
      <c r="J45" s="712">
        <v>29</v>
      </c>
      <c r="K45" s="749">
        <f t="shared" si="31"/>
        <v>2.2307692307692308</v>
      </c>
      <c r="L45" s="750">
        <f t="shared" si="32"/>
        <v>1.3</v>
      </c>
      <c r="M45" s="750">
        <f t="shared" si="33"/>
        <v>1</v>
      </c>
      <c r="N45" s="737"/>
      <c r="O45" s="1653"/>
      <c r="P45" s="738"/>
      <c r="Q45" s="738"/>
      <c r="R45" s="738"/>
      <c r="S45" s="1652" t="s">
        <v>640</v>
      </c>
      <c r="T45" s="1652"/>
      <c r="U45" s="739"/>
      <c r="V45" s="712">
        <v>120</v>
      </c>
      <c r="W45" s="710">
        <v>218</v>
      </c>
      <c r="X45" s="709">
        <f t="shared" si="34"/>
        <v>1.8166666666666667</v>
      </c>
      <c r="Y45" s="708">
        <f t="shared" si="35"/>
        <v>1.4</v>
      </c>
      <c r="Z45" s="708">
        <f t="shared" si="36"/>
        <v>1.2</v>
      </c>
      <c r="AB45" s="1658"/>
      <c r="AC45" s="711"/>
      <c r="AD45" s="711"/>
      <c r="AE45" s="711"/>
      <c r="AF45" s="1659" t="s">
        <v>640</v>
      </c>
      <c r="AG45" s="1659"/>
      <c r="AH45" s="711"/>
      <c r="AI45" s="731">
        <v>13</v>
      </c>
      <c r="AJ45" s="712">
        <v>27</v>
      </c>
      <c r="AK45" s="749">
        <f>AJ45/AI45</f>
        <v>2.0769230769230771</v>
      </c>
      <c r="AL45" s="750">
        <f t="shared" si="39"/>
        <v>1.2</v>
      </c>
      <c r="AM45" s="750">
        <f t="shared" si="39"/>
        <v>0.9</v>
      </c>
      <c r="AN45" s="737"/>
      <c r="AO45" s="1653"/>
      <c r="AP45" s="738"/>
      <c r="AQ45" s="738"/>
      <c r="AR45" s="738"/>
      <c r="AS45" s="1652" t="s">
        <v>640</v>
      </c>
      <c r="AT45" s="1652"/>
      <c r="AU45" s="739"/>
      <c r="AV45" s="712">
        <v>10</v>
      </c>
      <c r="AW45" s="710">
        <v>20</v>
      </c>
      <c r="AX45" s="709">
        <f>AW45/AV45</f>
        <v>2</v>
      </c>
      <c r="AY45" s="708">
        <f t="shared" si="40"/>
        <v>0.9</v>
      </c>
      <c r="AZ45" s="708">
        <f t="shared" si="40"/>
        <v>0.6</v>
      </c>
    </row>
    <row r="46" spans="2:52" s="705" customFormat="1" ht="10.9" customHeight="1">
      <c r="B46" s="1662"/>
      <c r="C46" s="711"/>
      <c r="E46" s="1659" t="s">
        <v>639</v>
      </c>
      <c r="F46" s="1659"/>
      <c r="G46" s="1659"/>
      <c r="H46" s="711"/>
      <c r="I46" s="731">
        <v>15</v>
      </c>
      <c r="J46" s="712">
        <v>20</v>
      </c>
      <c r="K46" s="749">
        <f t="shared" si="31"/>
        <v>1.3333333333333333</v>
      </c>
      <c r="L46" s="750">
        <f t="shared" si="32"/>
        <v>1.5</v>
      </c>
      <c r="M46" s="750">
        <f t="shared" si="33"/>
        <v>0.7</v>
      </c>
      <c r="N46" s="737"/>
      <c r="O46" s="1653"/>
      <c r="P46" s="738"/>
      <c r="Q46" s="737"/>
      <c r="R46" s="1652" t="s">
        <v>639</v>
      </c>
      <c r="S46" s="1652"/>
      <c r="T46" s="1652"/>
      <c r="U46" s="739"/>
      <c r="V46" s="712">
        <v>45</v>
      </c>
      <c r="W46" s="710">
        <v>68</v>
      </c>
      <c r="X46" s="709">
        <f t="shared" si="34"/>
        <v>1.5111111111111111</v>
      </c>
      <c r="Y46" s="708">
        <f t="shared" si="35"/>
        <v>0.5</v>
      </c>
      <c r="Z46" s="708">
        <f t="shared" si="36"/>
        <v>0.4</v>
      </c>
      <c r="AB46" s="1658"/>
      <c r="AC46" s="711"/>
      <c r="AE46" s="1659" t="s">
        <v>639</v>
      </c>
      <c r="AF46" s="1659"/>
      <c r="AG46" s="1659"/>
      <c r="AH46" s="711"/>
      <c r="AI46" s="731">
        <v>6</v>
      </c>
      <c r="AJ46" s="712">
        <v>10</v>
      </c>
      <c r="AK46" s="749">
        <f>AJ46/AI46</f>
        <v>1.6666666666666667</v>
      </c>
      <c r="AL46" s="750">
        <f t="shared" si="39"/>
        <v>0.6</v>
      </c>
      <c r="AM46" s="750">
        <f t="shared" si="39"/>
        <v>0.3</v>
      </c>
      <c r="AN46" s="737"/>
      <c r="AO46" s="1653"/>
      <c r="AP46" s="738"/>
      <c r="AQ46" s="737"/>
      <c r="AR46" s="1652" t="s">
        <v>639</v>
      </c>
      <c r="AS46" s="1652"/>
      <c r="AT46" s="1652"/>
      <c r="AU46" s="739"/>
      <c r="AV46" s="712">
        <v>3</v>
      </c>
      <c r="AW46" s="710">
        <v>9</v>
      </c>
      <c r="AX46" s="709">
        <f>AW46/AV46</f>
        <v>3</v>
      </c>
      <c r="AY46" s="708">
        <f t="shared" si="40"/>
        <v>0.3</v>
      </c>
      <c r="AZ46" s="708">
        <f t="shared" si="40"/>
        <v>0.3</v>
      </c>
    </row>
    <row r="47" spans="2:52" s="705" customFormat="1" ht="6.75" customHeight="1">
      <c r="B47" s="711"/>
      <c r="C47" s="711"/>
      <c r="D47" s="711"/>
      <c r="E47" s="711"/>
      <c r="F47" s="711"/>
      <c r="G47" s="713"/>
      <c r="H47" s="739"/>
      <c r="N47" s="737"/>
      <c r="O47" s="738"/>
      <c r="P47" s="738"/>
      <c r="Q47" s="738"/>
      <c r="R47" s="738"/>
      <c r="S47" s="738"/>
      <c r="T47" s="742"/>
      <c r="U47" s="739"/>
      <c r="V47" s="717"/>
      <c r="W47" s="716"/>
      <c r="X47" s="715"/>
      <c r="Y47" s="714"/>
      <c r="Z47" s="714"/>
      <c r="AB47" s="711"/>
      <c r="AC47" s="711"/>
      <c r="AD47" s="711"/>
      <c r="AE47" s="711"/>
      <c r="AF47" s="711"/>
      <c r="AG47" s="713"/>
      <c r="AH47" s="711"/>
      <c r="AI47" s="732"/>
      <c r="AJ47" s="717"/>
      <c r="AK47" s="751"/>
      <c r="AL47" s="752"/>
      <c r="AM47" s="752"/>
      <c r="AN47" s="737"/>
      <c r="AO47" s="738"/>
      <c r="AP47" s="738"/>
      <c r="AQ47" s="738"/>
      <c r="AR47" s="738"/>
      <c r="AS47" s="738"/>
      <c r="AT47" s="742"/>
      <c r="AU47" s="739"/>
      <c r="AV47" s="717"/>
      <c r="AW47" s="716"/>
      <c r="AX47" s="715"/>
      <c r="AY47" s="714"/>
      <c r="AZ47" s="714"/>
    </row>
    <row r="48" spans="2:52" s="721" customFormat="1" ht="10.9" customHeight="1">
      <c r="B48" s="1670" t="s">
        <v>45</v>
      </c>
      <c r="C48" s="722"/>
      <c r="D48" s="1660" t="s">
        <v>647</v>
      </c>
      <c r="E48" s="1660"/>
      <c r="F48" s="1660"/>
      <c r="G48" s="1661"/>
      <c r="H48" s="739"/>
      <c r="I48" s="726">
        <v>25723</v>
      </c>
      <c r="J48" s="723">
        <v>49549</v>
      </c>
      <c r="K48" s="724">
        <f t="shared" ref="K48:K56" si="41">J48/I48</f>
        <v>1.9262527698946468</v>
      </c>
      <c r="L48" s="725">
        <f t="shared" ref="L48:L56" si="42">ROUND(I48/I$48*100,1)</f>
        <v>100</v>
      </c>
      <c r="M48" s="725">
        <f t="shared" ref="M48:M56" si="43">ROUND(J48/J$48*100,1)</f>
        <v>100</v>
      </c>
      <c r="N48" s="748"/>
      <c r="O48" s="1653" t="s">
        <v>650</v>
      </c>
      <c r="P48" s="740"/>
      <c r="Q48" s="1656" t="s">
        <v>647</v>
      </c>
      <c r="R48" s="1656"/>
      <c r="S48" s="1656"/>
      <c r="T48" s="1657"/>
      <c r="U48" s="740"/>
      <c r="V48" s="730">
        <v>7397</v>
      </c>
      <c r="W48" s="726">
        <v>17146</v>
      </c>
      <c r="X48" s="746">
        <f t="shared" ref="X48:X56" si="44">W48/V48</f>
        <v>2.3179667432743005</v>
      </c>
      <c r="Y48" s="747">
        <f t="shared" ref="Y48:Y56" si="45">ROUND(V48/V$48*100,1)</f>
        <v>100</v>
      </c>
      <c r="Z48" s="747">
        <f t="shared" ref="Z48:Z56" si="46">ROUND(W48/W$48*100,1)</f>
        <v>100</v>
      </c>
      <c r="AA48" s="748"/>
      <c r="AB48" s="1653" t="s">
        <v>666</v>
      </c>
      <c r="AC48" s="740"/>
      <c r="AD48" s="1656" t="s">
        <v>647</v>
      </c>
      <c r="AE48" s="1656"/>
      <c r="AF48" s="1656"/>
      <c r="AG48" s="1657"/>
      <c r="AH48" s="741"/>
      <c r="AI48" s="726">
        <v>693</v>
      </c>
      <c r="AJ48" s="723">
        <v>1921</v>
      </c>
      <c r="AK48" s="724">
        <f>AJ48/AI48</f>
        <v>2.7720057720057718</v>
      </c>
      <c r="AL48" s="725">
        <f t="shared" ref="AL48:AM51" si="47">ROUND(AI48/AI$48*100,1)</f>
        <v>100</v>
      </c>
      <c r="AM48" s="725">
        <f t="shared" si="47"/>
        <v>100</v>
      </c>
      <c r="AN48" s="748"/>
      <c r="AO48" s="1653" t="s">
        <v>661</v>
      </c>
      <c r="AP48" s="740"/>
      <c r="AQ48" s="1656" t="s">
        <v>647</v>
      </c>
      <c r="AR48" s="1656"/>
      <c r="AS48" s="1656"/>
      <c r="AT48" s="1657"/>
      <c r="AU48" s="741"/>
      <c r="AV48" s="726">
        <v>1131</v>
      </c>
      <c r="AW48" s="723">
        <v>3387</v>
      </c>
      <c r="AX48" s="724">
        <f>AW48/AV48</f>
        <v>2.9946949602122017</v>
      </c>
      <c r="AY48" s="725">
        <f t="shared" ref="AY48:AZ51" si="48">ROUND(AV48/AV$48*100,1)</f>
        <v>100</v>
      </c>
      <c r="AZ48" s="725">
        <f t="shared" si="48"/>
        <v>100</v>
      </c>
    </row>
    <row r="49" spans="2:52" s="705" customFormat="1" ht="10.9" customHeight="1">
      <c r="B49" s="1670"/>
      <c r="C49" s="711"/>
      <c r="E49" s="1659" t="s">
        <v>646</v>
      </c>
      <c r="F49" s="1659"/>
      <c r="G49" s="1659"/>
      <c r="H49" s="739"/>
      <c r="I49" s="712">
        <v>25342</v>
      </c>
      <c r="J49" s="710">
        <v>49016</v>
      </c>
      <c r="K49" s="709">
        <f t="shared" si="41"/>
        <v>1.934180411964328</v>
      </c>
      <c r="L49" s="708">
        <f t="shared" si="42"/>
        <v>98.5</v>
      </c>
      <c r="M49" s="708">
        <f t="shared" si="43"/>
        <v>98.9</v>
      </c>
      <c r="N49" s="737"/>
      <c r="O49" s="1653"/>
      <c r="P49" s="738"/>
      <c r="Q49" s="737"/>
      <c r="R49" s="1652" t="s">
        <v>646</v>
      </c>
      <c r="S49" s="1652"/>
      <c r="T49" s="1652"/>
      <c r="U49" s="738"/>
      <c r="V49" s="731">
        <v>7328</v>
      </c>
      <c r="W49" s="712">
        <v>17033</v>
      </c>
      <c r="X49" s="749">
        <f t="shared" si="44"/>
        <v>2.3243722707423582</v>
      </c>
      <c r="Y49" s="750">
        <f t="shared" si="45"/>
        <v>99.1</v>
      </c>
      <c r="Z49" s="750">
        <f t="shared" si="46"/>
        <v>99.3</v>
      </c>
      <c r="AA49" s="737"/>
      <c r="AB49" s="1653"/>
      <c r="AC49" s="738"/>
      <c r="AD49" s="737"/>
      <c r="AE49" s="1652" t="s">
        <v>646</v>
      </c>
      <c r="AF49" s="1652"/>
      <c r="AG49" s="1652"/>
      <c r="AH49" s="739"/>
      <c r="AI49" s="712">
        <v>689</v>
      </c>
      <c r="AJ49" s="710">
        <v>1912</v>
      </c>
      <c r="AK49" s="709">
        <f>AJ49/AI49</f>
        <v>2.7750362844702465</v>
      </c>
      <c r="AL49" s="708">
        <f t="shared" si="47"/>
        <v>99.4</v>
      </c>
      <c r="AM49" s="708">
        <f t="shared" si="47"/>
        <v>99.5</v>
      </c>
      <c r="AN49" s="737"/>
      <c r="AO49" s="1653"/>
      <c r="AP49" s="738"/>
      <c r="AQ49" s="737"/>
      <c r="AR49" s="1652" t="s">
        <v>646</v>
      </c>
      <c r="AS49" s="1652"/>
      <c r="AT49" s="1652"/>
      <c r="AU49" s="739"/>
      <c r="AV49" s="712">
        <v>1131</v>
      </c>
      <c r="AW49" s="710">
        <v>3387</v>
      </c>
      <c r="AX49" s="709">
        <f>AW49/AV49</f>
        <v>2.9946949602122017</v>
      </c>
      <c r="AY49" s="708">
        <f t="shared" si="48"/>
        <v>100</v>
      </c>
      <c r="AZ49" s="708">
        <f t="shared" si="48"/>
        <v>100</v>
      </c>
    </row>
    <row r="50" spans="2:52" s="705" customFormat="1" ht="10.9" customHeight="1">
      <c r="B50" s="1670"/>
      <c r="C50" s="711"/>
      <c r="D50" s="713"/>
      <c r="E50" s="713"/>
      <c r="F50" s="1659" t="s">
        <v>645</v>
      </c>
      <c r="G50" s="1659"/>
      <c r="H50" s="739"/>
      <c r="I50" s="712">
        <v>24912</v>
      </c>
      <c r="J50" s="710">
        <v>48296</v>
      </c>
      <c r="K50" s="709">
        <f t="shared" si="41"/>
        <v>1.9386640976236351</v>
      </c>
      <c r="L50" s="708">
        <f t="shared" si="42"/>
        <v>96.8</v>
      </c>
      <c r="M50" s="708">
        <f t="shared" si="43"/>
        <v>97.5</v>
      </c>
      <c r="N50" s="737"/>
      <c r="O50" s="1653"/>
      <c r="P50" s="738"/>
      <c r="Q50" s="742"/>
      <c r="R50" s="742"/>
      <c r="S50" s="1652" t="s">
        <v>645</v>
      </c>
      <c r="T50" s="1652"/>
      <c r="U50" s="738"/>
      <c r="V50" s="731">
        <v>7211</v>
      </c>
      <c r="W50" s="712">
        <v>16804</v>
      </c>
      <c r="X50" s="749">
        <f t="shared" si="44"/>
        <v>2.3303286645402856</v>
      </c>
      <c r="Y50" s="750">
        <f t="shared" si="45"/>
        <v>97.5</v>
      </c>
      <c r="Z50" s="750">
        <f t="shared" si="46"/>
        <v>98</v>
      </c>
      <c r="AA50" s="737"/>
      <c r="AB50" s="1653"/>
      <c r="AC50" s="738"/>
      <c r="AD50" s="1055"/>
      <c r="AE50" s="1055"/>
      <c r="AF50" s="1652" t="s">
        <v>645</v>
      </c>
      <c r="AG50" s="1652"/>
      <c r="AH50" s="739"/>
      <c r="AI50" s="712">
        <v>672</v>
      </c>
      <c r="AJ50" s="710">
        <v>1879</v>
      </c>
      <c r="AK50" s="709">
        <f>AJ50/AI50</f>
        <v>2.7961309523809526</v>
      </c>
      <c r="AL50" s="708">
        <f t="shared" si="47"/>
        <v>97</v>
      </c>
      <c r="AM50" s="708">
        <f t="shared" si="47"/>
        <v>97.8</v>
      </c>
      <c r="AN50" s="737"/>
      <c r="AO50" s="1653"/>
      <c r="AP50" s="738"/>
      <c r="AQ50" s="742"/>
      <c r="AR50" s="742"/>
      <c r="AS50" s="1652" t="s">
        <v>645</v>
      </c>
      <c r="AT50" s="1652"/>
      <c r="AU50" s="739"/>
      <c r="AV50" s="712">
        <v>1117</v>
      </c>
      <c r="AW50" s="710">
        <v>3346</v>
      </c>
      <c r="AX50" s="709">
        <f>AW50/AV50</f>
        <v>2.9955237242614143</v>
      </c>
      <c r="AY50" s="708">
        <f t="shared" si="48"/>
        <v>98.8</v>
      </c>
      <c r="AZ50" s="708">
        <f t="shared" si="48"/>
        <v>98.8</v>
      </c>
    </row>
    <row r="51" spans="2:52" s="705" customFormat="1" ht="10.9" customHeight="1">
      <c r="B51" s="1670"/>
      <c r="C51" s="711"/>
      <c r="D51" s="711"/>
      <c r="E51" s="711"/>
      <c r="F51" s="711"/>
      <c r="G51" s="713" t="s">
        <v>644</v>
      </c>
      <c r="H51" s="739"/>
      <c r="I51" s="712">
        <v>13066</v>
      </c>
      <c r="J51" s="710">
        <v>31036</v>
      </c>
      <c r="K51" s="709">
        <f t="shared" si="41"/>
        <v>2.3753252716975357</v>
      </c>
      <c r="L51" s="708">
        <f t="shared" si="42"/>
        <v>50.8</v>
      </c>
      <c r="M51" s="708">
        <f t="shared" si="43"/>
        <v>62.6</v>
      </c>
      <c r="N51" s="737"/>
      <c r="O51" s="1653"/>
      <c r="P51" s="738"/>
      <c r="Q51" s="738"/>
      <c r="R51" s="738"/>
      <c r="S51" s="738"/>
      <c r="T51" s="742" t="s">
        <v>644</v>
      </c>
      <c r="U51" s="738"/>
      <c r="V51" s="731">
        <v>4900</v>
      </c>
      <c r="W51" s="712">
        <v>12617</v>
      </c>
      <c r="X51" s="749">
        <f t="shared" si="44"/>
        <v>2.5748979591836734</v>
      </c>
      <c r="Y51" s="750">
        <f t="shared" si="45"/>
        <v>66.2</v>
      </c>
      <c r="Z51" s="750">
        <f t="shared" si="46"/>
        <v>73.599999999999994</v>
      </c>
      <c r="AA51" s="737"/>
      <c r="AB51" s="1653"/>
      <c r="AC51" s="738"/>
      <c r="AD51" s="738"/>
      <c r="AE51" s="738"/>
      <c r="AF51" s="738"/>
      <c r="AG51" s="1055" t="s">
        <v>644</v>
      </c>
      <c r="AH51" s="739"/>
      <c r="AI51" s="712">
        <v>657</v>
      </c>
      <c r="AJ51" s="710">
        <v>1847</v>
      </c>
      <c r="AK51" s="709">
        <f>AJ51/AI51</f>
        <v>2.811263318112633</v>
      </c>
      <c r="AL51" s="708">
        <f t="shared" si="47"/>
        <v>94.8</v>
      </c>
      <c r="AM51" s="708">
        <f t="shared" si="47"/>
        <v>96.1</v>
      </c>
      <c r="AN51" s="737"/>
      <c r="AO51" s="1653"/>
      <c r="AP51" s="738"/>
      <c r="AQ51" s="738"/>
      <c r="AR51" s="738"/>
      <c r="AS51" s="738"/>
      <c r="AT51" s="742" t="s">
        <v>644</v>
      </c>
      <c r="AU51" s="739"/>
      <c r="AV51" s="712">
        <v>1099</v>
      </c>
      <c r="AW51" s="710">
        <v>3302</v>
      </c>
      <c r="AX51" s="709">
        <f>AW51/AV51</f>
        <v>3.0045495905368518</v>
      </c>
      <c r="AY51" s="708">
        <f t="shared" si="48"/>
        <v>97.2</v>
      </c>
      <c r="AZ51" s="708">
        <f t="shared" si="48"/>
        <v>97.5</v>
      </c>
    </row>
    <row r="52" spans="2:52" s="705" customFormat="1" ht="10.9" customHeight="1">
      <c r="B52" s="1670"/>
      <c r="C52" s="711"/>
      <c r="D52" s="711"/>
      <c r="E52" s="711"/>
      <c r="F52" s="711"/>
      <c r="G52" s="1325" t="s">
        <v>643</v>
      </c>
      <c r="H52" s="739"/>
      <c r="I52" s="712">
        <v>1363</v>
      </c>
      <c r="J52" s="710">
        <v>2563</v>
      </c>
      <c r="K52" s="709">
        <f t="shared" si="41"/>
        <v>1.880410858400587</v>
      </c>
      <c r="L52" s="708">
        <f t="shared" si="42"/>
        <v>5.3</v>
      </c>
      <c r="M52" s="708">
        <f t="shared" si="43"/>
        <v>5.2</v>
      </c>
      <c r="N52" s="737"/>
      <c r="O52" s="1653"/>
      <c r="P52" s="738"/>
      <c r="Q52" s="738"/>
      <c r="R52" s="738"/>
      <c r="S52" s="738"/>
      <c r="T52" s="1325" t="s">
        <v>643</v>
      </c>
      <c r="U52" s="738"/>
      <c r="V52" s="731">
        <v>55</v>
      </c>
      <c r="W52" s="712">
        <v>103</v>
      </c>
      <c r="X52" s="749">
        <f t="shared" si="44"/>
        <v>1.8727272727272728</v>
      </c>
      <c r="Y52" s="750">
        <f t="shared" si="45"/>
        <v>0.7</v>
      </c>
      <c r="Z52" s="750">
        <f t="shared" si="46"/>
        <v>0.6</v>
      </c>
      <c r="AA52" s="737"/>
      <c r="AB52" s="1653"/>
      <c r="AC52" s="738"/>
      <c r="AD52" s="738"/>
      <c r="AE52" s="738"/>
      <c r="AF52" s="738"/>
      <c r="AG52" s="1325" t="s">
        <v>643</v>
      </c>
      <c r="AH52" s="739"/>
      <c r="AI52" s="712">
        <v>0</v>
      </c>
      <c r="AJ52" s="710">
        <v>0</v>
      </c>
      <c r="AK52" s="709" t="s">
        <v>243</v>
      </c>
      <c r="AL52" s="708" t="s">
        <v>243</v>
      </c>
      <c r="AM52" s="708" t="s">
        <v>243</v>
      </c>
      <c r="AN52" s="737"/>
      <c r="AO52" s="1653"/>
      <c r="AP52" s="738"/>
      <c r="AQ52" s="738"/>
      <c r="AR52" s="738"/>
      <c r="AS52" s="738"/>
      <c r="AT52" s="1325" t="s">
        <v>643</v>
      </c>
      <c r="AU52" s="739"/>
      <c r="AV52" s="712">
        <v>0</v>
      </c>
      <c r="AW52" s="710">
        <v>0</v>
      </c>
      <c r="AX52" s="709" t="s">
        <v>243</v>
      </c>
      <c r="AY52" s="708" t="s">
        <v>243</v>
      </c>
      <c r="AZ52" s="708" t="s">
        <v>243</v>
      </c>
    </row>
    <row r="53" spans="2:52" s="705" customFormat="1" ht="10.9" customHeight="1">
      <c r="B53" s="1670"/>
      <c r="C53" s="711"/>
      <c r="D53" s="711"/>
      <c r="E53" s="711"/>
      <c r="F53" s="711"/>
      <c r="G53" s="713" t="s">
        <v>642</v>
      </c>
      <c r="H53" s="739"/>
      <c r="I53" s="712">
        <v>9921</v>
      </c>
      <c r="J53" s="710">
        <v>13717</v>
      </c>
      <c r="K53" s="709">
        <f t="shared" si="41"/>
        <v>1.3826227194839229</v>
      </c>
      <c r="L53" s="708">
        <f t="shared" si="42"/>
        <v>38.6</v>
      </c>
      <c r="M53" s="708">
        <f t="shared" si="43"/>
        <v>27.7</v>
      </c>
      <c r="N53" s="737"/>
      <c r="O53" s="1653"/>
      <c r="P53" s="738"/>
      <c r="Q53" s="738"/>
      <c r="R53" s="738"/>
      <c r="S53" s="738"/>
      <c r="T53" s="742" t="s">
        <v>642</v>
      </c>
      <c r="U53" s="738"/>
      <c r="V53" s="731">
        <v>2033</v>
      </c>
      <c r="W53" s="712">
        <v>3555</v>
      </c>
      <c r="X53" s="749">
        <f t="shared" si="44"/>
        <v>1.748647319232661</v>
      </c>
      <c r="Y53" s="750">
        <f t="shared" si="45"/>
        <v>27.5</v>
      </c>
      <c r="Z53" s="750">
        <f t="shared" si="46"/>
        <v>20.7</v>
      </c>
      <c r="AA53" s="737"/>
      <c r="AB53" s="1653"/>
      <c r="AC53" s="738"/>
      <c r="AD53" s="738"/>
      <c r="AE53" s="738"/>
      <c r="AF53" s="738"/>
      <c r="AG53" s="1055" t="s">
        <v>642</v>
      </c>
      <c r="AH53" s="739"/>
      <c r="AI53" s="712">
        <v>14</v>
      </c>
      <c r="AJ53" s="710">
        <v>29</v>
      </c>
      <c r="AK53" s="709">
        <f>AJ53/AI53</f>
        <v>2.0714285714285716</v>
      </c>
      <c r="AL53" s="708">
        <f t="shared" ref="AL53:AM55" si="49">ROUND(AI53/AI$48*100,1)</f>
        <v>2</v>
      </c>
      <c r="AM53" s="708">
        <f t="shared" si="49"/>
        <v>1.5</v>
      </c>
      <c r="AN53" s="737"/>
      <c r="AO53" s="1653"/>
      <c r="AP53" s="738"/>
      <c r="AQ53" s="738"/>
      <c r="AR53" s="738"/>
      <c r="AS53" s="738"/>
      <c r="AT53" s="742" t="s">
        <v>642</v>
      </c>
      <c r="AU53" s="739"/>
      <c r="AV53" s="712">
        <v>18</v>
      </c>
      <c r="AW53" s="710">
        <v>44</v>
      </c>
      <c r="AX53" s="709">
        <f>AW53/AV53</f>
        <v>2.4444444444444446</v>
      </c>
      <c r="AY53" s="708">
        <f>ROUND(AV53/AV$48*100,1)</f>
        <v>1.6</v>
      </c>
      <c r="AZ53" s="708">
        <f>ROUND(AW53/AW$48*100,1)</f>
        <v>1.3</v>
      </c>
    </row>
    <row r="54" spans="2:52" s="705" customFormat="1" ht="10.9" customHeight="1">
      <c r="B54" s="1670"/>
      <c r="C54" s="711"/>
      <c r="D54" s="711"/>
      <c r="E54" s="711"/>
      <c r="F54" s="711"/>
      <c r="G54" s="713" t="s">
        <v>641</v>
      </c>
      <c r="H54" s="739"/>
      <c r="I54" s="712">
        <v>562</v>
      </c>
      <c r="J54" s="710">
        <v>980</v>
      </c>
      <c r="K54" s="709">
        <f t="shared" si="41"/>
        <v>1.7437722419928825</v>
      </c>
      <c r="L54" s="708">
        <f t="shared" si="42"/>
        <v>2.2000000000000002</v>
      </c>
      <c r="M54" s="708">
        <f t="shared" si="43"/>
        <v>2</v>
      </c>
      <c r="N54" s="737"/>
      <c r="O54" s="1653"/>
      <c r="P54" s="738"/>
      <c r="Q54" s="738"/>
      <c r="R54" s="738"/>
      <c r="S54" s="738"/>
      <c r="T54" s="742" t="s">
        <v>641</v>
      </c>
      <c r="U54" s="738"/>
      <c r="V54" s="731">
        <v>223</v>
      </c>
      <c r="W54" s="712">
        <v>529</v>
      </c>
      <c r="X54" s="749">
        <f t="shared" si="44"/>
        <v>2.3721973094170403</v>
      </c>
      <c r="Y54" s="750">
        <f t="shared" si="45"/>
        <v>3</v>
      </c>
      <c r="Z54" s="750">
        <f t="shared" si="46"/>
        <v>3.1</v>
      </c>
      <c r="AA54" s="737"/>
      <c r="AB54" s="1653"/>
      <c r="AC54" s="738"/>
      <c r="AD54" s="738"/>
      <c r="AE54" s="738"/>
      <c r="AF54" s="738"/>
      <c r="AG54" s="1055" t="s">
        <v>641</v>
      </c>
      <c r="AH54" s="739"/>
      <c r="AI54" s="712">
        <v>1</v>
      </c>
      <c r="AJ54" s="710">
        <v>3</v>
      </c>
      <c r="AK54" s="709">
        <f>AJ54/AI54</f>
        <v>3</v>
      </c>
      <c r="AL54" s="708">
        <f t="shared" si="49"/>
        <v>0.1</v>
      </c>
      <c r="AM54" s="708">
        <f t="shared" si="49"/>
        <v>0.2</v>
      </c>
      <c r="AN54" s="737"/>
      <c r="AO54" s="1653"/>
      <c r="AP54" s="738"/>
      <c r="AQ54" s="738"/>
      <c r="AR54" s="738"/>
      <c r="AS54" s="738"/>
      <c r="AT54" s="742" t="s">
        <v>641</v>
      </c>
      <c r="AU54" s="739"/>
      <c r="AV54" s="712">
        <v>0</v>
      </c>
      <c r="AW54" s="710">
        <v>0</v>
      </c>
      <c r="AX54" s="709" t="s">
        <v>243</v>
      </c>
      <c r="AY54" s="708" t="s">
        <v>243</v>
      </c>
      <c r="AZ54" s="708" t="s">
        <v>243</v>
      </c>
    </row>
    <row r="55" spans="2:52" s="705" customFormat="1" ht="10.9" customHeight="1">
      <c r="B55" s="1670"/>
      <c r="C55" s="711"/>
      <c r="D55" s="711"/>
      <c r="E55" s="711"/>
      <c r="F55" s="1659" t="s">
        <v>640</v>
      </c>
      <c r="G55" s="1659"/>
      <c r="H55" s="739"/>
      <c r="I55" s="712">
        <v>430</v>
      </c>
      <c r="J55" s="710">
        <v>720</v>
      </c>
      <c r="K55" s="709">
        <f t="shared" si="41"/>
        <v>1.6744186046511629</v>
      </c>
      <c r="L55" s="708">
        <f t="shared" si="42"/>
        <v>1.7</v>
      </c>
      <c r="M55" s="708">
        <f t="shared" si="43"/>
        <v>1.5</v>
      </c>
      <c r="N55" s="737"/>
      <c r="O55" s="1653"/>
      <c r="P55" s="738"/>
      <c r="Q55" s="738"/>
      <c r="R55" s="738"/>
      <c r="S55" s="1652" t="s">
        <v>640</v>
      </c>
      <c r="T55" s="1652"/>
      <c r="U55" s="738"/>
      <c r="V55" s="731">
        <v>117</v>
      </c>
      <c r="W55" s="712">
        <v>229</v>
      </c>
      <c r="X55" s="749">
        <f t="shared" si="44"/>
        <v>1.9572649572649572</v>
      </c>
      <c r="Y55" s="750">
        <f t="shared" si="45"/>
        <v>1.6</v>
      </c>
      <c r="Z55" s="750">
        <f t="shared" si="46"/>
        <v>1.3</v>
      </c>
      <c r="AA55" s="737"/>
      <c r="AB55" s="1653"/>
      <c r="AC55" s="738"/>
      <c r="AD55" s="738"/>
      <c r="AE55" s="738"/>
      <c r="AF55" s="1652" t="s">
        <v>640</v>
      </c>
      <c r="AG55" s="1652"/>
      <c r="AH55" s="739"/>
      <c r="AI55" s="712">
        <v>17</v>
      </c>
      <c r="AJ55" s="710">
        <v>33</v>
      </c>
      <c r="AK55" s="709">
        <f>AJ55/AI55</f>
        <v>1.9411764705882353</v>
      </c>
      <c r="AL55" s="708">
        <f t="shared" si="49"/>
        <v>2.5</v>
      </c>
      <c r="AM55" s="708">
        <f t="shared" si="49"/>
        <v>1.7</v>
      </c>
      <c r="AN55" s="737"/>
      <c r="AO55" s="1653"/>
      <c r="AP55" s="738"/>
      <c r="AQ55" s="738"/>
      <c r="AR55" s="738"/>
      <c r="AS55" s="1652" t="s">
        <v>640</v>
      </c>
      <c r="AT55" s="1652"/>
      <c r="AU55" s="739"/>
      <c r="AV55" s="712">
        <v>14</v>
      </c>
      <c r="AW55" s="710">
        <v>41</v>
      </c>
      <c r="AX55" s="709">
        <f>AW55/AV55</f>
        <v>2.9285714285714284</v>
      </c>
      <c r="AY55" s="708">
        <f>ROUND(AV55/AV$48*100,1)</f>
        <v>1.2</v>
      </c>
      <c r="AZ55" s="708">
        <f>ROUND(AW55/AW$48*100,1)</f>
        <v>1.2</v>
      </c>
    </row>
    <row r="56" spans="2:52" s="705" customFormat="1" ht="10.9" customHeight="1">
      <c r="B56" s="1670"/>
      <c r="C56" s="711"/>
      <c r="E56" s="1659" t="s">
        <v>639</v>
      </c>
      <c r="F56" s="1659"/>
      <c r="G56" s="1659"/>
      <c r="H56" s="739"/>
      <c r="I56" s="712">
        <v>381</v>
      </c>
      <c r="J56" s="710">
        <v>533</v>
      </c>
      <c r="K56" s="709">
        <f t="shared" si="41"/>
        <v>1.3989501312335959</v>
      </c>
      <c r="L56" s="708">
        <f t="shared" si="42"/>
        <v>1.5</v>
      </c>
      <c r="M56" s="708">
        <f t="shared" si="43"/>
        <v>1.1000000000000001</v>
      </c>
      <c r="N56" s="737"/>
      <c r="O56" s="1653"/>
      <c r="P56" s="738"/>
      <c r="Q56" s="737"/>
      <c r="R56" s="1652" t="s">
        <v>639</v>
      </c>
      <c r="S56" s="1652"/>
      <c r="T56" s="1652"/>
      <c r="U56" s="738"/>
      <c r="V56" s="731">
        <v>69</v>
      </c>
      <c r="W56" s="712">
        <v>113</v>
      </c>
      <c r="X56" s="749">
        <f t="shared" si="44"/>
        <v>1.6376811594202898</v>
      </c>
      <c r="Y56" s="750">
        <f t="shared" si="45"/>
        <v>0.9</v>
      </c>
      <c r="Z56" s="750">
        <f t="shared" si="46"/>
        <v>0.7</v>
      </c>
      <c r="AA56" s="737"/>
      <c r="AB56" s="1653"/>
      <c r="AC56" s="738"/>
      <c r="AD56" s="737"/>
      <c r="AE56" s="1652" t="s">
        <v>639</v>
      </c>
      <c r="AF56" s="1652"/>
      <c r="AG56" s="1652"/>
      <c r="AH56" s="739"/>
      <c r="AI56" s="712">
        <v>4</v>
      </c>
      <c r="AJ56" s="710">
        <v>9</v>
      </c>
      <c r="AK56" s="709" t="s">
        <v>243</v>
      </c>
      <c r="AL56" s="708" t="s">
        <v>243</v>
      </c>
      <c r="AM56" s="708" t="s">
        <v>243</v>
      </c>
      <c r="AN56" s="737"/>
      <c r="AO56" s="1653"/>
      <c r="AP56" s="738"/>
      <c r="AQ56" s="737"/>
      <c r="AR56" s="1652" t="s">
        <v>639</v>
      </c>
      <c r="AS56" s="1652"/>
      <c r="AT56" s="1652"/>
      <c r="AU56" s="739"/>
      <c r="AV56" s="712">
        <v>0</v>
      </c>
      <c r="AW56" s="710">
        <v>0</v>
      </c>
      <c r="AX56" s="709" t="s">
        <v>243</v>
      </c>
      <c r="AY56" s="708" t="s">
        <v>243</v>
      </c>
      <c r="AZ56" s="708" t="s">
        <v>243</v>
      </c>
    </row>
    <row r="57" spans="2:52" s="705" customFormat="1" ht="6.75" customHeight="1">
      <c r="B57" s="737"/>
      <c r="C57" s="711"/>
      <c r="D57" s="711"/>
      <c r="E57" s="711"/>
      <c r="F57" s="711"/>
      <c r="G57" s="713"/>
      <c r="H57" s="739"/>
      <c r="I57" s="717"/>
      <c r="J57" s="716"/>
      <c r="K57" s="715"/>
      <c r="L57" s="714"/>
      <c r="M57" s="714"/>
      <c r="N57" s="737"/>
      <c r="O57" s="738"/>
      <c r="P57" s="738"/>
      <c r="Q57" s="738"/>
      <c r="R57" s="738"/>
      <c r="S57" s="738"/>
      <c r="T57" s="742"/>
      <c r="U57" s="738"/>
      <c r="V57" s="1101"/>
      <c r="W57" s="748"/>
      <c r="X57" s="748"/>
      <c r="Y57" s="748"/>
      <c r="Z57" s="748"/>
      <c r="AA57" s="737"/>
      <c r="AB57" s="738"/>
      <c r="AC57" s="738"/>
      <c r="AD57" s="738"/>
      <c r="AE57" s="738"/>
      <c r="AF57" s="738"/>
      <c r="AG57" s="1055"/>
      <c r="AH57" s="739"/>
      <c r="AI57" s="717"/>
      <c r="AJ57" s="716"/>
      <c r="AK57" s="715"/>
      <c r="AL57" s="714"/>
      <c r="AM57" s="714"/>
      <c r="AN57" s="737"/>
      <c r="AO57" s="738"/>
      <c r="AP57" s="738"/>
      <c r="AQ57" s="738"/>
      <c r="AR57" s="738"/>
      <c r="AS57" s="738"/>
      <c r="AT57" s="742"/>
      <c r="AU57" s="739"/>
      <c r="AV57" s="717"/>
      <c r="AW57" s="716"/>
      <c r="AX57" s="715"/>
      <c r="AY57" s="714"/>
      <c r="AZ57" s="714"/>
    </row>
    <row r="58" spans="2:52" s="721" customFormat="1" ht="10.9" customHeight="1">
      <c r="B58" s="1098"/>
      <c r="C58" s="1099"/>
      <c r="D58" s="1654"/>
      <c r="E58" s="1654"/>
      <c r="F58" s="1654"/>
      <c r="G58" s="1655"/>
      <c r="H58" s="1100"/>
      <c r="I58" s="1098"/>
      <c r="J58" s="1098"/>
      <c r="K58" s="1098"/>
      <c r="L58" s="1098"/>
      <c r="M58" s="1098"/>
      <c r="N58" s="748"/>
      <c r="O58" s="1658" t="s">
        <v>667</v>
      </c>
      <c r="P58" s="740"/>
      <c r="Q58" s="1656" t="s">
        <v>647</v>
      </c>
      <c r="R58" s="1656"/>
      <c r="S58" s="1656"/>
      <c r="T58" s="1657"/>
      <c r="U58" s="740"/>
      <c r="V58" s="730">
        <v>2288</v>
      </c>
      <c r="W58" s="726">
        <v>4376</v>
      </c>
      <c r="X58" s="746">
        <f t="shared" ref="X58:X66" si="50">W58/V58</f>
        <v>1.9125874125874125</v>
      </c>
      <c r="Y58" s="747">
        <f t="shared" ref="Y58:Y66" si="51">ROUND(V58/V$58*100,1)</f>
        <v>100</v>
      </c>
      <c r="Z58" s="747">
        <f t="shared" ref="Z58:Z66" si="52">ROUND(W58/W$58*100,1)</f>
        <v>100</v>
      </c>
      <c r="AA58" s="748"/>
      <c r="AB58" s="1653" t="s">
        <v>662</v>
      </c>
      <c r="AC58" s="740"/>
      <c r="AD58" s="1656" t="s">
        <v>647</v>
      </c>
      <c r="AE58" s="1656"/>
      <c r="AF58" s="1656"/>
      <c r="AG58" s="1657"/>
      <c r="AH58" s="741"/>
      <c r="AI58" s="726">
        <v>2928</v>
      </c>
      <c r="AJ58" s="723">
        <v>7802</v>
      </c>
      <c r="AK58" s="724">
        <f>AJ58/AI58</f>
        <v>2.6646174863387979</v>
      </c>
      <c r="AL58" s="725">
        <f t="shared" ref="AL58:AM61" si="53">ROUND(AI58/AI$58*100,1)</f>
        <v>100</v>
      </c>
      <c r="AM58" s="725">
        <f t="shared" si="53"/>
        <v>100</v>
      </c>
      <c r="AN58" s="748"/>
      <c r="AO58" s="1653" t="s">
        <v>659</v>
      </c>
      <c r="AP58" s="740"/>
      <c r="AQ58" s="1656" t="s">
        <v>647</v>
      </c>
      <c r="AR58" s="1656"/>
      <c r="AS58" s="1656"/>
      <c r="AT58" s="1657"/>
      <c r="AU58" s="741"/>
      <c r="AV58" s="726">
        <v>1277</v>
      </c>
      <c r="AW58" s="723">
        <v>3764</v>
      </c>
      <c r="AX58" s="724">
        <f t="shared" ref="AX58:AX66" si="54">AW58/AV58</f>
        <v>2.9475332811276429</v>
      </c>
      <c r="AY58" s="725">
        <f t="shared" ref="AY58:AY66" si="55">ROUND(AV58/AV$58*100,1)</f>
        <v>100</v>
      </c>
      <c r="AZ58" s="725">
        <f t="shared" ref="AZ58:AZ66" si="56">ROUND(AW58/AW$58*100,1)</f>
        <v>100</v>
      </c>
    </row>
    <row r="59" spans="2:52" s="705" customFormat="1" ht="10.9" customHeight="1">
      <c r="B59" s="737"/>
      <c r="C59" s="738"/>
      <c r="D59" s="737"/>
      <c r="E59" s="1652"/>
      <c r="F59" s="1652"/>
      <c r="G59" s="1652"/>
      <c r="H59" s="738"/>
      <c r="I59" s="737"/>
      <c r="J59" s="737"/>
      <c r="K59" s="737"/>
      <c r="L59" s="737"/>
      <c r="M59" s="737"/>
      <c r="N59" s="737"/>
      <c r="O59" s="1658"/>
      <c r="P59" s="738"/>
      <c r="Q59" s="737"/>
      <c r="R59" s="1652" t="s">
        <v>646</v>
      </c>
      <c r="S59" s="1652"/>
      <c r="T59" s="1652"/>
      <c r="U59" s="738"/>
      <c r="V59" s="731">
        <v>2241</v>
      </c>
      <c r="W59" s="712">
        <v>4325</v>
      </c>
      <c r="X59" s="749">
        <f t="shared" si="50"/>
        <v>1.929941990182954</v>
      </c>
      <c r="Y59" s="750">
        <f t="shared" si="51"/>
        <v>97.9</v>
      </c>
      <c r="Z59" s="750">
        <f t="shared" si="52"/>
        <v>98.8</v>
      </c>
      <c r="AA59" s="737"/>
      <c r="AB59" s="1653"/>
      <c r="AC59" s="738"/>
      <c r="AD59" s="737"/>
      <c r="AE59" s="1652" t="s">
        <v>646</v>
      </c>
      <c r="AF59" s="1652"/>
      <c r="AG59" s="1652"/>
      <c r="AH59" s="739"/>
      <c r="AI59" s="712">
        <v>2910</v>
      </c>
      <c r="AJ59" s="710">
        <v>7772</v>
      </c>
      <c r="AK59" s="709">
        <f>AJ59/AI59</f>
        <v>2.6707903780068727</v>
      </c>
      <c r="AL59" s="708">
        <f t="shared" si="53"/>
        <v>99.4</v>
      </c>
      <c r="AM59" s="708">
        <f t="shared" si="53"/>
        <v>99.6</v>
      </c>
      <c r="AN59" s="737"/>
      <c r="AO59" s="1653"/>
      <c r="AP59" s="738"/>
      <c r="AQ59" s="737"/>
      <c r="AR59" s="1652" t="s">
        <v>646</v>
      </c>
      <c r="AS59" s="1652"/>
      <c r="AT59" s="1652"/>
      <c r="AU59" s="739"/>
      <c r="AV59" s="712">
        <v>1246</v>
      </c>
      <c r="AW59" s="710">
        <v>3727</v>
      </c>
      <c r="AX59" s="709">
        <f t="shared" si="54"/>
        <v>2.991171749598716</v>
      </c>
      <c r="AY59" s="708">
        <f t="shared" si="55"/>
        <v>97.6</v>
      </c>
      <c r="AZ59" s="708">
        <f t="shared" si="56"/>
        <v>99</v>
      </c>
    </row>
    <row r="60" spans="2:52" s="705" customFormat="1" ht="10.9" customHeight="1">
      <c r="B60" s="737"/>
      <c r="C60" s="738"/>
      <c r="D60" s="1055"/>
      <c r="E60" s="1055"/>
      <c r="F60" s="1652"/>
      <c r="G60" s="1652"/>
      <c r="H60" s="738"/>
      <c r="I60" s="737"/>
      <c r="J60" s="737"/>
      <c r="K60" s="737"/>
      <c r="L60" s="737"/>
      <c r="M60" s="737"/>
      <c r="N60" s="737"/>
      <c r="O60" s="1658"/>
      <c r="P60" s="738"/>
      <c r="Q60" s="742"/>
      <c r="R60" s="742"/>
      <c r="S60" s="1652" t="s">
        <v>645</v>
      </c>
      <c r="T60" s="1652"/>
      <c r="U60" s="738"/>
      <c r="V60" s="731">
        <v>2179</v>
      </c>
      <c r="W60" s="712">
        <v>4232</v>
      </c>
      <c r="X60" s="749">
        <f t="shared" si="50"/>
        <v>1.9421753097751262</v>
      </c>
      <c r="Y60" s="750">
        <f t="shared" si="51"/>
        <v>95.2</v>
      </c>
      <c r="Z60" s="750">
        <f t="shared" si="52"/>
        <v>96.7</v>
      </c>
      <c r="AA60" s="737"/>
      <c r="AB60" s="1653"/>
      <c r="AC60" s="738"/>
      <c r="AD60" s="1055"/>
      <c r="AE60" s="1055"/>
      <c r="AF60" s="1652" t="s">
        <v>645</v>
      </c>
      <c r="AG60" s="1652"/>
      <c r="AH60" s="739"/>
      <c r="AI60" s="712">
        <v>2870</v>
      </c>
      <c r="AJ60" s="710">
        <v>7687</v>
      </c>
      <c r="AK60" s="709">
        <f>AJ60/AI60</f>
        <v>2.6783972125435542</v>
      </c>
      <c r="AL60" s="708">
        <f t="shared" si="53"/>
        <v>98</v>
      </c>
      <c r="AM60" s="708">
        <f t="shared" si="53"/>
        <v>98.5</v>
      </c>
      <c r="AN60" s="737"/>
      <c r="AO60" s="1653"/>
      <c r="AP60" s="738"/>
      <c r="AQ60" s="742"/>
      <c r="AR60" s="742"/>
      <c r="AS60" s="1652" t="s">
        <v>645</v>
      </c>
      <c r="AT60" s="1652"/>
      <c r="AU60" s="739"/>
      <c r="AV60" s="712">
        <v>1230</v>
      </c>
      <c r="AW60" s="710">
        <v>3699</v>
      </c>
      <c r="AX60" s="709">
        <f t="shared" si="54"/>
        <v>3.0073170731707317</v>
      </c>
      <c r="AY60" s="708">
        <f t="shared" si="55"/>
        <v>96.3</v>
      </c>
      <c r="AZ60" s="708">
        <f t="shared" si="56"/>
        <v>98.3</v>
      </c>
    </row>
    <row r="61" spans="2:52" s="705" customFormat="1" ht="10.9" customHeight="1">
      <c r="B61" s="737"/>
      <c r="C61" s="738"/>
      <c r="D61" s="738"/>
      <c r="E61" s="738"/>
      <c r="F61" s="738"/>
      <c r="G61" s="1055"/>
      <c r="H61" s="738"/>
      <c r="I61" s="737"/>
      <c r="J61" s="737"/>
      <c r="K61" s="737"/>
      <c r="L61" s="737"/>
      <c r="M61" s="737"/>
      <c r="N61" s="737"/>
      <c r="O61" s="1658"/>
      <c r="P61" s="738"/>
      <c r="Q61" s="738"/>
      <c r="R61" s="738"/>
      <c r="S61" s="738"/>
      <c r="T61" s="742" t="s">
        <v>644</v>
      </c>
      <c r="U61" s="738"/>
      <c r="V61" s="731">
        <v>1197</v>
      </c>
      <c r="W61" s="712">
        <v>2870</v>
      </c>
      <c r="X61" s="749">
        <f t="shared" si="50"/>
        <v>2.3976608187134505</v>
      </c>
      <c r="Y61" s="750">
        <f t="shared" si="51"/>
        <v>52.3</v>
      </c>
      <c r="Z61" s="750">
        <f t="shared" si="52"/>
        <v>65.599999999999994</v>
      </c>
      <c r="AA61" s="737"/>
      <c r="AB61" s="1653"/>
      <c r="AC61" s="738"/>
      <c r="AD61" s="738"/>
      <c r="AE61" s="738"/>
      <c r="AF61" s="738"/>
      <c r="AG61" s="1055" t="s">
        <v>644</v>
      </c>
      <c r="AH61" s="739"/>
      <c r="AI61" s="712">
        <v>2665</v>
      </c>
      <c r="AJ61" s="710">
        <v>7246</v>
      </c>
      <c r="AK61" s="709">
        <f>AJ61/AI61</f>
        <v>2.7189493433395873</v>
      </c>
      <c r="AL61" s="708">
        <f t="shared" si="53"/>
        <v>91</v>
      </c>
      <c r="AM61" s="708">
        <f t="shared" si="53"/>
        <v>92.9</v>
      </c>
      <c r="AN61" s="737"/>
      <c r="AO61" s="1653"/>
      <c r="AP61" s="738"/>
      <c r="AQ61" s="738"/>
      <c r="AR61" s="738"/>
      <c r="AS61" s="738"/>
      <c r="AT61" s="742" t="s">
        <v>644</v>
      </c>
      <c r="AU61" s="739"/>
      <c r="AV61" s="712">
        <v>1200</v>
      </c>
      <c r="AW61" s="710">
        <v>3632</v>
      </c>
      <c r="AX61" s="709">
        <f t="shared" si="54"/>
        <v>3.0266666666666668</v>
      </c>
      <c r="AY61" s="708">
        <f t="shared" si="55"/>
        <v>94</v>
      </c>
      <c r="AZ61" s="708">
        <f t="shared" si="56"/>
        <v>96.5</v>
      </c>
    </row>
    <row r="62" spans="2:52" s="705" customFormat="1" ht="10.9" customHeight="1">
      <c r="B62" s="737"/>
      <c r="C62" s="738"/>
      <c r="D62" s="738"/>
      <c r="E62" s="738"/>
      <c r="F62" s="738"/>
      <c r="G62" s="743"/>
      <c r="H62" s="738"/>
      <c r="I62" s="737"/>
      <c r="J62" s="737"/>
      <c r="K62" s="737"/>
      <c r="L62" s="737"/>
      <c r="M62" s="737"/>
      <c r="N62" s="737"/>
      <c r="O62" s="1658"/>
      <c r="P62" s="738"/>
      <c r="Q62" s="738"/>
      <c r="R62" s="738"/>
      <c r="S62" s="738"/>
      <c r="T62" s="1325" t="s">
        <v>643</v>
      </c>
      <c r="U62" s="738"/>
      <c r="V62" s="731">
        <v>127</v>
      </c>
      <c r="W62" s="712">
        <v>228</v>
      </c>
      <c r="X62" s="749">
        <f t="shared" si="50"/>
        <v>1.795275590551181</v>
      </c>
      <c r="Y62" s="750">
        <f t="shared" si="51"/>
        <v>5.6</v>
      </c>
      <c r="Z62" s="750">
        <f t="shared" si="52"/>
        <v>5.2</v>
      </c>
      <c r="AA62" s="737"/>
      <c r="AB62" s="1653"/>
      <c r="AC62" s="738"/>
      <c r="AD62" s="738"/>
      <c r="AE62" s="738"/>
      <c r="AF62" s="738"/>
      <c r="AG62" s="1325" t="s">
        <v>643</v>
      </c>
      <c r="AH62" s="739"/>
      <c r="AI62" s="712">
        <v>0</v>
      </c>
      <c r="AJ62" s="710">
        <v>0</v>
      </c>
      <c r="AK62" s="709" t="s">
        <v>243</v>
      </c>
      <c r="AL62" s="708" t="s">
        <v>243</v>
      </c>
      <c r="AM62" s="708" t="s">
        <v>243</v>
      </c>
      <c r="AN62" s="737"/>
      <c r="AO62" s="1653"/>
      <c r="AP62" s="738"/>
      <c r="AQ62" s="738"/>
      <c r="AR62" s="738"/>
      <c r="AS62" s="738"/>
      <c r="AT62" s="1325" t="s">
        <v>643</v>
      </c>
      <c r="AU62" s="739"/>
      <c r="AV62" s="712">
        <v>12</v>
      </c>
      <c r="AW62" s="710">
        <v>22</v>
      </c>
      <c r="AX62" s="709">
        <f t="shared" si="54"/>
        <v>1.8333333333333333</v>
      </c>
      <c r="AY62" s="708">
        <f t="shared" si="55"/>
        <v>0.9</v>
      </c>
      <c r="AZ62" s="708">
        <f t="shared" si="56"/>
        <v>0.6</v>
      </c>
    </row>
    <row r="63" spans="2:52" s="705" customFormat="1" ht="10.9" customHeight="1">
      <c r="B63" s="737"/>
      <c r="C63" s="738"/>
      <c r="D63" s="738"/>
      <c r="E63" s="738"/>
      <c r="F63" s="738"/>
      <c r="G63" s="1055"/>
      <c r="H63" s="738"/>
      <c r="I63" s="737"/>
      <c r="J63" s="737"/>
      <c r="K63" s="737"/>
      <c r="L63" s="737"/>
      <c r="M63" s="737"/>
      <c r="N63" s="737"/>
      <c r="O63" s="1658"/>
      <c r="P63" s="738"/>
      <c r="Q63" s="738"/>
      <c r="R63" s="738"/>
      <c r="S63" s="738"/>
      <c r="T63" s="742" t="s">
        <v>642</v>
      </c>
      <c r="U63" s="738"/>
      <c r="V63" s="731">
        <v>843</v>
      </c>
      <c r="W63" s="712">
        <v>1119</v>
      </c>
      <c r="X63" s="749">
        <f t="shared" si="50"/>
        <v>1.3274021352313168</v>
      </c>
      <c r="Y63" s="750">
        <f t="shared" si="51"/>
        <v>36.799999999999997</v>
      </c>
      <c r="Z63" s="750">
        <f t="shared" si="52"/>
        <v>25.6</v>
      </c>
      <c r="AA63" s="737"/>
      <c r="AB63" s="1653"/>
      <c r="AC63" s="738"/>
      <c r="AD63" s="738"/>
      <c r="AE63" s="738"/>
      <c r="AF63" s="738"/>
      <c r="AG63" s="1055" t="s">
        <v>642</v>
      </c>
      <c r="AH63" s="739"/>
      <c r="AI63" s="712">
        <v>201</v>
      </c>
      <c r="AJ63" s="710">
        <v>432</v>
      </c>
      <c r="AK63" s="709">
        <f>AJ63/AI63</f>
        <v>2.1492537313432836</v>
      </c>
      <c r="AL63" s="708">
        <f t="shared" ref="AL63:AM66" si="57">ROUND(AI63/AI$58*100,1)</f>
        <v>6.9</v>
      </c>
      <c r="AM63" s="708">
        <f t="shared" si="57"/>
        <v>5.5</v>
      </c>
      <c r="AN63" s="737"/>
      <c r="AO63" s="1653"/>
      <c r="AP63" s="738"/>
      <c r="AQ63" s="738"/>
      <c r="AR63" s="738"/>
      <c r="AS63" s="738"/>
      <c r="AT63" s="742" t="s">
        <v>642</v>
      </c>
      <c r="AU63" s="739"/>
      <c r="AV63" s="712">
        <v>14</v>
      </c>
      <c r="AW63" s="710">
        <v>34</v>
      </c>
      <c r="AX63" s="709">
        <f t="shared" si="54"/>
        <v>2.4285714285714284</v>
      </c>
      <c r="AY63" s="708">
        <f t="shared" si="55"/>
        <v>1.1000000000000001</v>
      </c>
      <c r="AZ63" s="708">
        <f t="shared" si="56"/>
        <v>0.9</v>
      </c>
    </row>
    <row r="64" spans="2:52" s="705" customFormat="1" ht="10.9" customHeight="1">
      <c r="B64" s="737"/>
      <c r="C64" s="738"/>
      <c r="D64" s="738"/>
      <c r="E64" s="738"/>
      <c r="F64" s="738"/>
      <c r="G64" s="1055"/>
      <c r="H64" s="738"/>
      <c r="I64" s="737"/>
      <c r="J64" s="737"/>
      <c r="K64" s="737"/>
      <c r="L64" s="737"/>
      <c r="M64" s="737"/>
      <c r="N64" s="737"/>
      <c r="O64" s="1658"/>
      <c r="P64" s="738"/>
      <c r="Q64" s="738"/>
      <c r="R64" s="738"/>
      <c r="S64" s="738"/>
      <c r="T64" s="742" t="s">
        <v>641</v>
      </c>
      <c r="U64" s="738"/>
      <c r="V64" s="731">
        <v>12</v>
      </c>
      <c r="W64" s="712">
        <v>15</v>
      </c>
      <c r="X64" s="749">
        <f t="shared" si="50"/>
        <v>1.25</v>
      </c>
      <c r="Y64" s="750">
        <f t="shared" si="51"/>
        <v>0.5</v>
      </c>
      <c r="Z64" s="750">
        <f t="shared" si="52"/>
        <v>0.3</v>
      </c>
      <c r="AA64" s="737"/>
      <c r="AB64" s="1653"/>
      <c r="AC64" s="738"/>
      <c r="AD64" s="738"/>
      <c r="AE64" s="738"/>
      <c r="AF64" s="738"/>
      <c r="AG64" s="1055" t="s">
        <v>641</v>
      </c>
      <c r="AH64" s="739"/>
      <c r="AI64" s="712">
        <v>4</v>
      </c>
      <c r="AJ64" s="710">
        <v>9</v>
      </c>
      <c r="AK64" s="709">
        <f>AJ64/AI64</f>
        <v>2.25</v>
      </c>
      <c r="AL64" s="708">
        <f t="shared" si="57"/>
        <v>0.1</v>
      </c>
      <c r="AM64" s="708">
        <f t="shared" si="57"/>
        <v>0.1</v>
      </c>
      <c r="AN64" s="737"/>
      <c r="AO64" s="1653"/>
      <c r="AP64" s="738"/>
      <c r="AQ64" s="738"/>
      <c r="AR64" s="738"/>
      <c r="AS64" s="738"/>
      <c r="AT64" s="742" t="s">
        <v>641</v>
      </c>
      <c r="AU64" s="739"/>
      <c r="AV64" s="712">
        <v>4</v>
      </c>
      <c r="AW64" s="710">
        <v>11</v>
      </c>
      <c r="AX64" s="709">
        <f t="shared" si="54"/>
        <v>2.75</v>
      </c>
      <c r="AY64" s="708">
        <f t="shared" si="55"/>
        <v>0.3</v>
      </c>
      <c r="AZ64" s="708">
        <f t="shared" si="56"/>
        <v>0.3</v>
      </c>
    </row>
    <row r="65" spans="2:52" s="705" customFormat="1" ht="10.9" customHeight="1">
      <c r="B65" s="737"/>
      <c r="C65" s="738"/>
      <c r="D65" s="738"/>
      <c r="E65" s="738"/>
      <c r="F65" s="1652"/>
      <c r="G65" s="1652"/>
      <c r="H65" s="738"/>
      <c r="I65" s="737"/>
      <c r="J65" s="737"/>
      <c r="K65" s="737"/>
      <c r="L65" s="737"/>
      <c r="M65" s="737"/>
      <c r="N65" s="737"/>
      <c r="O65" s="1658"/>
      <c r="P65" s="738"/>
      <c r="Q65" s="738"/>
      <c r="R65" s="738"/>
      <c r="S65" s="1652" t="s">
        <v>640</v>
      </c>
      <c r="T65" s="1652"/>
      <c r="U65" s="738"/>
      <c r="V65" s="731">
        <v>62</v>
      </c>
      <c r="W65" s="712">
        <v>93</v>
      </c>
      <c r="X65" s="749">
        <f t="shared" si="50"/>
        <v>1.5</v>
      </c>
      <c r="Y65" s="750">
        <f t="shared" si="51"/>
        <v>2.7</v>
      </c>
      <c r="Z65" s="750">
        <f t="shared" si="52"/>
        <v>2.1</v>
      </c>
      <c r="AA65" s="737"/>
      <c r="AB65" s="1653"/>
      <c r="AC65" s="738"/>
      <c r="AD65" s="738"/>
      <c r="AE65" s="738"/>
      <c r="AF65" s="1652" t="s">
        <v>640</v>
      </c>
      <c r="AG65" s="1652"/>
      <c r="AH65" s="739"/>
      <c r="AI65" s="712">
        <v>40</v>
      </c>
      <c r="AJ65" s="710">
        <v>85</v>
      </c>
      <c r="AK65" s="709">
        <f>AJ65/AI65</f>
        <v>2.125</v>
      </c>
      <c r="AL65" s="708">
        <f t="shared" si="57"/>
        <v>1.4</v>
      </c>
      <c r="AM65" s="708">
        <f t="shared" si="57"/>
        <v>1.1000000000000001</v>
      </c>
      <c r="AN65" s="737"/>
      <c r="AO65" s="1653"/>
      <c r="AP65" s="738"/>
      <c r="AQ65" s="738"/>
      <c r="AR65" s="738"/>
      <c r="AS65" s="1652" t="s">
        <v>640</v>
      </c>
      <c r="AT65" s="1652"/>
      <c r="AU65" s="739"/>
      <c r="AV65" s="712">
        <v>16</v>
      </c>
      <c r="AW65" s="710">
        <v>28</v>
      </c>
      <c r="AX65" s="709">
        <f t="shared" si="54"/>
        <v>1.75</v>
      </c>
      <c r="AY65" s="708">
        <f t="shared" si="55"/>
        <v>1.3</v>
      </c>
      <c r="AZ65" s="708">
        <f t="shared" si="56"/>
        <v>0.7</v>
      </c>
    </row>
    <row r="66" spans="2:52" s="705" customFormat="1" ht="10.9" customHeight="1">
      <c r="B66" s="737"/>
      <c r="C66" s="738"/>
      <c r="D66" s="737"/>
      <c r="E66" s="1652"/>
      <c r="F66" s="1652"/>
      <c r="G66" s="1652"/>
      <c r="H66" s="738"/>
      <c r="I66" s="737"/>
      <c r="J66" s="737"/>
      <c r="K66" s="737"/>
      <c r="L66" s="737"/>
      <c r="M66" s="737"/>
      <c r="N66" s="737"/>
      <c r="O66" s="1658"/>
      <c r="P66" s="738"/>
      <c r="Q66" s="737"/>
      <c r="R66" s="1652" t="s">
        <v>639</v>
      </c>
      <c r="S66" s="1652"/>
      <c r="T66" s="1652"/>
      <c r="U66" s="738"/>
      <c r="V66" s="731">
        <v>47</v>
      </c>
      <c r="W66" s="712">
        <v>51</v>
      </c>
      <c r="X66" s="749">
        <f t="shared" si="50"/>
        <v>1.0851063829787233</v>
      </c>
      <c r="Y66" s="750">
        <f t="shared" si="51"/>
        <v>2.1</v>
      </c>
      <c r="Z66" s="750">
        <f t="shared" si="52"/>
        <v>1.2</v>
      </c>
      <c r="AA66" s="737"/>
      <c r="AB66" s="1653"/>
      <c r="AC66" s="738"/>
      <c r="AD66" s="737"/>
      <c r="AE66" s="1652" t="s">
        <v>639</v>
      </c>
      <c r="AF66" s="1652"/>
      <c r="AG66" s="1652"/>
      <c r="AH66" s="739"/>
      <c r="AI66" s="712">
        <v>18</v>
      </c>
      <c r="AJ66" s="710">
        <v>30</v>
      </c>
      <c r="AK66" s="709">
        <f>AJ66/AI66</f>
        <v>1.6666666666666667</v>
      </c>
      <c r="AL66" s="708">
        <f t="shared" si="57"/>
        <v>0.6</v>
      </c>
      <c r="AM66" s="708">
        <f t="shared" si="57"/>
        <v>0.4</v>
      </c>
      <c r="AN66" s="737"/>
      <c r="AO66" s="1653"/>
      <c r="AP66" s="738"/>
      <c r="AQ66" s="737"/>
      <c r="AR66" s="1652" t="s">
        <v>639</v>
      </c>
      <c r="AS66" s="1652"/>
      <c r="AT66" s="1652"/>
      <c r="AU66" s="739"/>
      <c r="AV66" s="712">
        <v>31</v>
      </c>
      <c r="AW66" s="710">
        <v>37</v>
      </c>
      <c r="AX66" s="709">
        <f t="shared" si="54"/>
        <v>1.1935483870967742</v>
      </c>
      <c r="AY66" s="708">
        <f t="shared" si="55"/>
        <v>2.4</v>
      </c>
      <c r="AZ66" s="708">
        <f t="shared" si="56"/>
        <v>1</v>
      </c>
    </row>
    <row r="67" spans="2:52" s="705" customFormat="1" ht="6.75" customHeight="1">
      <c r="B67" s="738"/>
      <c r="C67" s="738"/>
      <c r="D67" s="738"/>
      <c r="E67" s="738"/>
      <c r="F67" s="738"/>
      <c r="G67" s="738"/>
      <c r="H67" s="738"/>
      <c r="I67" s="717"/>
      <c r="J67" s="717"/>
      <c r="K67" s="717"/>
      <c r="L67" s="717"/>
      <c r="M67" s="717"/>
      <c r="N67" s="737"/>
      <c r="O67" s="711"/>
      <c r="U67" s="738"/>
      <c r="V67" s="732"/>
      <c r="W67" s="717"/>
      <c r="X67" s="751"/>
      <c r="Y67" s="752"/>
      <c r="Z67" s="752"/>
      <c r="AA67" s="737"/>
      <c r="AB67" s="738"/>
      <c r="AC67" s="737"/>
      <c r="AD67" s="737"/>
      <c r="AE67" s="737"/>
      <c r="AF67" s="737"/>
      <c r="AG67" s="737"/>
      <c r="AH67" s="1102"/>
      <c r="AI67" s="717"/>
      <c r="AJ67" s="716"/>
      <c r="AK67" s="715"/>
      <c r="AL67" s="714"/>
      <c r="AM67" s="714"/>
      <c r="AN67" s="737"/>
      <c r="AO67" s="707"/>
      <c r="AP67" s="707"/>
      <c r="AQ67" s="707"/>
      <c r="AR67" s="707"/>
      <c r="AS67" s="707"/>
      <c r="AT67" s="707"/>
      <c r="AU67" s="744"/>
      <c r="AV67" s="706"/>
      <c r="AW67" s="706"/>
      <c r="AX67" s="706"/>
      <c r="AY67" s="706"/>
      <c r="AZ67" s="706"/>
    </row>
    <row r="68" spans="2:52" ht="10.5" customHeight="1">
      <c r="B68" s="1670"/>
      <c r="C68" s="740"/>
      <c r="D68" s="1656"/>
      <c r="E68" s="1656"/>
      <c r="F68" s="1656"/>
      <c r="G68" s="1657"/>
      <c r="H68" s="738"/>
      <c r="I68" s="717"/>
      <c r="J68" s="1095"/>
      <c r="K68" s="1095"/>
      <c r="L68" s="1095"/>
      <c r="M68" s="1095"/>
      <c r="O68" s="1653" t="s">
        <v>663</v>
      </c>
      <c r="P68" s="740"/>
      <c r="Q68" s="1656" t="s">
        <v>647</v>
      </c>
      <c r="R68" s="1656"/>
      <c r="S68" s="1656"/>
      <c r="T68" s="1657"/>
      <c r="U68" s="738"/>
      <c r="V68" s="730">
        <v>1945</v>
      </c>
      <c r="W68" s="726">
        <v>4709</v>
      </c>
      <c r="X68" s="746">
        <f t="shared" ref="X68:X76" si="58">W68/V68</f>
        <v>2.4210796915167094</v>
      </c>
      <c r="Y68" s="747">
        <f t="shared" ref="Y68:Y76" si="59">ROUND(V68/V$68*100,1)</f>
        <v>100</v>
      </c>
      <c r="Z68" s="747">
        <f t="shared" ref="Z68:Z76" si="60">ROUND(W68/W$68*100,1)</f>
        <v>100</v>
      </c>
      <c r="AA68" s="1095"/>
      <c r="AB68" s="1653" t="s">
        <v>660</v>
      </c>
      <c r="AC68" s="740"/>
      <c r="AD68" s="1656" t="s">
        <v>647</v>
      </c>
      <c r="AE68" s="1656"/>
      <c r="AF68" s="1656"/>
      <c r="AG68" s="1657"/>
      <c r="AH68" s="1103"/>
      <c r="AI68" s="726">
        <v>1951</v>
      </c>
      <c r="AJ68" s="723">
        <v>5188</v>
      </c>
      <c r="AK68" s="724">
        <f t="shared" ref="AK68:AK76" si="61">AJ68/AI68</f>
        <v>2.6591491542798567</v>
      </c>
      <c r="AL68" s="725">
        <f t="shared" ref="AL68:AM71" si="62">ROUND(AI68/AI$68*100,1)</f>
        <v>100</v>
      </c>
      <c r="AM68" s="725">
        <f t="shared" si="62"/>
        <v>100</v>
      </c>
      <c r="AO68" s="1094"/>
      <c r="AP68" s="1094"/>
      <c r="AQ68" s="1094"/>
      <c r="AR68" s="1094"/>
      <c r="AS68" s="1094"/>
      <c r="AT68" s="1094"/>
      <c r="AU68" s="1094"/>
      <c r="AV68" s="1095"/>
      <c r="AW68" s="1095"/>
      <c r="AX68" s="1095"/>
      <c r="AY68" s="1095"/>
      <c r="AZ68" s="1095"/>
    </row>
    <row r="69" spans="2:52" ht="10.5" customHeight="1">
      <c r="B69" s="1670"/>
      <c r="C69" s="738"/>
      <c r="D69" s="737"/>
      <c r="E69" s="1652"/>
      <c r="F69" s="1652"/>
      <c r="G69" s="1652"/>
      <c r="H69" s="738"/>
      <c r="I69" s="717"/>
      <c r="J69" s="1095"/>
      <c r="K69" s="1095"/>
      <c r="L69" s="1095"/>
      <c r="M69" s="1095"/>
      <c r="O69" s="1653"/>
      <c r="P69" s="738"/>
      <c r="Q69" s="737"/>
      <c r="R69" s="1652" t="s">
        <v>646</v>
      </c>
      <c r="S69" s="1652"/>
      <c r="T69" s="1652"/>
      <c r="U69" s="738"/>
      <c r="V69" s="731">
        <v>1937</v>
      </c>
      <c r="W69" s="712">
        <v>4691</v>
      </c>
      <c r="X69" s="749">
        <f t="shared" si="58"/>
        <v>2.4217862674238515</v>
      </c>
      <c r="Y69" s="750">
        <f t="shared" si="59"/>
        <v>99.6</v>
      </c>
      <c r="Z69" s="750">
        <f t="shared" si="60"/>
        <v>99.6</v>
      </c>
      <c r="AA69" s="1095"/>
      <c r="AB69" s="1653"/>
      <c r="AC69" s="738"/>
      <c r="AD69" s="737"/>
      <c r="AE69" s="1652" t="s">
        <v>646</v>
      </c>
      <c r="AF69" s="1652"/>
      <c r="AG69" s="1652"/>
      <c r="AH69" s="1103"/>
      <c r="AI69" s="712">
        <v>1943</v>
      </c>
      <c r="AJ69" s="710">
        <v>5174</v>
      </c>
      <c r="AK69" s="709">
        <f t="shared" si="61"/>
        <v>2.6628924343798248</v>
      </c>
      <c r="AL69" s="708">
        <f t="shared" si="62"/>
        <v>99.6</v>
      </c>
      <c r="AM69" s="708">
        <f t="shared" si="62"/>
        <v>99.7</v>
      </c>
      <c r="AO69" s="1094"/>
      <c r="AP69" s="1094"/>
      <c r="AQ69" s="1094"/>
      <c r="AR69" s="1094"/>
      <c r="AS69" s="1094"/>
      <c r="AT69" s="1094"/>
      <c r="AU69" s="1094"/>
      <c r="AV69" s="1095"/>
      <c r="AW69" s="1095"/>
      <c r="AX69" s="1095"/>
      <c r="AY69" s="1095"/>
      <c r="AZ69" s="1095"/>
    </row>
    <row r="70" spans="2:52" ht="10.5" customHeight="1">
      <c r="B70" s="1670"/>
      <c r="C70" s="738"/>
      <c r="D70" s="1055"/>
      <c r="E70" s="1055"/>
      <c r="F70" s="1652"/>
      <c r="G70" s="1652"/>
      <c r="H70" s="738"/>
      <c r="I70" s="717"/>
      <c r="J70" s="1095"/>
      <c r="K70" s="1095"/>
      <c r="L70" s="1095"/>
      <c r="M70" s="1095"/>
      <c r="O70" s="1653"/>
      <c r="P70" s="738"/>
      <c r="Q70" s="1055"/>
      <c r="R70" s="1055"/>
      <c r="S70" s="1652" t="s">
        <v>645</v>
      </c>
      <c r="T70" s="1652"/>
      <c r="U70" s="738"/>
      <c r="V70" s="731">
        <v>1916</v>
      </c>
      <c r="W70" s="712">
        <v>4656</v>
      </c>
      <c r="X70" s="749">
        <f t="shared" si="58"/>
        <v>2.4300626304801671</v>
      </c>
      <c r="Y70" s="750">
        <f t="shared" si="59"/>
        <v>98.5</v>
      </c>
      <c r="Z70" s="750">
        <f t="shared" si="60"/>
        <v>98.9</v>
      </c>
      <c r="AA70" s="1095"/>
      <c r="AB70" s="1653"/>
      <c r="AC70" s="738"/>
      <c r="AD70" s="1055"/>
      <c r="AE70" s="1055"/>
      <c r="AF70" s="1652" t="s">
        <v>645</v>
      </c>
      <c r="AG70" s="1652"/>
      <c r="AH70" s="1103"/>
      <c r="AI70" s="712">
        <v>1920</v>
      </c>
      <c r="AJ70" s="710">
        <v>5137</v>
      </c>
      <c r="AK70" s="709">
        <f t="shared" si="61"/>
        <v>2.6755208333333331</v>
      </c>
      <c r="AL70" s="708">
        <f t="shared" si="62"/>
        <v>98.4</v>
      </c>
      <c r="AM70" s="708">
        <f t="shared" si="62"/>
        <v>99</v>
      </c>
      <c r="AO70" s="1094"/>
      <c r="AP70" s="1094"/>
      <c r="AQ70" s="1094"/>
      <c r="AR70" s="1094"/>
      <c r="AS70" s="1094"/>
      <c r="AT70" s="1094"/>
      <c r="AU70" s="1094"/>
      <c r="AV70" s="1095"/>
      <c r="AW70" s="1095"/>
      <c r="AX70" s="1095"/>
      <c r="AY70" s="1095"/>
      <c r="AZ70" s="1095"/>
    </row>
    <row r="71" spans="2:52" ht="10.5" customHeight="1">
      <c r="B71" s="1670"/>
      <c r="C71" s="738"/>
      <c r="D71" s="738"/>
      <c r="E71" s="738"/>
      <c r="F71" s="738"/>
      <c r="G71" s="1055"/>
      <c r="H71" s="738"/>
      <c r="I71" s="717"/>
      <c r="J71" s="1095"/>
      <c r="K71" s="1095"/>
      <c r="L71" s="1095"/>
      <c r="M71" s="1095"/>
      <c r="O71" s="1653"/>
      <c r="P71" s="738"/>
      <c r="Q71" s="738"/>
      <c r="R71" s="738"/>
      <c r="S71" s="738"/>
      <c r="T71" s="1055" t="s">
        <v>644</v>
      </c>
      <c r="U71" s="738"/>
      <c r="V71" s="731">
        <v>1331</v>
      </c>
      <c r="W71" s="712">
        <v>3501</v>
      </c>
      <c r="X71" s="749">
        <f t="shared" si="58"/>
        <v>2.6303531179564237</v>
      </c>
      <c r="Y71" s="750">
        <f t="shared" si="59"/>
        <v>68.400000000000006</v>
      </c>
      <c r="Z71" s="750">
        <f t="shared" si="60"/>
        <v>74.3</v>
      </c>
      <c r="AA71" s="1095"/>
      <c r="AB71" s="1653"/>
      <c r="AC71" s="738"/>
      <c r="AD71" s="738"/>
      <c r="AE71" s="738"/>
      <c r="AF71" s="738"/>
      <c r="AG71" s="1055" t="s">
        <v>644</v>
      </c>
      <c r="AH71" s="1103"/>
      <c r="AI71" s="712">
        <v>1659</v>
      </c>
      <c r="AJ71" s="710">
        <v>4635</v>
      </c>
      <c r="AK71" s="709">
        <f t="shared" si="61"/>
        <v>2.793851717902351</v>
      </c>
      <c r="AL71" s="708">
        <f t="shared" si="62"/>
        <v>85</v>
      </c>
      <c r="AM71" s="708">
        <f t="shared" si="62"/>
        <v>89.3</v>
      </c>
      <c r="AO71" s="1094"/>
      <c r="AP71" s="1094"/>
      <c r="AQ71" s="1094"/>
      <c r="AR71" s="1094"/>
      <c r="AS71" s="1094"/>
      <c r="AT71" s="1094"/>
      <c r="AU71" s="1094"/>
      <c r="AV71" s="1095"/>
      <c r="AW71" s="1095"/>
      <c r="AX71" s="1095"/>
      <c r="AY71" s="1095"/>
      <c r="AZ71" s="1095"/>
    </row>
    <row r="72" spans="2:52" ht="10.5" customHeight="1">
      <c r="B72" s="1670"/>
      <c r="C72" s="738"/>
      <c r="D72" s="738"/>
      <c r="E72" s="738"/>
      <c r="F72" s="738"/>
      <c r="G72" s="743"/>
      <c r="H72" s="738"/>
      <c r="I72" s="717"/>
      <c r="J72" s="1095"/>
      <c r="K72" s="1095"/>
      <c r="L72" s="1095"/>
      <c r="M72" s="1095"/>
      <c r="O72" s="1653"/>
      <c r="P72" s="738"/>
      <c r="Q72" s="738"/>
      <c r="R72" s="738"/>
      <c r="S72" s="738"/>
      <c r="T72" s="1325" t="s">
        <v>643</v>
      </c>
      <c r="U72" s="738"/>
      <c r="V72" s="731">
        <v>262</v>
      </c>
      <c r="W72" s="712">
        <v>522</v>
      </c>
      <c r="X72" s="749">
        <f t="shared" si="58"/>
        <v>1.9923664122137406</v>
      </c>
      <c r="Y72" s="750">
        <f t="shared" si="59"/>
        <v>13.5</v>
      </c>
      <c r="Z72" s="750">
        <f t="shared" si="60"/>
        <v>11.1</v>
      </c>
      <c r="AA72" s="1095"/>
      <c r="AB72" s="1653"/>
      <c r="AC72" s="738"/>
      <c r="AD72" s="738"/>
      <c r="AE72" s="738"/>
      <c r="AF72" s="738"/>
      <c r="AG72" s="1325" t="s">
        <v>643</v>
      </c>
      <c r="AH72" s="1103"/>
      <c r="AI72" s="712">
        <v>0</v>
      </c>
      <c r="AJ72" s="710">
        <v>0</v>
      </c>
      <c r="AK72" s="749" t="s">
        <v>672</v>
      </c>
      <c r="AL72" s="749" t="s">
        <v>672</v>
      </c>
      <c r="AM72" s="749" t="s">
        <v>672</v>
      </c>
      <c r="AO72" s="1094"/>
      <c r="AP72" s="1094"/>
      <c r="AQ72" s="1094"/>
      <c r="AR72" s="1094"/>
      <c r="AS72" s="1094"/>
      <c r="AT72" s="1094"/>
      <c r="AU72" s="1094"/>
      <c r="AV72" s="1095"/>
      <c r="AW72" s="1095"/>
      <c r="AX72" s="1095"/>
      <c r="AY72" s="1095"/>
      <c r="AZ72" s="1095"/>
    </row>
    <row r="73" spans="2:52" ht="10.5" customHeight="1">
      <c r="B73" s="1670"/>
      <c r="C73" s="738"/>
      <c r="D73" s="738"/>
      <c r="E73" s="738"/>
      <c r="F73" s="738"/>
      <c r="G73" s="1055"/>
      <c r="H73" s="738"/>
      <c r="I73" s="717"/>
      <c r="J73" s="1095"/>
      <c r="K73" s="1095"/>
      <c r="L73" s="1095"/>
      <c r="M73" s="1095"/>
      <c r="O73" s="1653"/>
      <c r="P73" s="738"/>
      <c r="Q73" s="738"/>
      <c r="R73" s="738"/>
      <c r="S73" s="738"/>
      <c r="T73" s="1055" t="s">
        <v>642</v>
      </c>
      <c r="U73" s="738"/>
      <c r="V73" s="731">
        <v>316</v>
      </c>
      <c r="W73" s="712">
        <v>615</v>
      </c>
      <c r="X73" s="749">
        <f t="shared" si="58"/>
        <v>1.9462025316455696</v>
      </c>
      <c r="Y73" s="750">
        <f t="shared" si="59"/>
        <v>16.2</v>
      </c>
      <c r="Z73" s="750">
        <f t="shared" si="60"/>
        <v>13.1</v>
      </c>
      <c r="AA73" s="1095"/>
      <c r="AB73" s="1653"/>
      <c r="AC73" s="738"/>
      <c r="AD73" s="738"/>
      <c r="AE73" s="738"/>
      <c r="AF73" s="738"/>
      <c r="AG73" s="1055" t="s">
        <v>642</v>
      </c>
      <c r="AH73" s="1103"/>
      <c r="AI73" s="712">
        <v>258</v>
      </c>
      <c r="AJ73" s="710">
        <v>498</v>
      </c>
      <c r="AK73" s="709">
        <f t="shared" si="61"/>
        <v>1.930232558139535</v>
      </c>
      <c r="AL73" s="708">
        <f t="shared" ref="AL73:AM76" si="63">ROUND(AI73/AI$68*100,1)</f>
        <v>13.2</v>
      </c>
      <c r="AM73" s="708">
        <f t="shared" si="63"/>
        <v>9.6</v>
      </c>
      <c r="AO73" s="1094"/>
      <c r="AP73" s="1094"/>
      <c r="AQ73" s="1094"/>
      <c r="AR73" s="1094"/>
      <c r="AS73" s="1094"/>
      <c r="AT73" s="1094"/>
      <c r="AU73" s="1094"/>
      <c r="AV73" s="1095"/>
      <c r="AW73" s="1095"/>
      <c r="AX73" s="1095"/>
      <c r="AY73" s="1095"/>
      <c r="AZ73" s="1095"/>
    </row>
    <row r="74" spans="2:52" ht="10.5" customHeight="1">
      <c r="B74" s="1670"/>
      <c r="C74" s="738"/>
      <c r="D74" s="738"/>
      <c r="E74" s="738"/>
      <c r="F74" s="738"/>
      <c r="G74" s="1055"/>
      <c r="H74" s="738"/>
      <c r="I74" s="717"/>
      <c r="J74" s="1095"/>
      <c r="K74" s="1095"/>
      <c r="L74" s="1095"/>
      <c r="M74" s="1095"/>
      <c r="O74" s="1653"/>
      <c r="P74" s="738"/>
      <c r="Q74" s="738"/>
      <c r="R74" s="738"/>
      <c r="S74" s="738"/>
      <c r="T74" s="1055" t="s">
        <v>641</v>
      </c>
      <c r="U74" s="738"/>
      <c r="V74" s="731">
        <v>7</v>
      </c>
      <c r="W74" s="712">
        <v>18</v>
      </c>
      <c r="X74" s="749">
        <f t="shared" si="58"/>
        <v>2.5714285714285716</v>
      </c>
      <c r="Y74" s="750">
        <f t="shared" si="59"/>
        <v>0.4</v>
      </c>
      <c r="Z74" s="750">
        <f t="shared" si="60"/>
        <v>0.4</v>
      </c>
      <c r="AA74" s="1095"/>
      <c r="AB74" s="1653"/>
      <c r="AC74" s="738"/>
      <c r="AD74" s="738"/>
      <c r="AE74" s="738"/>
      <c r="AF74" s="738"/>
      <c r="AG74" s="1055" t="s">
        <v>641</v>
      </c>
      <c r="AH74" s="1103"/>
      <c r="AI74" s="712">
        <v>3</v>
      </c>
      <c r="AJ74" s="710">
        <v>4</v>
      </c>
      <c r="AK74" s="709">
        <f t="shared" si="61"/>
        <v>1.3333333333333333</v>
      </c>
      <c r="AL74" s="708">
        <f t="shared" si="63"/>
        <v>0.2</v>
      </c>
      <c r="AM74" s="708">
        <f t="shared" si="63"/>
        <v>0.1</v>
      </c>
      <c r="AO74" s="1094"/>
      <c r="AP74" s="1094"/>
      <c r="AQ74" s="1094"/>
      <c r="AR74" s="1094"/>
      <c r="AS74" s="1094"/>
      <c r="AT74" s="1094"/>
      <c r="AU74" s="1094"/>
      <c r="AV74" s="1095"/>
      <c r="AW74" s="1095"/>
      <c r="AX74" s="1095"/>
      <c r="AY74" s="1095"/>
      <c r="AZ74" s="1095"/>
    </row>
    <row r="75" spans="2:52" ht="10.5" customHeight="1">
      <c r="B75" s="1670"/>
      <c r="C75" s="738"/>
      <c r="D75" s="738"/>
      <c r="E75" s="738"/>
      <c r="F75" s="1652"/>
      <c r="G75" s="1652"/>
      <c r="H75" s="738"/>
      <c r="I75" s="717"/>
      <c r="J75" s="1095"/>
      <c r="K75" s="1095"/>
      <c r="L75" s="1095"/>
      <c r="M75" s="1095"/>
      <c r="O75" s="1653"/>
      <c r="P75" s="738"/>
      <c r="Q75" s="738"/>
      <c r="R75" s="738"/>
      <c r="S75" s="1652" t="s">
        <v>640</v>
      </c>
      <c r="T75" s="1652"/>
      <c r="U75" s="738"/>
      <c r="V75" s="731">
        <v>21</v>
      </c>
      <c r="W75" s="712">
        <v>35</v>
      </c>
      <c r="X75" s="749">
        <f t="shared" si="58"/>
        <v>1.6666666666666667</v>
      </c>
      <c r="Y75" s="750">
        <f t="shared" si="59"/>
        <v>1.1000000000000001</v>
      </c>
      <c r="Z75" s="750">
        <f t="shared" si="60"/>
        <v>0.7</v>
      </c>
      <c r="AA75" s="1095"/>
      <c r="AB75" s="1653"/>
      <c r="AC75" s="738"/>
      <c r="AD75" s="738"/>
      <c r="AE75" s="738"/>
      <c r="AF75" s="1652" t="s">
        <v>640</v>
      </c>
      <c r="AG75" s="1652"/>
      <c r="AH75" s="1103"/>
      <c r="AI75" s="712">
        <v>23</v>
      </c>
      <c r="AJ75" s="710">
        <v>37</v>
      </c>
      <c r="AK75" s="709">
        <f t="shared" si="61"/>
        <v>1.6086956521739131</v>
      </c>
      <c r="AL75" s="708">
        <f t="shared" si="63"/>
        <v>1.2</v>
      </c>
      <c r="AM75" s="708">
        <f t="shared" si="63"/>
        <v>0.7</v>
      </c>
      <c r="AO75" s="1094"/>
      <c r="AP75" s="1094"/>
      <c r="AQ75" s="1094"/>
      <c r="AR75" s="1094"/>
      <c r="AS75" s="1094"/>
      <c r="AT75" s="1094"/>
      <c r="AU75" s="1094"/>
      <c r="AV75" s="1095"/>
      <c r="AW75" s="1095"/>
      <c r="AX75" s="1095"/>
      <c r="AY75" s="1095"/>
      <c r="AZ75" s="1095"/>
    </row>
    <row r="76" spans="2:52" ht="10.5" customHeight="1">
      <c r="B76" s="1670"/>
      <c r="C76" s="738"/>
      <c r="D76" s="737"/>
      <c r="E76" s="1652"/>
      <c r="F76" s="1652"/>
      <c r="G76" s="1652"/>
      <c r="H76" s="738"/>
      <c r="I76" s="717"/>
      <c r="J76" s="1095"/>
      <c r="K76" s="1095"/>
      <c r="L76" s="1095"/>
      <c r="M76" s="1095"/>
      <c r="O76" s="1653"/>
      <c r="P76" s="738"/>
      <c r="Q76" s="737"/>
      <c r="R76" s="1652" t="s">
        <v>639</v>
      </c>
      <c r="S76" s="1652"/>
      <c r="T76" s="1652"/>
      <c r="U76" s="738"/>
      <c r="V76" s="731">
        <v>8</v>
      </c>
      <c r="W76" s="712">
        <v>18</v>
      </c>
      <c r="X76" s="749">
        <f t="shared" si="58"/>
        <v>2.25</v>
      </c>
      <c r="Y76" s="750">
        <f t="shared" si="59"/>
        <v>0.4</v>
      </c>
      <c r="Z76" s="750">
        <f t="shared" si="60"/>
        <v>0.4</v>
      </c>
      <c r="AA76" s="1095"/>
      <c r="AB76" s="1653"/>
      <c r="AC76" s="738"/>
      <c r="AD76" s="737"/>
      <c r="AE76" s="1652" t="s">
        <v>639</v>
      </c>
      <c r="AF76" s="1652"/>
      <c r="AG76" s="1652"/>
      <c r="AH76" s="739"/>
      <c r="AI76" s="712">
        <v>8</v>
      </c>
      <c r="AJ76" s="712">
        <v>14</v>
      </c>
      <c r="AK76" s="749">
        <f t="shared" si="61"/>
        <v>1.75</v>
      </c>
      <c r="AL76" s="750">
        <f t="shared" si="63"/>
        <v>0.4</v>
      </c>
      <c r="AM76" s="750">
        <f t="shared" si="63"/>
        <v>0.3</v>
      </c>
      <c r="AO76" s="1094"/>
      <c r="AP76" s="1094"/>
      <c r="AQ76" s="1094"/>
      <c r="AR76" s="1094"/>
      <c r="AS76" s="1094"/>
      <c r="AT76" s="1094"/>
      <c r="AU76" s="1094"/>
      <c r="AV76" s="1095"/>
      <c r="AW76" s="1095"/>
      <c r="AX76" s="1095"/>
      <c r="AY76" s="1095"/>
      <c r="AZ76" s="1095"/>
    </row>
    <row r="77" spans="2:52" ht="6.75" customHeight="1">
      <c r="I77" s="1095"/>
      <c r="O77" s="1096"/>
      <c r="P77" s="1096"/>
      <c r="Q77" s="1096"/>
      <c r="R77" s="1096"/>
      <c r="S77" s="1096"/>
      <c r="T77" s="1096"/>
      <c r="U77" s="1096"/>
      <c r="V77" s="1104"/>
      <c r="W77" s="1097"/>
      <c r="X77" s="1097"/>
      <c r="Y77" s="1097"/>
      <c r="Z77" s="1097"/>
      <c r="AA77" s="1095"/>
      <c r="AB77" s="1096"/>
      <c r="AC77" s="1096"/>
      <c r="AD77" s="1096"/>
      <c r="AE77" s="1096"/>
      <c r="AF77" s="1096"/>
      <c r="AG77" s="1096"/>
      <c r="AH77" s="1105"/>
      <c r="AI77" s="1097"/>
      <c r="AJ77" s="1097"/>
      <c r="AK77" s="1097"/>
      <c r="AL77" s="1097"/>
      <c r="AM77" s="1097"/>
      <c r="AO77" s="1094"/>
      <c r="AP77" s="1094"/>
      <c r="AQ77" s="1094"/>
      <c r="AR77" s="1094"/>
      <c r="AS77" s="1094"/>
      <c r="AT77" s="1094"/>
      <c r="AU77" s="1094"/>
      <c r="AV77" s="1095"/>
      <c r="AW77" s="1095"/>
      <c r="AX77" s="1095"/>
      <c r="AY77" s="1095"/>
      <c r="AZ77" s="1095"/>
    </row>
    <row r="78" spans="2:52" ht="6.75" customHeight="1"/>
  </sheetData>
  <mergeCells count="193">
    <mergeCell ref="AD68:AG68"/>
    <mergeCell ref="AE69:AG69"/>
    <mergeCell ref="AF70:AG70"/>
    <mergeCell ref="AF75:AG75"/>
    <mergeCell ref="AE76:AG76"/>
    <mergeCell ref="B68:B76"/>
    <mergeCell ref="D68:G68"/>
    <mergeCell ref="E69:G69"/>
    <mergeCell ref="F70:G70"/>
    <mergeCell ref="F75:G75"/>
    <mergeCell ref="E76:G76"/>
    <mergeCell ref="B8:B16"/>
    <mergeCell ref="Q68:T68"/>
    <mergeCell ref="R69:T69"/>
    <mergeCell ref="S70:T70"/>
    <mergeCell ref="S75:T75"/>
    <mergeCell ref="R76:T76"/>
    <mergeCell ref="B2:M2"/>
    <mergeCell ref="O2:Z2"/>
    <mergeCell ref="AB2:AM2"/>
    <mergeCell ref="B5:H6"/>
    <mergeCell ref="I5:I6"/>
    <mergeCell ref="J5:J6"/>
    <mergeCell ref="K5:K6"/>
    <mergeCell ref="L5:M5"/>
    <mergeCell ref="AK5:AK6"/>
    <mergeCell ref="AL5:AM5"/>
    <mergeCell ref="B48:B56"/>
    <mergeCell ref="O58:O66"/>
    <mergeCell ref="AB48:AB56"/>
    <mergeCell ref="O68:O76"/>
    <mergeCell ref="F25:G25"/>
    <mergeCell ref="S25:T25"/>
    <mergeCell ref="AF25:AG25"/>
    <mergeCell ref="AB68:AB76"/>
    <mergeCell ref="AO2:AZ2"/>
    <mergeCell ref="B3:M3"/>
    <mergeCell ref="O3:Z3"/>
    <mergeCell ref="AB3:AM3"/>
    <mergeCell ref="AO3:AZ3"/>
    <mergeCell ref="B4:M4"/>
    <mergeCell ref="O4:Z4"/>
    <mergeCell ref="AB4:AM4"/>
    <mergeCell ref="AO4:AZ4"/>
    <mergeCell ref="F10:G10"/>
    <mergeCell ref="S10:T10"/>
    <mergeCell ref="AF10:AG10"/>
    <mergeCell ref="AS10:AT10"/>
    <mergeCell ref="F15:G15"/>
    <mergeCell ref="S15:T15"/>
    <mergeCell ref="AF15:AG15"/>
    <mergeCell ref="AS15:AT15"/>
    <mergeCell ref="E16:G16"/>
    <mergeCell ref="R16:T16"/>
    <mergeCell ref="AE16:AG16"/>
    <mergeCell ref="AR16:AT16"/>
    <mergeCell ref="AO8:AO16"/>
    <mergeCell ref="E9:G9"/>
    <mergeCell ref="R9:T9"/>
    <mergeCell ref="AE9:AG9"/>
    <mergeCell ref="AR9:AT9"/>
    <mergeCell ref="D8:G8"/>
    <mergeCell ref="Q8:T8"/>
    <mergeCell ref="AD8:AG8"/>
    <mergeCell ref="AQ8:AT8"/>
    <mergeCell ref="AB8:AB16"/>
    <mergeCell ref="O8:O16"/>
    <mergeCell ref="S35:T35"/>
    <mergeCell ref="AF35:AG35"/>
    <mergeCell ref="AS35:AT35"/>
    <mergeCell ref="AO38:AO46"/>
    <mergeCell ref="AW5:AW6"/>
    <mergeCell ref="AX5:AX6"/>
    <mergeCell ref="AY5:AZ5"/>
    <mergeCell ref="AI5:AI6"/>
    <mergeCell ref="AJ5:AJ6"/>
    <mergeCell ref="Q18:T18"/>
    <mergeCell ref="AD18:AG18"/>
    <mergeCell ref="AF20:AG20"/>
    <mergeCell ref="AS20:AT20"/>
    <mergeCell ref="AO5:AU6"/>
    <mergeCell ref="AV5:AV6"/>
    <mergeCell ref="O5:U6"/>
    <mergeCell ref="V5:V6"/>
    <mergeCell ref="W5:W6"/>
    <mergeCell ref="X5:X6"/>
    <mergeCell ref="Y5:Z5"/>
    <mergeCell ref="AB5:AH6"/>
    <mergeCell ref="R19:T19"/>
    <mergeCell ref="AE19:AG19"/>
    <mergeCell ref="AR19:AT19"/>
    <mergeCell ref="F20:G20"/>
    <mergeCell ref="S20:T20"/>
    <mergeCell ref="R26:T26"/>
    <mergeCell ref="AE26:AG26"/>
    <mergeCell ref="AR26:AT26"/>
    <mergeCell ref="D28:G28"/>
    <mergeCell ref="O18:O26"/>
    <mergeCell ref="Q28:T28"/>
    <mergeCell ref="AD28:AG28"/>
    <mergeCell ref="AQ28:AT28"/>
    <mergeCell ref="D18:G18"/>
    <mergeCell ref="E39:G39"/>
    <mergeCell ref="R39:T39"/>
    <mergeCell ref="AE39:AG39"/>
    <mergeCell ref="AR39:AT39"/>
    <mergeCell ref="AB28:AB36"/>
    <mergeCell ref="B38:B46"/>
    <mergeCell ref="B28:B36"/>
    <mergeCell ref="E36:G36"/>
    <mergeCell ref="R36:T36"/>
    <mergeCell ref="E29:G29"/>
    <mergeCell ref="R29:T29"/>
    <mergeCell ref="AE29:AG29"/>
    <mergeCell ref="AR29:AT29"/>
    <mergeCell ref="F30:G30"/>
    <mergeCell ref="S30:T30"/>
    <mergeCell ref="AF30:AG30"/>
    <mergeCell ref="AE36:AG36"/>
    <mergeCell ref="AR36:AT36"/>
    <mergeCell ref="F40:G40"/>
    <mergeCell ref="S40:T40"/>
    <mergeCell ref="AF40:AG40"/>
    <mergeCell ref="AS40:AT40"/>
    <mergeCell ref="AS30:AT30"/>
    <mergeCell ref="F35:G35"/>
    <mergeCell ref="E56:G56"/>
    <mergeCell ref="R56:T56"/>
    <mergeCell ref="AE56:AG56"/>
    <mergeCell ref="AR56:AT56"/>
    <mergeCell ref="B18:B26"/>
    <mergeCell ref="D38:G38"/>
    <mergeCell ref="O28:O36"/>
    <mergeCell ref="Q38:T38"/>
    <mergeCell ref="AB18:AB26"/>
    <mergeCell ref="AD38:AG38"/>
    <mergeCell ref="AD48:AG48"/>
    <mergeCell ref="F55:G55"/>
    <mergeCell ref="S55:T55"/>
    <mergeCell ref="AF55:AG55"/>
    <mergeCell ref="F45:G45"/>
    <mergeCell ref="S45:T45"/>
    <mergeCell ref="AF45:AG45"/>
    <mergeCell ref="AS45:AT45"/>
    <mergeCell ref="AS25:AT25"/>
    <mergeCell ref="E26:G26"/>
    <mergeCell ref="AQ18:AT18"/>
    <mergeCell ref="AO48:AO56"/>
    <mergeCell ref="E19:G19"/>
    <mergeCell ref="AQ38:AT38"/>
    <mergeCell ref="O48:O56"/>
    <mergeCell ref="Q58:T58"/>
    <mergeCell ref="AB38:AB46"/>
    <mergeCell ref="AO18:AO26"/>
    <mergeCell ref="AQ48:AT48"/>
    <mergeCell ref="E49:G49"/>
    <mergeCell ref="R49:T49"/>
    <mergeCell ref="AE49:AG49"/>
    <mergeCell ref="AR49:AT49"/>
    <mergeCell ref="F50:G50"/>
    <mergeCell ref="S50:T50"/>
    <mergeCell ref="AF50:AG50"/>
    <mergeCell ref="AS50:AT50"/>
    <mergeCell ref="D48:G48"/>
    <mergeCell ref="O38:O46"/>
    <mergeCell ref="Q48:T48"/>
    <mergeCell ref="AD58:AG58"/>
    <mergeCell ref="AO28:AO36"/>
    <mergeCell ref="AQ58:AT58"/>
    <mergeCell ref="E46:G46"/>
    <mergeCell ref="R46:T46"/>
    <mergeCell ref="AE46:AG46"/>
    <mergeCell ref="AR46:AT46"/>
    <mergeCell ref="AS55:AT55"/>
    <mergeCell ref="E59:G59"/>
    <mergeCell ref="R59:T59"/>
    <mergeCell ref="E66:G66"/>
    <mergeCell ref="R66:T66"/>
    <mergeCell ref="AE66:AG66"/>
    <mergeCell ref="AR66:AT66"/>
    <mergeCell ref="AE59:AG59"/>
    <mergeCell ref="AR59:AT59"/>
    <mergeCell ref="F60:G60"/>
    <mergeCell ref="S60:T60"/>
    <mergeCell ref="AF60:AG60"/>
    <mergeCell ref="AS60:AT60"/>
    <mergeCell ref="F65:G65"/>
    <mergeCell ref="S65:T65"/>
    <mergeCell ref="AF65:AG65"/>
    <mergeCell ref="AS65:AT65"/>
    <mergeCell ref="AO58:AO66"/>
    <mergeCell ref="AB58:AB66"/>
    <mergeCell ref="D58:G58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26" orientation="portrait" useFirstPageNumber="1" r:id="rId1"/>
  <headerFooter scaleWithDoc="0" alignWithMargins="0">
    <oddFooter>&amp;C&amp;P</oddFooter>
  </headerFooter>
  <colBreaks count="3" manualBreakCount="3">
    <brk id="14" min="1" max="77" man="1"/>
    <brk id="27" min="1" max="77" man="1"/>
    <brk id="40" min="1" max="77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theme="9"/>
  </sheetPr>
  <dimension ref="B1:X35"/>
  <sheetViews>
    <sheetView view="pageBreakPreview" zoomScaleNormal="100" zoomScaleSheetLayoutView="100" workbookViewId="0">
      <pane ySplit="6" topLeftCell="A7" activePane="bottomLeft" state="frozen"/>
      <selection pane="bottomLeft" activeCell="H14" sqref="H14"/>
    </sheetView>
  </sheetViews>
  <sheetFormatPr defaultColWidth="8.875" defaultRowHeight="13.5"/>
  <cols>
    <col min="1" max="1" width="2" style="69" customWidth="1"/>
    <col min="2" max="2" width="2.625" style="23" customWidth="1"/>
    <col min="3" max="3" width="1.25" style="23" customWidth="1"/>
    <col min="4" max="5" width="2.25" style="23" customWidth="1"/>
    <col min="6" max="6" width="16.75" style="23" customWidth="1"/>
    <col min="7" max="7" width="0.875" style="23" customWidth="1"/>
    <col min="8" max="13" width="10" style="69" customWidth="1"/>
    <col min="14" max="257" width="8.875" style="69"/>
    <col min="258" max="258" width="2.625" style="69" customWidth="1"/>
    <col min="259" max="261" width="2.25" style="69" customWidth="1"/>
    <col min="262" max="262" width="16.75" style="69" customWidth="1"/>
    <col min="263" max="263" width="0.875" style="69" customWidth="1"/>
    <col min="264" max="269" width="10" style="69" customWidth="1"/>
    <col min="270" max="513" width="8.875" style="69"/>
    <col min="514" max="514" width="2.625" style="69" customWidth="1"/>
    <col min="515" max="517" width="2.25" style="69" customWidth="1"/>
    <col min="518" max="518" width="16.75" style="69" customWidth="1"/>
    <col min="519" max="519" width="0.875" style="69" customWidth="1"/>
    <col min="520" max="525" width="10" style="69" customWidth="1"/>
    <col min="526" max="769" width="8.875" style="69"/>
    <col min="770" max="770" width="2.625" style="69" customWidth="1"/>
    <col min="771" max="773" width="2.25" style="69" customWidth="1"/>
    <col min="774" max="774" width="16.75" style="69" customWidth="1"/>
    <col min="775" max="775" width="0.875" style="69" customWidth="1"/>
    <col min="776" max="781" width="10" style="69" customWidth="1"/>
    <col min="782" max="1025" width="8.875" style="69"/>
    <col min="1026" max="1026" width="2.625" style="69" customWidth="1"/>
    <col min="1027" max="1029" width="2.25" style="69" customWidth="1"/>
    <col min="1030" max="1030" width="16.75" style="69" customWidth="1"/>
    <col min="1031" max="1031" width="0.875" style="69" customWidth="1"/>
    <col min="1032" max="1037" width="10" style="69" customWidth="1"/>
    <col min="1038" max="1281" width="8.875" style="69"/>
    <col min="1282" max="1282" width="2.625" style="69" customWidth="1"/>
    <col min="1283" max="1285" width="2.25" style="69" customWidth="1"/>
    <col min="1286" max="1286" width="16.75" style="69" customWidth="1"/>
    <col min="1287" max="1287" width="0.875" style="69" customWidth="1"/>
    <col min="1288" max="1293" width="10" style="69" customWidth="1"/>
    <col min="1294" max="1537" width="8.875" style="69"/>
    <col min="1538" max="1538" width="2.625" style="69" customWidth="1"/>
    <col min="1539" max="1541" width="2.25" style="69" customWidth="1"/>
    <col min="1542" max="1542" width="16.75" style="69" customWidth="1"/>
    <col min="1543" max="1543" width="0.875" style="69" customWidth="1"/>
    <col min="1544" max="1549" width="10" style="69" customWidth="1"/>
    <col min="1550" max="1793" width="8.875" style="69"/>
    <col min="1794" max="1794" width="2.625" style="69" customWidth="1"/>
    <col min="1795" max="1797" width="2.25" style="69" customWidth="1"/>
    <col min="1798" max="1798" width="16.75" style="69" customWidth="1"/>
    <col min="1799" max="1799" width="0.875" style="69" customWidth="1"/>
    <col min="1800" max="1805" width="10" style="69" customWidth="1"/>
    <col min="1806" max="2049" width="8.875" style="69"/>
    <col min="2050" max="2050" width="2.625" style="69" customWidth="1"/>
    <col min="2051" max="2053" width="2.25" style="69" customWidth="1"/>
    <col min="2054" max="2054" width="16.75" style="69" customWidth="1"/>
    <col min="2055" max="2055" width="0.875" style="69" customWidth="1"/>
    <col min="2056" max="2061" width="10" style="69" customWidth="1"/>
    <col min="2062" max="2305" width="8.875" style="69"/>
    <col min="2306" max="2306" width="2.625" style="69" customWidth="1"/>
    <col min="2307" max="2309" width="2.25" style="69" customWidth="1"/>
    <col min="2310" max="2310" width="16.75" style="69" customWidth="1"/>
    <col min="2311" max="2311" width="0.875" style="69" customWidth="1"/>
    <col min="2312" max="2317" width="10" style="69" customWidth="1"/>
    <col min="2318" max="2561" width="8.875" style="69"/>
    <col min="2562" max="2562" width="2.625" style="69" customWidth="1"/>
    <col min="2563" max="2565" width="2.25" style="69" customWidth="1"/>
    <col min="2566" max="2566" width="16.75" style="69" customWidth="1"/>
    <col min="2567" max="2567" width="0.875" style="69" customWidth="1"/>
    <col min="2568" max="2573" width="10" style="69" customWidth="1"/>
    <col min="2574" max="2817" width="8.875" style="69"/>
    <col min="2818" max="2818" width="2.625" style="69" customWidth="1"/>
    <col min="2819" max="2821" width="2.25" style="69" customWidth="1"/>
    <col min="2822" max="2822" width="16.75" style="69" customWidth="1"/>
    <col min="2823" max="2823" width="0.875" style="69" customWidth="1"/>
    <col min="2824" max="2829" width="10" style="69" customWidth="1"/>
    <col min="2830" max="3073" width="8.875" style="69"/>
    <col min="3074" max="3074" width="2.625" style="69" customWidth="1"/>
    <col min="3075" max="3077" width="2.25" style="69" customWidth="1"/>
    <col min="3078" max="3078" width="16.75" style="69" customWidth="1"/>
    <col min="3079" max="3079" width="0.875" style="69" customWidth="1"/>
    <col min="3080" max="3085" width="10" style="69" customWidth="1"/>
    <col min="3086" max="3329" width="8.875" style="69"/>
    <col min="3330" max="3330" width="2.625" style="69" customWidth="1"/>
    <col min="3331" max="3333" width="2.25" style="69" customWidth="1"/>
    <col min="3334" max="3334" width="16.75" style="69" customWidth="1"/>
    <col min="3335" max="3335" width="0.875" style="69" customWidth="1"/>
    <col min="3336" max="3341" width="10" style="69" customWidth="1"/>
    <col min="3342" max="3585" width="8.875" style="69"/>
    <col min="3586" max="3586" width="2.625" style="69" customWidth="1"/>
    <col min="3587" max="3589" width="2.25" style="69" customWidth="1"/>
    <col min="3590" max="3590" width="16.75" style="69" customWidth="1"/>
    <col min="3591" max="3591" width="0.875" style="69" customWidth="1"/>
    <col min="3592" max="3597" width="10" style="69" customWidth="1"/>
    <col min="3598" max="3841" width="8.875" style="69"/>
    <col min="3842" max="3842" width="2.625" style="69" customWidth="1"/>
    <col min="3843" max="3845" width="2.25" style="69" customWidth="1"/>
    <col min="3846" max="3846" width="16.75" style="69" customWidth="1"/>
    <col min="3847" max="3847" width="0.875" style="69" customWidth="1"/>
    <col min="3848" max="3853" width="10" style="69" customWidth="1"/>
    <col min="3854" max="4097" width="8.875" style="69"/>
    <col min="4098" max="4098" width="2.625" style="69" customWidth="1"/>
    <col min="4099" max="4101" width="2.25" style="69" customWidth="1"/>
    <col min="4102" max="4102" width="16.75" style="69" customWidth="1"/>
    <col min="4103" max="4103" width="0.875" style="69" customWidth="1"/>
    <col min="4104" max="4109" width="10" style="69" customWidth="1"/>
    <col min="4110" max="4353" width="8.875" style="69"/>
    <col min="4354" max="4354" width="2.625" style="69" customWidth="1"/>
    <col min="4355" max="4357" width="2.25" style="69" customWidth="1"/>
    <col min="4358" max="4358" width="16.75" style="69" customWidth="1"/>
    <col min="4359" max="4359" width="0.875" style="69" customWidth="1"/>
    <col min="4360" max="4365" width="10" style="69" customWidth="1"/>
    <col min="4366" max="4609" width="8.875" style="69"/>
    <col min="4610" max="4610" width="2.625" style="69" customWidth="1"/>
    <col min="4611" max="4613" width="2.25" style="69" customWidth="1"/>
    <col min="4614" max="4614" width="16.75" style="69" customWidth="1"/>
    <col min="4615" max="4615" width="0.875" style="69" customWidth="1"/>
    <col min="4616" max="4621" width="10" style="69" customWidth="1"/>
    <col min="4622" max="4865" width="8.875" style="69"/>
    <col min="4866" max="4866" width="2.625" style="69" customWidth="1"/>
    <col min="4867" max="4869" width="2.25" style="69" customWidth="1"/>
    <col min="4870" max="4870" width="16.75" style="69" customWidth="1"/>
    <col min="4871" max="4871" width="0.875" style="69" customWidth="1"/>
    <col min="4872" max="4877" width="10" style="69" customWidth="1"/>
    <col min="4878" max="5121" width="8.875" style="69"/>
    <col min="5122" max="5122" width="2.625" style="69" customWidth="1"/>
    <col min="5123" max="5125" width="2.25" style="69" customWidth="1"/>
    <col min="5126" max="5126" width="16.75" style="69" customWidth="1"/>
    <col min="5127" max="5127" width="0.875" style="69" customWidth="1"/>
    <col min="5128" max="5133" width="10" style="69" customWidth="1"/>
    <col min="5134" max="5377" width="8.875" style="69"/>
    <col min="5378" max="5378" width="2.625" style="69" customWidth="1"/>
    <col min="5379" max="5381" width="2.25" style="69" customWidth="1"/>
    <col min="5382" max="5382" width="16.75" style="69" customWidth="1"/>
    <col min="5383" max="5383" width="0.875" style="69" customWidth="1"/>
    <col min="5384" max="5389" width="10" style="69" customWidth="1"/>
    <col min="5390" max="5633" width="8.875" style="69"/>
    <col min="5634" max="5634" width="2.625" style="69" customWidth="1"/>
    <col min="5635" max="5637" width="2.25" style="69" customWidth="1"/>
    <col min="5638" max="5638" width="16.75" style="69" customWidth="1"/>
    <col min="5639" max="5639" width="0.875" style="69" customWidth="1"/>
    <col min="5640" max="5645" width="10" style="69" customWidth="1"/>
    <col min="5646" max="5889" width="8.875" style="69"/>
    <col min="5890" max="5890" width="2.625" style="69" customWidth="1"/>
    <col min="5891" max="5893" width="2.25" style="69" customWidth="1"/>
    <col min="5894" max="5894" width="16.75" style="69" customWidth="1"/>
    <col min="5895" max="5895" width="0.875" style="69" customWidth="1"/>
    <col min="5896" max="5901" width="10" style="69" customWidth="1"/>
    <col min="5902" max="6145" width="8.875" style="69"/>
    <col min="6146" max="6146" width="2.625" style="69" customWidth="1"/>
    <col min="6147" max="6149" width="2.25" style="69" customWidth="1"/>
    <col min="6150" max="6150" width="16.75" style="69" customWidth="1"/>
    <col min="6151" max="6151" width="0.875" style="69" customWidth="1"/>
    <col min="6152" max="6157" width="10" style="69" customWidth="1"/>
    <col min="6158" max="6401" width="8.875" style="69"/>
    <col min="6402" max="6402" width="2.625" style="69" customWidth="1"/>
    <col min="6403" max="6405" width="2.25" style="69" customWidth="1"/>
    <col min="6406" max="6406" width="16.75" style="69" customWidth="1"/>
    <col min="6407" max="6407" width="0.875" style="69" customWidth="1"/>
    <col min="6408" max="6413" width="10" style="69" customWidth="1"/>
    <col min="6414" max="6657" width="8.875" style="69"/>
    <col min="6658" max="6658" width="2.625" style="69" customWidth="1"/>
    <col min="6659" max="6661" width="2.25" style="69" customWidth="1"/>
    <col min="6662" max="6662" width="16.75" style="69" customWidth="1"/>
    <col min="6663" max="6663" width="0.875" style="69" customWidth="1"/>
    <col min="6664" max="6669" width="10" style="69" customWidth="1"/>
    <col min="6670" max="6913" width="8.875" style="69"/>
    <col min="6914" max="6914" width="2.625" style="69" customWidth="1"/>
    <col min="6915" max="6917" width="2.25" style="69" customWidth="1"/>
    <col min="6918" max="6918" width="16.75" style="69" customWidth="1"/>
    <col min="6919" max="6919" width="0.875" style="69" customWidth="1"/>
    <col min="6920" max="6925" width="10" style="69" customWidth="1"/>
    <col min="6926" max="7169" width="8.875" style="69"/>
    <col min="7170" max="7170" width="2.625" style="69" customWidth="1"/>
    <col min="7171" max="7173" width="2.25" style="69" customWidth="1"/>
    <col min="7174" max="7174" width="16.75" style="69" customWidth="1"/>
    <col min="7175" max="7175" width="0.875" style="69" customWidth="1"/>
    <col min="7176" max="7181" width="10" style="69" customWidth="1"/>
    <col min="7182" max="7425" width="8.875" style="69"/>
    <col min="7426" max="7426" width="2.625" style="69" customWidth="1"/>
    <col min="7427" max="7429" width="2.25" style="69" customWidth="1"/>
    <col min="7430" max="7430" width="16.75" style="69" customWidth="1"/>
    <col min="7431" max="7431" width="0.875" style="69" customWidth="1"/>
    <col min="7432" max="7437" width="10" style="69" customWidth="1"/>
    <col min="7438" max="7681" width="8.875" style="69"/>
    <col min="7682" max="7682" width="2.625" style="69" customWidth="1"/>
    <col min="7683" max="7685" width="2.25" style="69" customWidth="1"/>
    <col min="7686" max="7686" width="16.75" style="69" customWidth="1"/>
    <col min="7687" max="7687" width="0.875" style="69" customWidth="1"/>
    <col min="7688" max="7693" width="10" style="69" customWidth="1"/>
    <col min="7694" max="7937" width="8.875" style="69"/>
    <col min="7938" max="7938" width="2.625" style="69" customWidth="1"/>
    <col min="7939" max="7941" width="2.25" style="69" customWidth="1"/>
    <col min="7942" max="7942" width="16.75" style="69" customWidth="1"/>
    <col min="7943" max="7943" width="0.875" style="69" customWidth="1"/>
    <col min="7944" max="7949" width="10" style="69" customWidth="1"/>
    <col min="7950" max="8193" width="8.875" style="69"/>
    <col min="8194" max="8194" width="2.625" style="69" customWidth="1"/>
    <col min="8195" max="8197" width="2.25" style="69" customWidth="1"/>
    <col min="8198" max="8198" width="16.75" style="69" customWidth="1"/>
    <col min="8199" max="8199" width="0.875" style="69" customWidth="1"/>
    <col min="8200" max="8205" width="10" style="69" customWidth="1"/>
    <col min="8206" max="8449" width="8.875" style="69"/>
    <col min="8450" max="8450" width="2.625" style="69" customWidth="1"/>
    <col min="8451" max="8453" width="2.25" style="69" customWidth="1"/>
    <col min="8454" max="8454" width="16.75" style="69" customWidth="1"/>
    <col min="8455" max="8455" width="0.875" style="69" customWidth="1"/>
    <col min="8456" max="8461" width="10" style="69" customWidth="1"/>
    <col min="8462" max="8705" width="8.875" style="69"/>
    <col min="8706" max="8706" width="2.625" style="69" customWidth="1"/>
    <col min="8707" max="8709" width="2.25" style="69" customWidth="1"/>
    <col min="8710" max="8710" width="16.75" style="69" customWidth="1"/>
    <col min="8711" max="8711" width="0.875" style="69" customWidth="1"/>
    <col min="8712" max="8717" width="10" style="69" customWidth="1"/>
    <col min="8718" max="8961" width="8.875" style="69"/>
    <col min="8962" max="8962" width="2.625" style="69" customWidth="1"/>
    <col min="8963" max="8965" width="2.25" style="69" customWidth="1"/>
    <col min="8966" max="8966" width="16.75" style="69" customWidth="1"/>
    <col min="8967" max="8967" width="0.875" style="69" customWidth="1"/>
    <col min="8968" max="8973" width="10" style="69" customWidth="1"/>
    <col min="8974" max="9217" width="8.875" style="69"/>
    <col min="9218" max="9218" width="2.625" style="69" customWidth="1"/>
    <col min="9219" max="9221" width="2.25" style="69" customWidth="1"/>
    <col min="9222" max="9222" width="16.75" style="69" customWidth="1"/>
    <col min="9223" max="9223" width="0.875" style="69" customWidth="1"/>
    <col min="9224" max="9229" width="10" style="69" customWidth="1"/>
    <col min="9230" max="9473" width="8.875" style="69"/>
    <col min="9474" max="9474" width="2.625" style="69" customWidth="1"/>
    <col min="9475" max="9477" width="2.25" style="69" customWidth="1"/>
    <col min="9478" max="9478" width="16.75" style="69" customWidth="1"/>
    <col min="9479" max="9479" width="0.875" style="69" customWidth="1"/>
    <col min="9480" max="9485" width="10" style="69" customWidth="1"/>
    <col min="9486" max="9729" width="8.875" style="69"/>
    <col min="9730" max="9730" width="2.625" style="69" customWidth="1"/>
    <col min="9731" max="9733" width="2.25" style="69" customWidth="1"/>
    <col min="9734" max="9734" width="16.75" style="69" customWidth="1"/>
    <col min="9735" max="9735" width="0.875" style="69" customWidth="1"/>
    <col min="9736" max="9741" width="10" style="69" customWidth="1"/>
    <col min="9742" max="9985" width="8.875" style="69"/>
    <col min="9986" max="9986" width="2.625" style="69" customWidth="1"/>
    <col min="9987" max="9989" width="2.25" style="69" customWidth="1"/>
    <col min="9990" max="9990" width="16.75" style="69" customWidth="1"/>
    <col min="9991" max="9991" width="0.875" style="69" customWidth="1"/>
    <col min="9992" max="9997" width="10" style="69" customWidth="1"/>
    <col min="9998" max="10241" width="8.875" style="69"/>
    <col min="10242" max="10242" width="2.625" style="69" customWidth="1"/>
    <col min="10243" max="10245" width="2.25" style="69" customWidth="1"/>
    <col min="10246" max="10246" width="16.75" style="69" customWidth="1"/>
    <col min="10247" max="10247" width="0.875" style="69" customWidth="1"/>
    <col min="10248" max="10253" width="10" style="69" customWidth="1"/>
    <col min="10254" max="10497" width="8.875" style="69"/>
    <col min="10498" max="10498" width="2.625" style="69" customWidth="1"/>
    <col min="10499" max="10501" width="2.25" style="69" customWidth="1"/>
    <col min="10502" max="10502" width="16.75" style="69" customWidth="1"/>
    <col min="10503" max="10503" width="0.875" style="69" customWidth="1"/>
    <col min="10504" max="10509" width="10" style="69" customWidth="1"/>
    <col min="10510" max="10753" width="8.875" style="69"/>
    <col min="10754" max="10754" width="2.625" style="69" customWidth="1"/>
    <col min="10755" max="10757" width="2.25" style="69" customWidth="1"/>
    <col min="10758" max="10758" width="16.75" style="69" customWidth="1"/>
    <col min="10759" max="10759" width="0.875" style="69" customWidth="1"/>
    <col min="10760" max="10765" width="10" style="69" customWidth="1"/>
    <col min="10766" max="11009" width="8.875" style="69"/>
    <col min="11010" max="11010" width="2.625" style="69" customWidth="1"/>
    <col min="11011" max="11013" width="2.25" style="69" customWidth="1"/>
    <col min="11014" max="11014" width="16.75" style="69" customWidth="1"/>
    <col min="11015" max="11015" width="0.875" style="69" customWidth="1"/>
    <col min="11016" max="11021" width="10" style="69" customWidth="1"/>
    <col min="11022" max="11265" width="8.875" style="69"/>
    <col min="11266" max="11266" width="2.625" style="69" customWidth="1"/>
    <col min="11267" max="11269" width="2.25" style="69" customWidth="1"/>
    <col min="11270" max="11270" width="16.75" style="69" customWidth="1"/>
    <col min="11271" max="11271" width="0.875" style="69" customWidth="1"/>
    <col min="11272" max="11277" width="10" style="69" customWidth="1"/>
    <col min="11278" max="11521" width="8.875" style="69"/>
    <col min="11522" max="11522" width="2.625" style="69" customWidth="1"/>
    <col min="11523" max="11525" width="2.25" style="69" customWidth="1"/>
    <col min="11526" max="11526" width="16.75" style="69" customWidth="1"/>
    <col min="11527" max="11527" width="0.875" style="69" customWidth="1"/>
    <col min="11528" max="11533" width="10" style="69" customWidth="1"/>
    <col min="11534" max="11777" width="8.875" style="69"/>
    <col min="11778" max="11778" width="2.625" style="69" customWidth="1"/>
    <col min="11779" max="11781" width="2.25" style="69" customWidth="1"/>
    <col min="11782" max="11782" width="16.75" style="69" customWidth="1"/>
    <col min="11783" max="11783" width="0.875" style="69" customWidth="1"/>
    <col min="11784" max="11789" width="10" style="69" customWidth="1"/>
    <col min="11790" max="12033" width="8.875" style="69"/>
    <col min="12034" max="12034" width="2.625" style="69" customWidth="1"/>
    <col min="12035" max="12037" width="2.25" style="69" customWidth="1"/>
    <col min="12038" max="12038" width="16.75" style="69" customWidth="1"/>
    <col min="12039" max="12039" width="0.875" style="69" customWidth="1"/>
    <col min="12040" max="12045" width="10" style="69" customWidth="1"/>
    <col min="12046" max="12289" width="8.875" style="69"/>
    <col min="12290" max="12290" width="2.625" style="69" customWidth="1"/>
    <col min="12291" max="12293" width="2.25" style="69" customWidth="1"/>
    <col min="12294" max="12294" width="16.75" style="69" customWidth="1"/>
    <col min="12295" max="12295" width="0.875" style="69" customWidth="1"/>
    <col min="12296" max="12301" width="10" style="69" customWidth="1"/>
    <col min="12302" max="12545" width="8.875" style="69"/>
    <col min="12546" max="12546" width="2.625" style="69" customWidth="1"/>
    <col min="12547" max="12549" width="2.25" style="69" customWidth="1"/>
    <col min="12550" max="12550" width="16.75" style="69" customWidth="1"/>
    <col min="12551" max="12551" width="0.875" style="69" customWidth="1"/>
    <col min="12552" max="12557" width="10" style="69" customWidth="1"/>
    <col min="12558" max="12801" width="8.875" style="69"/>
    <col min="12802" max="12802" width="2.625" style="69" customWidth="1"/>
    <col min="12803" max="12805" width="2.25" style="69" customWidth="1"/>
    <col min="12806" max="12806" width="16.75" style="69" customWidth="1"/>
    <col min="12807" max="12807" width="0.875" style="69" customWidth="1"/>
    <col min="12808" max="12813" width="10" style="69" customWidth="1"/>
    <col min="12814" max="13057" width="8.875" style="69"/>
    <col min="13058" max="13058" width="2.625" style="69" customWidth="1"/>
    <col min="13059" max="13061" width="2.25" style="69" customWidth="1"/>
    <col min="13062" max="13062" width="16.75" style="69" customWidth="1"/>
    <col min="13063" max="13063" width="0.875" style="69" customWidth="1"/>
    <col min="13064" max="13069" width="10" style="69" customWidth="1"/>
    <col min="13070" max="13313" width="8.875" style="69"/>
    <col min="13314" max="13314" width="2.625" style="69" customWidth="1"/>
    <col min="13315" max="13317" width="2.25" style="69" customWidth="1"/>
    <col min="13318" max="13318" width="16.75" style="69" customWidth="1"/>
    <col min="13319" max="13319" width="0.875" style="69" customWidth="1"/>
    <col min="13320" max="13325" width="10" style="69" customWidth="1"/>
    <col min="13326" max="13569" width="8.875" style="69"/>
    <col min="13570" max="13570" width="2.625" style="69" customWidth="1"/>
    <col min="13571" max="13573" width="2.25" style="69" customWidth="1"/>
    <col min="13574" max="13574" width="16.75" style="69" customWidth="1"/>
    <col min="13575" max="13575" width="0.875" style="69" customWidth="1"/>
    <col min="13576" max="13581" width="10" style="69" customWidth="1"/>
    <col min="13582" max="13825" width="8.875" style="69"/>
    <col min="13826" max="13826" width="2.625" style="69" customWidth="1"/>
    <col min="13827" max="13829" width="2.25" style="69" customWidth="1"/>
    <col min="13830" max="13830" width="16.75" style="69" customWidth="1"/>
    <col min="13831" max="13831" width="0.875" style="69" customWidth="1"/>
    <col min="13832" max="13837" width="10" style="69" customWidth="1"/>
    <col min="13838" max="14081" width="8.875" style="69"/>
    <col min="14082" max="14082" width="2.625" style="69" customWidth="1"/>
    <col min="14083" max="14085" width="2.25" style="69" customWidth="1"/>
    <col min="14086" max="14086" width="16.75" style="69" customWidth="1"/>
    <col min="14087" max="14087" width="0.875" style="69" customWidth="1"/>
    <col min="14088" max="14093" width="10" style="69" customWidth="1"/>
    <col min="14094" max="14337" width="8.875" style="69"/>
    <col min="14338" max="14338" width="2.625" style="69" customWidth="1"/>
    <col min="14339" max="14341" width="2.25" style="69" customWidth="1"/>
    <col min="14342" max="14342" width="16.75" style="69" customWidth="1"/>
    <col min="14343" max="14343" width="0.875" style="69" customWidth="1"/>
    <col min="14344" max="14349" width="10" style="69" customWidth="1"/>
    <col min="14350" max="14593" width="8.875" style="69"/>
    <col min="14594" max="14594" width="2.625" style="69" customWidth="1"/>
    <col min="14595" max="14597" width="2.25" style="69" customWidth="1"/>
    <col min="14598" max="14598" width="16.75" style="69" customWidth="1"/>
    <col min="14599" max="14599" width="0.875" style="69" customWidth="1"/>
    <col min="14600" max="14605" width="10" style="69" customWidth="1"/>
    <col min="14606" max="14849" width="8.875" style="69"/>
    <col min="14850" max="14850" width="2.625" style="69" customWidth="1"/>
    <col min="14851" max="14853" width="2.25" style="69" customWidth="1"/>
    <col min="14854" max="14854" width="16.75" style="69" customWidth="1"/>
    <col min="14855" max="14855" width="0.875" style="69" customWidth="1"/>
    <col min="14856" max="14861" width="10" style="69" customWidth="1"/>
    <col min="14862" max="15105" width="8.875" style="69"/>
    <col min="15106" max="15106" width="2.625" style="69" customWidth="1"/>
    <col min="15107" max="15109" width="2.25" style="69" customWidth="1"/>
    <col min="15110" max="15110" width="16.75" style="69" customWidth="1"/>
    <col min="15111" max="15111" width="0.875" style="69" customWidth="1"/>
    <col min="15112" max="15117" width="10" style="69" customWidth="1"/>
    <col min="15118" max="15361" width="8.875" style="69"/>
    <col min="15362" max="15362" width="2.625" style="69" customWidth="1"/>
    <col min="15363" max="15365" width="2.25" style="69" customWidth="1"/>
    <col min="15366" max="15366" width="16.75" style="69" customWidth="1"/>
    <col min="15367" max="15367" width="0.875" style="69" customWidth="1"/>
    <col min="15368" max="15373" width="10" style="69" customWidth="1"/>
    <col min="15374" max="15617" width="8.875" style="69"/>
    <col min="15618" max="15618" width="2.625" style="69" customWidth="1"/>
    <col min="15619" max="15621" width="2.25" style="69" customWidth="1"/>
    <col min="15622" max="15622" width="16.75" style="69" customWidth="1"/>
    <col min="15623" max="15623" width="0.875" style="69" customWidth="1"/>
    <col min="15624" max="15629" width="10" style="69" customWidth="1"/>
    <col min="15630" max="15873" width="8.875" style="69"/>
    <col min="15874" max="15874" width="2.625" style="69" customWidth="1"/>
    <col min="15875" max="15877" width="2.25" style="69" customWidth="1"/>
    <col min="15878" max="15878" width="16.75" style="69" customWidth="1"/>
    <col min="15879" max="15879" width="0.875" style="69" customWidth="1"/>
    <col min="15880" max="15885" width="10" style="69" customWidth="1"/>
    <col min="15886" max="16129" width="8.875" style="69"/>
    <col min="16130" max="16130" width="2.625" style="69" customWidth="1"/>
    <col min="16131" max="16133" width="2.25" style="69" customWidth="1"/>
    <col min="16134" max="16134" width="16.75" style="69" customWidth="1"/>
    <col min="16135" max="16135" width="0.875" style="69" customWidth="1"/>
    <col min="16136" max="16141" width="10" style="69" customWidth="1"/>
    <col min="16142" max="16384" width="8.875" style="69"/>
  </cols>
  <sheetData>
    <row r="1" spans="2:24" s="641" customFormat="1">
      <c r="D1" s="642"/>
      <c r="E1" s="642"/>
      <c r="F1" s="643"/>
      <c r="G1" s="643"/>
      <c r="H1" s="644"/>
      <c r="I1" s="644"/>
      <c r="J1" s="644"/>
      <c r="K1" s="644"/>
      <c r="L1" s="644"/>
      <c r="M1" s="644"/>
      <c r="N1" s="644"/>
      <c r="P1" s="644"/>
      <c r="Q1" s="644"/>
      <c r="R1" s="644"/>
      <c r="S1" s="644"/>
      <c r="T1" s="644"/>
      <c r="U1" s="644"/>
      <c r="V1" s="644"/>
      <c r="W1" s="644"/>
      <c r="X1" s="644"/>
    </row>
    <row r="2" spans="2:24" s="24" customFormat="1" ht="19.5" customHeight="1">
      <c r="B2" s="1415" t="s">
        <v>677</v>
      </c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</row>
    <row r="3" spans="2:24" s="24" customFormat="1" ht="19.5" customHeight="1">
      <c r="B3" s="1415" t="s">
        <v>678</v>
      </c>
      <c r="C3" s="1415"/>
      <c r="D3" s="1415"/>
      <c r="E3" s="1415"/>
      <c r="F3" s="1415"/>
      <c r="G3" s="1415"/>
      <c r="H3" s="1415"/>
      <c r="I3" s="1415"/>
      <c r="J3" s="1415"/>
      <c r="K3" s="1415"/>
      <c r="L3" s="1415"/>
      <c r="M3" s="1415"/>
    </row>
    <row r="4" spans="2:24" s="24" customFormat="1" ht="16.5" customHeight="1">
      <c r="B4" s="1673" t="s">
        <v>670</v>
      </c>
      <c r="C4" s="1673"/>
      <c r="D4" s="1673"/>
      <c r="E4" s="1673"/>
      <c r="F4" s="1673"/>
      <c r="G4" s="1673"/>
      <c r="H4" s="1673"/>
      <c r="I4" s="1673"/>
      <c r="J4" s="1673"/>
      <c r="K4" s="1673"/>
      <c r="L4" s="1673"/>
      <c r="M4" s="1673"/>
    </row>
    <row r="5" spans="2:24" s="149" customFormat="1" ht="18.600000000000001" customHeight="1">
      <c r="B5" s="1521" t="s">
        <v>669</v>
      </c>
      <c r="C5" s="1336"/>
      <c r="D5" s="1336"/>
      <c r="E5" s="1336"/>
      <c r="F5" s="1336"/>
      <c r="G5" s="1336"/>
      <c r="H5" s="1336" t="s">
        <v>68</v>
      </c>
      <c r="I5" s="1336" t="s">
        <v>523</v>
      </c>
      <c r="J5" s="1530" t="s">
        <v>673</v>
      </c>
      <c r="K5" s="1530" t="s">
        <v>676</v>
      </c>
      <c r="L5" s="1336" t="s">
        <v>218</v>
      </c>
      <c r="M5" s="1339"/>
    </row>
    <row r="6" spans="2:24" s="149" customFormat="1" ht="18.600000000000001" customHeight="1">
      <c r="B6" s="1335"/>
      <c r="C6" s="1336"/>
      <c r="D6" s="1336"/>
      <c r="E6" s="1336"/>
      <c r="F6" s="1336"/>
      <c r="G6" s="1336"/>
      <c r="H6" s="1417"/>
      <c r="I6" s="1417"/>
      <c r="J6" s="1674"/>
      <c r="K6" s="1525"/>
      <c r="L6" s="700" t="s">
        <v>68</v>
      </c>
      <c r="M6" s="701" t="s">
        <v>523</v>
      </c>
    </row>
    <row r="7" spans="2:24" s="70" customFormat="1" ht="7.5" customHeight="1">
      <c r="B7" s="25"/>
      <c r="C7" s="25"/>
      <c r="D7" s="25"/>
      <c r="E7" s="25"/>
      <c r="F7" s="25"/>
      <c r="G7" s="25"/>
      <c r="H7" s="754"/>
    </row>
    <row r="8" spans="2:24" s="70" customFormat="1" ht="12.75" customHeight="1">
      <c r="B8" s="755"/>
      <c r="C8" s="25"/>
      <c r="D8" s="1676" t="s">
        <v>674</v>
      </c>
      <c r="E8" s="1676"/>
      <c r="F8" s="1676"/>
      <c r="G8" s="167"/>
      <c r="H8" s="773">
        <v>34167</v>
      </c>
      <c r="I8" s="774">
        <v>83450</v>
      </c>
      <c r="J8" s="774">
        <v>48696</v>
      </c>
      <c r="K8" s="775">
        <f>I8/H8</f>
        <v>2.4424151959493079</v>
      </c>
      <c r="L8" s="776">
        <f>ROUND(H8/$H$8*100,1)</f>
        <v>100</v>
      </c>
      <c r="M8" s="776">
        <f>ROUND(I8/$I$8*100,1)</f>
        <v>100</v>
      </c>
    </row>
    <row r="9" spans="2:24" s="70" customFormat="1" ht="12.75" customHeight="1">
      <c r="B9" s="755"/>
      <c r="C9" s="25"/>
      <c r="E9" s="1675" t="s">
        <v>646</v>
      </c>
      <c r="F9" s="1675"/>
      <c r="G9" s="25"/>
      <c r="H9" s="760">
        <v>34061</v>
      </c>
      <c r="I9" s="761">
        <v>83232</v>
      </c>
      <c r="J9" s="761">
        <v>48544</v>
      </c>
      <c r="K9" s="762">
        <f t="shared" ref="K9:K15" si="0">I9/H9</f>
        <v>2.4436158656527995</v>
      </c>
      <c r="L9" s="763">
        <f>ROUND(H9/$H$8*100,1)</f>
        <v>99.7</v>
      </c>
      <c r="M9" s="147">
        <f t="shared" ref="M9:M14" si="1">ROUND(I9/$I$8*100,1)</f>
        <v>99.7</v>
      </c>
      <c r="N9" s="144"/>
      <c r="O9" s="757"/>
      <c r="P9" s="757"/>
      <c r="Q9" s="758"/>
    </row>
    <row r="10" spans="2:24" s="70" customFormat="1" ht="12.75" customHeight="1">
      <c r="B10" s="764" t="s">
        <v>255</v>
      </c>
      <c r="C10" s="25"/>
      <c r="D10" s="25"/>
      <c r="E10" s="25"/>
      <c r="F10" s="596" t="s">
        <v>644</v>
      </c>
      <c r="G10" s="25"/>
      <c r="H10" s="760">
        <v>29210</v>
      </c>
      <c r="I10" s="761">
        <v>75595</v>
      </c>
      <c r="J10" s="761">
        <v>42763</v>
      </c>
      <c r="K10" s="762">
        <f t="shared" si="0"/>
        <v>2.5879835672714822</v>
      </c>
      <c r="L10" s="763">
        <f t="shared" ref="L10:L15" si="2">ROUND(H10/$H$8*100,1)</f>
        <v>85.5</v>
      </c>
      <c r="M10" s="147">
        <f>ROUND(I10/$I$8*100,1)</f>
        <v>90.6</v>
      </c>
      <c r="N10" s="146"/>
      <c r="O10" s="761"/>
      <c r="P10" s="761"/>
      <c r="Q10" s="762"/>
    </row>
    <row r="11" spans="2:24" s="70" customFormat="1" ht="12.75" customHeight="1">
      <c r="B11" s="764" t="s">
        <v>256</v>
      </c>
      <c r="C11" s="25"/>
      <c r="D11" s="25"/>
      <c r="E11" s="25"/>
      <c r="F11" s="765" t="s">
        <v>643</v>
      </c>
      <c r="G11" s="25"/>
      <c r="H11" s="766">
        <v>1479</v>
      </c>
      <c r="I11" s="761">
        <v>2361</v>
      </c>
      <c r="J11" s="761">
        <v>1851</v>
      </c>
      <c r="K11" s="762">
        <f t="shared" si="0"/>
        <v>1.5963488843813387</v>
      </c>
      <c r="L11" s="763">
        <f t="shared" si="2"/>
        <v>4.3</v>
      </c>
      <c r="M11" s="147">
        <f t="shared" si="1"/>
        <v>2.8</v>
      </c>
      <c r="N11" s="146"/>
      <c r="O11" s="761"/>
      <c r="P11" s="761"/>
      <c r="Q11" s="762"/>
    </row>
    <row r="12" spans="2:24" s="70" customFormat="1" ht="12.75" customHeight="1">
      <c r="B12" s="764">
        <v>2</v>
      </c>
      <c r="C12" s="25"/>
      <c r="D12" s="25"/>
      <c r="E12" s="25"/>
      <c r="F12" s="596" t="s">
        <v>642</v>
      </c>
      <c r="G12" s="25"/>
      <c r="H12" s="760">
        <v>2897</v>
      </c>
      <c r="I12" s="761">
        <v>4477</v>
      </c>
      <c r="J12" s="761">
        <v>3342</v>
      </c>
      <c r="K12" s="762">
        <f t="shared" si="0"/>
        <v>1.5453917846047636</v>
      </c>
      <c r="L12" s="763">
        <f t="shared" si="2"/>
        <v>8.5</v>
      </c>
      <c r="M12" s="147">
        <f t="shared" si="1"/>
        <v>5.4</v>
      </c>
      <c r="N12" s="595"/>
      <c r="O12" s="761"/>
      <c r="P12" s="761"/>
      <c r="Q12" s="762"/>
    </row>
    <row r="13" spans="2:24" s="70" customFormat="1" ht="12.75" customHeight="1">
      <c r="B13" s="764" t="s">
        <v>103</v>
      </c>
      <c r="C13" s="25"/>
      <c r="D13" s="25"/>
      <c r="E13" s="25"/>
      <c r="F13" s="596" t="s">
        <v>641</v>
      </c>
      <c r="G13" s="25"/>
      <c r="H13" s="760">
        <v>69</v>
      </c>
      <c r="I13" s="761">
        <v>165</v>
      </c>
      <c r="J13" s="761">
        <v>105</v>
      </c>
      <c r="K13" s="762">
        <f t="shared" si="0"/>
        <v>2.3913043478260869</v>
      </c>
      <c r="L13" s="763">
        <f t="shared" si="2"/>
        <v>0.2</v>
      </c>
      <c r="M13" s="147">
        <f t="shared" si="1"/>
        <v>0.2</v>
      </c>
      <c r="N13" s="146"/>
      <c r="O13" s="761"/>
      <c r="P13" s="761"/>
      <c r="Q13" s="762"/>
    </row>
    <row r="14" spans="2:24" s="70" customFormat="1" ht="12.75" customHeight="1">
      <c r="B14" s="767"/>
      <c r="C14" s="25"/>
      <c r="D14" s="25"/>
      <c r="E14" s="25"/>
      <c r="F14" s="596" t="s">
        <v>640</v>
      </c>
      <c r="G14" s="25"/>
      <c r="H14" s="760">
        <v>406</v>
      </c>
      <c r="I14" s="761">
        <v>634</v>
      </c>
      <c r="J14" s="761">
        <v>483</v>
      </c>
      <c r="K14" s="762">
        <f t="shared" si="0"/>
        <v>1.5615763546798029</v>
      </c>
      <c r="L14" s="763">
        <f t="shared" si="2"/>
        <v>1.2</v>
      </c>
      <c r="M14" s="147">
        <f t="shared" si="1"/>
        <v>0.8</v>
      </c>
      <c r="N14" s="146"/>
      <c r="O14" s="761"/>
      <c r="P14" s="761"/>
      <c r="Q14" s="762"/>
    </row>
    <row r="15" spans="2:24" s="70" customFormat="1" ht="12.75" customHeight="1">
      <c r="B15" s="755"/>
      <c r="C15" s="25"/>
      <c r="E15" s="1675" t="s">
        <v>639</v>
      </c>
      <c r="F15" s="1675"/>
      <c r="G15" s="25"/>
      <c r="H15" s="760">
        <v>106</v>
      </c>
      <c r="I15" s="761">
        <v>218</v>
      </c>
      <c r="J15" s="761">
        <v>152</v>
      </c>
      <c r="K15" s="762">
        <f t="shared" si="0"/>
        <v>2.0566037735849059</v>
      </c>
      <c r="L15" s="763">
        <f t="shared" si="2"/>
        <v>0.3</v>
      </c>
      <c r="M15" s="147">
        <f>ROUND(I15/$I$8*100,1)</f>
        <v>0.3</v>
      </c>
      <c r="N15" s="146"/>
      <c r="O15" s="761"/>
      <c r="P15" s="761"/>
      <c r="Q15" s="762"/>
    </row>
    <row r="16" spans="2:24" s="70" customFormat="1" ht="7.5" customHeight="1">
      <c r="B16" s="25"/>
      <c r="C16" s="25"/>
      <c r="D16" s="25"/>
      <c r="E16" s="25"/>
      <c r="F16" s="596"/>
      <c r="G16" s="25"/>
      <c r="H16" s="756"/>
      <c r="I16" s="757"/>
      <c r="J16" s="757"/>
      <c r="K16" s="758"/>
      <c r="L16" s="759"/>
      <c r="M16" s="145"/>
      <c r="N16" s="146"/>
      <c r="O16" s="761"/>
      <c r="P16" s="761"/>
      <c r="Q16" s="762"/>
    </row>
    <row r="17" spans="2:13" s="70" customFormat="1" ht="12.75" customHeight="1">
      <c r="B17" s="755"/>
      <c r="C17" s="25"/>
      <c r="D17" s="1676" t="s">
        <v>674</v>
      </c>
      <c r="E17" s="1676"/>
      <c r="F17" s="1676"/>
      <c r="G17" s="167"/>
      <c r="H17" s="773">
        <v>33420</v>
      </c>
      <c r="I17" s="774">
        <v>87760</v>
      </c>
      <c r="J17" s="774">
        <v>47122</v>
      </c>
      <c r="K17" s="775">
        <f>I17/H17</f>
        <v>2.6259724715739079</v>
      </c>
      <c r="L17" s="776">
        <f t="shared" ref="L17:L24" si="3">ROUND(H17/$H$17*100,1)</f>
        <v>100</v>
      </c>
      <c r="M17" s="166">
        <f>ROUND(I17/$I$17*100,1)</f>
        <v>100</v>
      </c>
    </row>
    <row r="18" spans="2:13" s="70" customFormat="1" ht="12.75" customHeight="1">
      <c r="B18" s="755"/>
      <c r="C18" s="25"/>
      <c r="E18" s="1675" t="s">
        <v>646</v>
      </c>
      <c r="F18" s="1675"/>
      <c r="G18" s="25"/>
      <c r="H18" s="760">
        <v>33297</v>
      </c>
      <c r="I18" s="761">
        <v>87499</v>
      </c>
      <c r="J18" s="761">
        <v>46936</v>
      </c>
      <c r="K18" s="762">
        <f t="shared" ref="K18:K24" si="4">I18/H18</f>
        <v>2.6278343394299788</v>
      </c>
      <c r="L18" s="763">
        <f t="shared" si="3"/>
        <v>99.6</v>
      </c>
      <c r="M18" s="763">
        <f t="shared" ref="M18:M24" si="5">ROUND(I18/$I$17*100,1)</f>
        <v>99.7</v>
      </c>
    </row>
    <row r="19" spans="2:13" s="70" customFormat="1" ht="12.75" customHeight="1">
      <c r="B19" s="764" t="s">
        <v>675</v>
      </c>
      <c r="C19" s="25"/>
      <c r="D19" s="25"/>
      <c r="E19" s="25"/>
      <c r="F19" s="596" t="s">
        <v>644</v>
      </c>
      <c r="G19" s="25"/>
      <c r="H19" s="760">
        <v>28851</v>
      </c>
      <c r="I19" s="761">
        <v>80365</v>
      </c>
      <c r="J19" s="761">
        <v>41664</v>
      </c>
      <c r="K19" s="762">
        <f t="shared" si="4"/>
        <v>2.7855186995251464</v>
      </c>
      <c r="L19" s="763">
        <f t="shared" si="3"/>
        <v>86.3</v>
      </c>
      <c r="M19" s="763">
        <f t="shared" si="5"/>
        <v>91.6</v>
      </c>
    </row>
    <row r="20" spans="2:13" s="70" customFormat="1" ht="12.75" customHeight="1">
      <c r="B20" s="764" t="s">
        <v>658</v>
      </c>
      <c r="C20" s="25"/>
      <c r="D20" s="25"/>
      <c r="E20" s="25"/>
      <c r="F20" s="765" t="s">
        <v>643</v>
      </c>
      <c r="G20" s="25"/>
      <c r="H20" s="760">
        <v>1319</v>
      </c>
      <c r="I20" s="761">
        <v>2196</v>
      </c>
      <c r="J20" s="761">
        <v>1650</v>
      </c>
      <c r="K20" s="762">
        <f t="shared" si="4"/>
        <v>1.6648976497346475</v>
      </c>
      <c r="L20" s="763">
        <f t="shared" si="3"/>
        <v>3.9</v>
      </c>
      <c r="M20" s="763">
        <f t="shared" si="5"/>
        <v>2.5</v>
      </c>
    </row>
    <row r="21" spans="2:13" s="70" customFormat="1" ht="12.75" customHeight="1">
      <c r="B21" s="764">
        <v>27</v>
      </c>
      <c r="C21" s="25"/>
      <c r="D21" s="25"/>
      <c r="E21" s="25"/>
      <c r="F21" s="596" t="s">
        <v>642</v>
      </c>
      <c r="G21" s="25"/>
      <c r="H21" s="760">
        <v>2849</v>
      </c>
      <c r="I21" s="761">
        <v>4367</v>
      </c>
      <c r="J21" s="761">
        <v>3276</v>
      </c>
      <c r="K21" s="762">
        <f t="shared" si="4"/>
        <v>1.5328185328185329</v>
      </c>
      <c r="L21" s="763">
        <f t="shared" si="3"/>
        <v>8.5</v>
      </c>
      <c r="M21" s="763">
        <f t="shared" si="5"/>
        <v>5</v>
      </c>
    </row>
    <row r="22" spans="2:13" s="70" customFormat="1" ht="12.75" customHeight="1">
      <c r="B22" s="764" t="s">
        <v>103</v>
      </c>
      <c r="C22" s="25"/>
      <c r="D22" s="25"/>
      <c r="E22" s="25"/>
      <c r="F22" s="596" t="s">
        <v>641</v>
      </c>
      <c r="G22" s="25"/>
      <c r="H22" s="760">
        <v>78</v>
      </c>
      <c r="I22" s="761">
        <v>225</v>
      </c>
      <c r="J22" s="761">
        <v>103</v>
      </c>
      <c r="K22" s="762">
        <f t="shared" si="4"/>
        <v>2.8846153846153846</v>
      </c>
      <c r="L22" s="763">
        <f t="shared" si="3"/>
        <v>0.2</v>
      </c>
      <c r="M22" s="763">
        <f t="shared" si="5"/>
        <v>0.3</v>
      </c>
    </row>
    <row r="23" spans="2:13" s="70" customFormat="1" ht="12.75" customHeight="1">
      <c r="B23" s="767"/>
      <c r="C23" s="25"/>
      <c r="D23" s="25"/>
      <c r="E23" s="25"/>
      <c r="F23" s="596" t="s">
        <v>640</v>
      </c>
      <c r="G23" s="25"/>
      <c r="H23" s="760">
        <v>200</v>
      </c>
      <c r="I23" s="761">
        <v>345</v>
      </c>
      <c r="J23" s="761">
        <v>243</v>
      </c>
      <c r="K23" s="762">
        <f t="shared" si="4"/>
        <v>1.7250000000000001</v>
      </c>
      <c r="L23" s="763">
        <f t="shared" si="3"/>
        <v>0.6</v>
      </c>
      <c r="M23" s="763">
        <f t="shared" si="5"/>
        <v>0.4</v>
      </c>
    </row>
    <row r="24" spans="2:13" s="70" customFormat="1" ht="12.75" customHeight="1">
      <c r="B24" s="755"/>
      <c r="C24" s="25"/>
      <c r="E24" s="1675" t="s">
        <v>639</v>
      </c>
      <c r="F24" s="1675"/>
      <c r="G24" s="25"/>
      <c r="H24" s="760">
        <v>123</v>
      </c>
      <c r="I24" s="761">
        <v>261</v>
      </c>
      <c r="J24" s="761">
        <v>186</v>
      </c>
      <c r="K24" s="762">
        <f t="shared" si="4"/>
        <v>2.1219512195121952</v>
      </c>
      <c r="L24" s="763">
        <f t="shared" si="3"/>
        <v>0.4</v>
      </c>
      <c r="M24" s="763">
        <f t="shared" si="5"/>
        <v>0.3</v>
      </c>
    </row>
    <row r="25" spans="2:13" s="70" customFormat="1" ht="7.5" customHeight="1">
      <c r="B25" s="25"/>
      <c r="C25" s="25"/>
      <c r="D25" s="25"/>
      <c r="E25" s="25"/>
      <c r="F25" s="596"/>
      <c r="G25" s="25"/>
      <c r="H25" s="756"/>
      <c r="I25" s="757"/>
      <c r="J25" s="757"/>
      <c r="K25" s="758"/>
      <c r="L25" s="759"/>
      <c r="M25" s="759"/>
    </row>
    <row r="26" spans="2:13" s="70" customFormat="1" ht="12.75" customHeight="1">
      <c r="B26" s="755"/>
      <c r="C26" s="25"/>
      <c r="D26" s="1676" t="s">
        <v>674</v>
      </c>
      <c r="E26" s="1676"/>
      <c r="F26" s="1676"/>
      <c r="G26" s="167"/>
      <c r="H26" s="773">
        <v>30678</v>
      </c>
      <c r="I26" s="774">
        <v>86461</v>
      </c>
      <c r="J26" s="774">
        <v>42672</v>
      </c>
      <c r="K26" s="775">
        <v>2.8183388747999998</v>
      </c>
      <c r="L26" s="776">
        <f t="shared" ref="L26:L33" si="6">ROUND(H26/$H$26*100,1)</f>
        <v>100</v>
      </c>
      <c r="M26" s="166">
        <f>ROUND(I26/$I$26*100,1)</f>
        <v>100</v>
      </c>
    </row>
    <row r="27" spans="2:13" s="70" customFormat="1" ht="12.75" customHeight="1">
      <c r="B27" s="755"/>
      <c r="C27" s="25"/>
      <c r="E27" s="1675" t="s">
        <v>646</v>
      </c>
      <c r="F27" s="1675"/>
      <c r="G27" s="25"/>
      <c r="H27" s="760">
        <v>30635</v>
      </c>
      <c r="I27" s="761">
        <v>86378</v>
      </c>
      <c r="J27" s="761">
        <v>42611</v>
      </c>
      <c r="K27" s="762">
        <v>2.8195854415000001</v>
      </c>
      <c r="L27" s="763">
        <f t="shared" si="6"/>
        <v>99.9</v>
      </c>
      <c r="M27" s="763">
        <f t="shared" ref="M27:M33" si="7">ROUND(I27/$I$26*100,1)</f>
        <v>99.9</v>
      </c>
    </row>
    <row r="28" spans="2:13" s="70" customFormat="1" ht="12.75" customHeight="1">
      <c r="B28" s="764" t="s">
        <v>675</v>
      </c>
      <c r="C28" s="25"/>
      <c r="D28" s="25"/>
      <c r="E28" s="25"/>
      <c r="F28" s="596" t="s">
        <v>644</v>
      </c>
      <c r="G28" s="25"/>
      <c r="H28" s="760">
        <v>26735</v>
      </c>
      <c r="I28" s="761">
        <v>79822</v>
      </c>
      <c r="J28" s="761">
        <v>37990</v>
      </c>
      <c r="K28" s="762">
        <v>2.9856742098</v>
      </c>
      <c r="L28" s="763">
        <f t="shared" si="6"/>
        <v>87.1</v>
      </c>
      <c r="M28" s="763">
        <f t="shared" si="7"/>
        <v>92.3</v>
      </c>
    </row>
    <row r="29" spans="2:13" s="70" customFormat="1" ht="12.75" customHeight="1">
      <c r="B29" s="764" t="s">
        <v>658</v>
      </c>
      <c r="C29" s="25"/>
      <c r="D29" s="25"/>
      <c r="E29" s="25"/>
      <c r="F29" s="765" t="s">
        <v>643</v>
      </c>
      <c r="G29" s="25"/>
      <c r="H29" s="766">
        <v>1099</v>
      </c>
      <c r="I29" s="761">
        <v>1850</v>
      </c>
      <c r="J29" s="761">
        <v>1361</v>
      </c>
      <c r="K29" s="762">
        <v>1.6833484986</v>
      </c>
      <c r="L29" s="763">
        <f t="shared" si="6"/>
        <v>3.6</v>
      </c>
      <c r="M29" s="763">
        <f t="shared" si="7"/>
        <v>2.1</v>
      </c>
    </row>
    <row r="30" spans="2:13" s="70" customFormat="1" ht="12.75" customHeight="1">
      <c r="B30" s="764">
        <v>22</v>
      </c>
      <c r="C30" s="25"/>
      <c r="D30" s="25"/>
      <c r="E30" s="25"/>
      <c r="F30" s="596" t="s">
        <v>642</v>
      </c>
      <c r="G30" s="25"/>
      <c r="H30" s="760">
        <v>2549</v>
      </c>
      <c r="I30" s="761">
        <v>4180</v>
      </c>
      <c r="J30" s="761">
        <v>2946</v>
      </c>
      <c r="K30" s="762">
        <v>1.6398587681000001</v>
      </c>
      <c r="L30" s="763">
        <f t="shared" si="6"/>
        <v>8.3000000000000007</v>
      </c>
      <c r="M30" s="763">
        <f t="shared" si="7"/>
        <v>4.8</v>
      </c>
    </row>
    <row r="31" spans="2:13" s="70" customFormat="1" ht="12.75" customHeight="1">
      <c r="B31" s="764" t="s">
        <v>103</v>
      </c>
      <c r="C31" s="25"/>
      <c r="D31" s="25"/>
      <c r="E31" s="25"/>
      <c r="F31" s="596" t="s">
        <v>641</v>
      </c>
      <c r="G31" s="25"/>
      <c r="H31" s="760">
        <v>62</v>
      </c>
      <c r="I31" s="761">
        <v>219</v>
      </c>
      <c r="J31" s="761">
        <v>82</v>
      </c>
      <c r="K31" s="762">
        <v>3.5322580645000001</v>
      </c>
      <c r="L31" s="763">
        <f t="shared" si="6"/>
        <v>0.2</v>
      </c>
      <c r="M31" s="763">
        <f t="shared" si="7"/>
        <v>0.3</v>
      </c>
    </row>
    <row r="32" spans="2:13" s="70" customFormat="1" ht="12.75" customHeight="1">
      <c r="B32" s="767"/>
      <c r="C32" s="25"/>
      <c r="D32" s="25"/>
      <c r="E32" s="25"/>
      <c r="F32" s="596" t="s">
        <v>640</v>
      </c>
      <c r="G32" s="25"/>
      <c r="H32" s="760">
        <v>190</v>
      </c>
      <c r="I32" s="761">
        <v>307</v>
      </c>
      <c r="J32" s="761">
        <v>232</v>
      </c>
      <c r="K32" s="762">
        <v>1.6157894737</v>
      </c>
      <c r="L32" s="763">
        <f t="shared" si="6"/>
        <v>0.6</v>
      </c>
      <c r="M32" s="763">
        <f t="shared" si="7"/>
        <v>0.4</v>
      </c>
    </row>
    <row r="33" spans="2:13" s="70" customFormat="1" ht="12.75" customHeight="1">
      <c r="B33" s="755"/>
      <c r="C33" s="25"/>
      <c r="E33" s="1675" t="s">
        <v>639</v>
      </c>
      <c r="F33" s="1675"/>
      <c r="G33" s="25"/>
      <c r="H33" s="760">
        <v>43</v>
      </c>
      <c r="I33" s="761">
        <v>83</v>
      </c>
      <c r="J33" s="761">
        <v>61</v>
      </c>
      <c r="K33" s="762">
        <v>1.9302325580999999</v>
      </c>
      <c r="L33" s="763">
        <f t="shared" si="6"/>
        <v>0.1</v>
      </c>
      <c r="M33" s="763">
        <f t="shared" si="7"/>
        <v>0.1</v>
      </c>
    </row>
    <row r="34" spans="2:13" s="70" customFormat="1" ht="7.5" customHeight="1">
      <c r="B34" s="702"/>
      <c r="C34" s="32"/>
      <c r="D34" s="768"/>
      <c r="E34" s="768"/>
      <c r="F34" s="769"/>
      <c r="G34" s="32"/>
      <c r="H34" s="770"/>
      <c r="I34" s="771"/>
      <c r="J34" s="771"/>
      <c r="K34" s="772"/>
      <c r="L34" s="152"/>
      <c r="M34" s="152"/>
    </row>
    <row r="35" spans="2:13" ht="12.75" customHeight="1">
      <c r="B35" s="25"/>
    </row>
  </sheetData>
  <mergeCells count="18">
    <mergeCell ref="E15:F15"/>
    <mergeCell ref="E24:F24"/>
    <mergeCell ref="E33:F33"/>
    <mergeCell ref="D8:F8"/>
    <mergeCell ref="D17:F17"/>
    <mergeCell ref="D26:F26"/>
    <mergeCell ref="E9:F9"/>
    <mergeCell ref="E18:F18"/>
    <mergeCell ref="E27:F27"/>
    <mergeCell ref="B2:M2"/>
    <mergeCell ref="B3:M3"/>
    <mergeCell ref="B4:M4"/>
    <mergeCell ref="B5:G6"/>
    <mergeCell ref="H5:H6"/>
    <mergeCell ref="I5:I6"/>
    <mergeCell ref="J5:J6"/>
    <mergeCell ref="K5:K6"/>
    <mergeCell ref="L5:M5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30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theme="9"/>
  </sheetPr>
  <dimension ref="B1:R49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7" sqref="K17"/>
    </sheetView>
  </sheetViews>
  <sheetFormatPr defaultColWidth="9.875" defaultRowHeight="13.5"/>
  <cols>
    <col min="1" max="1" width="2" style="338" customWidth="1"/>
    <col min="2" max="2" width="1" style="338" customWidth="1"/>
    <col min="3" max="3" width="1.875" style="338" customWidth="1"/>
    <col min="4" max="4" width="1.625" style="338" customWidth="1"/>
    <col min="5" max="5" width="6" style="338" bestFit="1" customWidth="1"/>
    <col min="6" max="6" width="2.125" style="338" customWidth="1"/>
    <col min="7" max="7" width="1.125" style="338" customWidth="1"/>
    <col min="8" max="9" width="7.5" style="338" customWidth="1"/>
    <col min="10" max="13" width="6.875" style="338" customWidth="1"/>
    <col min="14" max="14" width="7.5" style="338" customWidth="1"/>
    <col min="15" max="18" width="6.875" style="338" customWidth="1"/>
    <col min="19" max="16384" width="9.875" style="338"/>
  </cols>
  <sheetData>
    <row r="1" spans="2:18" ht="13.5" customHeight="1"/>
    <row r="2" spans="2:18" ht="19.5" customHeight="1">
      <c r="B2" s="1677" t="s">
        <v>679</v>
      </c>
      <c r="C2" s="1677"/>
      <c r="D2" s="1677"/>
      <c r="E2" s="1677"/>
      <c r="F2" s="1677"/>
      <c r="G2" s="1677"/>
      <c r="H2" s="1677"/>
      <c r="I2" s="1677"/>
      <c r="J2" s="1677"/>
      <c r="K2" s="1677"/>
      <c r="L2" s="1677"/>
      <c r="M2" s="1677"/>
      <c r="N2" s="1677"/>
      <c r="O2" s="1677"/>
      <c r="P2" s="1677"/>
      <c r="Q2" s="1677"/>
      <c r="R2" s="1677"/>
    </row>
    <row r="3" spans="2:18" s="305" customFormat="1" ht="19.5" customHeight="1">
      <c r="B3" s="1677" t="s">
        <v>680</v>
      </c>
      <c r="C3" s="1677"/>
      <c r="D3" s="1677"/>
      <c r="E3" s="1677"/>
      <c r="F3" s="1677"/>
      <c r="G3" s="1677"/>
      <c r="H3" s="1677"/>
      <c r="I3" s="1677"/>
      <c r="J3" s="1677"/>
      <c r="K3" s="1677"/>
      <c r="L3" s="1677"/>
      <c r="M3" s="1677"/>
      <c r="N3" s="1677"/>
      <c r="O3" s="1677"/>
      <c r="P3" s="1677"/>
      <c r="Q3" s="1677"/>
      <c r="R3" s="1677"/>
    </row>
    <row r="4" spans="2:18" s="305" customFormat="1" ht="16.5" customHeight="1"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307"/>
      <c r="P4" s="1673" t="s">
        <v>670</v>
      </c>
      <c r="Q4" s="1673"/>
      <c r="R4" s="1673"/>
    </row>
    <row r="5" spans="2:18" s="305" customFormat="1" ht="15" customHeight="1">
      <c r="B5" s="1465" t="s">
        <v>686</v>
      </c>
      <c r="C5" s="1427"/>
      <c r="D5" s="1427"/>
      <c r="E5" s="1427"/>
      <c r="F5" s="1427"/>
      <c r="G5" s="1427"/>
      <c r="H5" s="1427" t="s">
        <v>275</v>
      </c>
      <c r="I5" s="1678" t="s">
        <v>307</v>
      </c>
      <c r="J5" s="1679"/>
      <c r="K5" s="1679"/>
      <c r="L5" s="1679"/>
      <c r="M5" s="1680"/>
      <c r="N5" s="1678" t="s">
        <v>308</v>
      </c>
      <c r="O5" s="1679"/>
      <c r="P5" s="1679"/>
      <c r="Q5" s="1679"/>
      <c r="R5" s="1679"/>
    </row>
    <row r="6" spans="2:18" s="305" customFormat="1" ht="43.5" customHeight="1">
      <c r="B6" s="1465"/>
      <c r="C6" s="1427"/>
      <c r="D6" s="1427"/>
      <c r="E6" s="1427"/>
      <c r="F6" s="1427"/>
      <c r="G6" s="1427"/>
      <c r="H6" s="1427"/>
      <c r="I6" s="735" t="s">
        <v>681</v>
      </c>
      <c r="J6" s="733" t="s">
        <v>682</v>
      </c>
      <c r="K6" s="733" t="s">
        <v>683</v>
      </c>
      <c r="L6" s="733" t="s">
        <v>684</v>
      </c>
      <c r="M6" s="733" t="s">
        <v>685</v>
      </c>
      <c r="N6" s="736" t="s">
        <v>692</v>
      </c>
      <c r="O6" s="733" t="s">
        <v>682</v>
      </c>
      <c r="P6" s="733" t="s">
        <v>683</v>
      </c>
      <c r="Q6" s="733" t="s">
        <v>684</v>
      </c>
      <c r="R6" s="734" t="s">
        <v>685</v>
      </c>
    </row>
    <row r="7" spans="2:18" s="305" customFormat="1" ht="8.25" customHeight="1">
      <c r="B7" s="341"/>
      <c r="C7" s="341"/>
      <c r="D7" s="784"/>
      <c r="E7" s="784"/>
      <c r="F7" s="784"/>
      <c r="G7" s="784"/>
      <c r="H7" s="357"/>
      <c r="I7" s="785"/>
      <c r="J7" s="785"/>
      <c r="K7" s="785"/>
      <c r="L7" s="785"/>
      <c r="M7" s="785"/>
      <c r="N7" s="785"/>
      <c r="O7" s="785"/>
    </row>
    <row r="8" spans="2:18" s="305" customFormat="1" ht="12.75" customHeight="1">
      <c r="B8" s="341"/>
      <c r="C8" s="1681" t="s">
        <v>687</v>
      </c>
      <c r="D8" s="1681"/>
      <c r="E8" s="1681"/>
      <c r="F8" s="1681"/>
      <c r="G8" s="784"/>
      <c r="H8" s="782">
        <v>155915</v>
      </c>
      <c r="I8" s="786">
        <v>70767</v>
      </c>
      <c r="J8" s="786">
        <v>21320</v>
      </c>
      <c r="K8" s="786">
        <v>42591</v>
      </c>
      <c r="L8" s="786">
        <v>2184</v>
      </c>
      <c r="M8" s="786">
        <v>3202</v>
      </c>
      <c r="N8" s="786">
        <v>85148</v>
      </c>
      <c r="O8" s="786">
        <v>19774</v>
      </c>
      <c r="P8" s="777">
        <v>43405</v>
      </c>
      <c r="Q8" s="777">
        <v>13519</v>
      </c>
      <c r="R8" s="777">
        <v>6883</v>
      </c>
    </row>
    <row r="9" spans="2:18" s="305" customFormat="1" ht="8.25" customHeight="1">
      <c r="B9" s="341"/>
      <c r="C9" s="341"/>
      <c r="D9" s="784"/>
      <c r="E9" s="784"/>
      <c r="F9" s="784"/>
      <c r="G9" s="784"/>
      <c r="H9" s="782"/>
      <c r="I9" s="786"/>
      <c r="J9" s="786"/>
      <c r="K9" s="786"/>
      <c r="L9" s="786"/>
      <c r="M9" s="786"/>
      <c r="N9" s="786"/>
      <c r="O9" s="786"/>
      <c r="P9" s="777"/>
      <c r="Q9" s="777"/>
      <c r="R9" s="777"/>
    </row>
    <row r="10" spans="2:18" s="305" customFormat="1" ht="12.75" customHeight="1">
      <c r="B10" s="341"/>
      <c r="C10" s="1681" t="s">
        <v>688</v>
      </c>
      <c r="D10" s="1681"/>
      <c r="E10" s="1681"/>
      <c r="F10" s="1681"/>
      <c r="G10" s="784"/>
      <c r="H10" s="782">
        <v>156892</v>
      </c>
      <c r="I10" s="786">
        <v>70798</v>
      </c>
      <c r="J10" s="786">
        <v>22492</v>
      </c>
      <c r="K10" s="786">
        <v>41080</v>
      </c>
      <c r="L10" s="786">
        <v>2441</v>
      </c>
      <c r="M10" s="786">
        <v>3383</v>
      </c>
      <c r="N10" s="786">
        <v>86094</v>
      </c>
      <c r="O10" s="786">
        <v>20103</v>
      </c>
      <c r="P10" s="777">
        <v>42013</v>
      </c>
      <c r="Q10" s="777">
        <v>15034</v>
      </c>
      <c r="R10" s="777">
        <v>7039</v>
      </c>
    </row>
    <row r="11" spans="2:18" s="305" customFormat="1" ht="8.25" customHeight="1">
      <c r="B11" s="341"/>
      <c r="C11" s="341"/>
      <c r="D11" s="784"/>
      <c r="E11" s="784"/>
      <c r="F11" s="784"/>
      <c r="G11" s="784"/>
      <c r="H11" s="782"/>
      <c r="I11" s="786"/>
      <c r="J11" s="786"/>
      <c r="K11" s="786"/>
      <c r="L11" s="786"/>
      <c r="M11" s="786"/>
      <c r="N11" s="786"/>
      <c r="O11" s="786"/>
      <c r="P11" s="777"/>
      <c r="Q11" s="777"/>
      <c r="R11" s="777"/>
    </row>
    <row r="12" spans="2:18" s="305" customFormat="1" ht="12.75" customHeight="1">
      <c r="B12" s="341"/>
      <c r="C12" s="1682" t="s">
        <v>382</v>
      </c>
      <c r="D12" s="1682"/>
      <c r="E12" s="1682"/>
      <c r="F12" s="1682"/>
      <c r="G12" s="787"/>
      <c r="H12" s="783">
        <v>149037</v>
      </c>
      <c r="I12" s="788">
        <v>67330</v>
      </c>
      <c r="J12" s="788">
        <v>21520</v>
      </c>
      <c r="K12" s="788">
        <v>38431</v>
      </c>
      <c r="L12" s="788">
        <v>2248</v>
      </c>
      <c r="M12" s="788">
        <v>3300</v>
      </c>
      <c r="N12" s="788">
        <v>81707</v>
      </c>
      <c r="O12" s="788">
        <v>18727</v>
      </c>
      <c r="P12" s="778">
        <v>39009</v>
      </c>
      <c r="Q12" s="778">
        <v>14169</v>
      </c>
      <c r="R12" s="778">
        <v>7061</v>
      </c>
    </row>
    <row r="13" spans="2:18" s="305" customFormat="1" ht="8.25" customHeight="1">
      <c r="B13" s="341"/>
      <c r="C13" s="341"/>
      <c r="D13" s="784"/>
      <c r="E13" s="784"/>
      <c r="F13" s="784"/>
      <c r="G13" s="784"/>
      <c r="H13" s="782"/>
      <c r="I13" s="786"/>
      <c r="J13" s="786"/>
      <c r="K13" s="786"/>
      <c r="L13" s="786"/>
      <c r="M13" s="786"/>
      <c r="N13" s="786"/>
      <c r="O13" s="786"/>
      <c r="P13" s="777"/>
      <c r="Q13" s="777"/>
      <c r="R13" s="777"/>
    </row>
    <row r="14" spans="2:18" s="305" customFormat="1" ht="12.75" customHeight="1">
      <c r="C14" s="1426" t="s">
        <v>690</v>
      </c>
      <c r="D14" s="306"/>
      <c r="E14" s="324" t="s">
        <v>291</v>
      </c>
      <c r="F14" s="325" t="s">
        <v>292</v>
      </c>
      <c r="G14" s="329"/>
      <c r="H14" s="779">
        <v>7979</v>
      </c>
      <c r="I14" s="247">
        <v>4049</v>
      </c>
      <c r="J14" s="247">
        <v>3991</v>
      </c>
      <c r="K14" s="247">
        <v>21</v>
      </c>
      <c r="L14" s="247">
        <v>2</v>
      </c>
      <c r="M14" s="247">
        <v>2</v>
      </c>
      <c r="N14" s="247">
        <v>3930</v>
      </c>
      <c r="O14" s="247">
        <v>3890</v>
      </c>
      <c r="P14" s="777">
        <v>11</v>
      </c>
      <c r="Q14" s="777">
        <v>2</v>
      </c>
      <c r="R14" s="777">
        <v>1</v>
      </c>
    </row>
    <row r="15" spans="2:18" s="305" customFormat="1" ht="12.75" customHeight="1">
      <c r="C15" s="1426"/>
      <c r="D15" s="306"/>
      <c r="E15" s="324" t="s">
        <v>293</v>
      </c>
      <c r="F15" s="329"/>
      <c r="G15" s="329"/>
      <c r="H15" s="779">
        <v>8477</v>
      </c>
      <c r="I15" s="247">
        <v>4416</v>
      </c>
      <c r="J15" s="247">
        <v>4129</v>
      </c>
      <c r="K15" s="247">
        <v>153</v>
      </c>
      <c r="L15" s="366" t="s">
        <v>133</v>
      </c>
      <c r="M15" s="247">
        <v>7</v>
      </c>
      <c r="N15" s="247">
        <v>4061</v>
      </c>
      <c r="O15" s="247">
        <v>3708</v>
      </c>
      <c r="P15" s="777">
        <v>227</v>
      </c>
      <c r="Q15" s="777">
        <v>5</v>
      </c>
      <c r="R15" s="777">
        <v>26</v>
      </c>
    </row>
    <row r="16" spans="2:18" s="305" customFormat="1" ht="12.75" customHeight="1">
      <c r="C16" s="1426"/>
      <c r="D16" s="306"/>
      <c r="E16" s="324" t="s">
        <v>294</v>
      </c>
      <c r="F16" s="329"/>
      <c r="G16" s="329"/>
      <c r="H16" s="779">
        <v>6660</v>
      </c>
      <c r="I16" s="247">
        <v>3291</v>
      </c>
      <c r="J16" s="247">
        <v>2247</v>
      </c>
      <c r="K16" s="247">
        <v>886</v>
      </c>
      <c r="L16" s="247">
        <v>2</v>
      </c>
      <c r="M16" s="247">
        <v>41</v>
      </c>
      <c r="N16" s="247">
        <v>3369</v>
      </c>
      <c r="O16" s="247">
        <v>1973</v>
      </c>
      <c r="P16" s="777">
        <v>1183</v>
      </c>
      <c r="Q16" s="777">
        <v>4</v>
      </c>
      <c r="R16" s="777">
        <v>101</v>
      </c>
    </row>
    <row r="17" spans="3:18" s="305" customFormat="1" ht="12.75" customHeight="1">
      <c r="C17" s="1426"/>
      <c r="D17" s="306"/>
      <c r="E17" s="324" t="s">
        <v>295</v>
      </c>
      <c r="F17" s="329"/>
      <c r="G17" s="329"/>
      <c r="H17" s="779">
        <v>7571</v>
      </c>
      <c r="I17" s="247">
        <v>3795</v>
      </c>
      <c r="J17" s="247">
        <v>1897</v>
      </c>
      <c r="K17" s="247">
        <v>1714</v>
      </c>
      <c r="L17" s="247">
        <v>3</v>
      </c>
      <c r="M17" s="247">
        <v>84</v>
      </c>
      <c r="N17" s="247">
        <v>3776</v>
      </c>
      <c r="O17" s="247">
        <v>1417</v>
      </c>
      <c r="P17" s="777">
        <v>2043</v>
      </c>
      <c r="Q17" s="777">
        <v>3</v>
      </c>
      <c r="R17" s="777">
        <v>227</v>
      </c>
    </row>
    <row r="18" spans="3:18" s="305" customFormat="1" ht="12.75" customHeight="1">
      <c r="C18" s="1426"/>
      <c r="D18" s="306"/>
      <c r="E18" s="324" t="s">
        <v>296</v>
      </c>
      <c r="F18" s="329"/>
      <c r="G18" s="329"/>
      <c r="H18" s="779">
        <v>8877</v>
      </c>
      <c r="I18" s="247">
        <v>4367</v>
      </c>
      <c r="J18" s="247">
        <v>1678</v>
      </c>
      <c r="K18" s="247">
        <v>2440</v>
      </c>
      <c r="L18" s="247">
        <v>7</v>
      </c>
      <c r="M18" s="247">
        <v>159</v>
      </c>
      <c r="N18" s="247">
        <v>4510</v>
      </c>
      <c r="O18" s="247">
        <v>1278</v>
      </c>
      <c r="P18" s="777">
        <v>2769</v>
      </c>
      <c r="Q18" s="777">
        <v>11</v>
      </c>
      <c r="R18" s="777">
        <v>364</v>
      </c>
    </row>
    <row r="19" spans="3:18" s="305" customFormat="1" ht="12.75" customHeight="1">
      <c r="C19" s="1426"/>
      <c r="D19" s="306"/>
      <c r="E19" s="324" t="s">
        <v>297</v>
      </c>
      <c r="F19" s="329"/>
      <c r="G19" s="329"/>
      <c r="H19" s="779">
        <v>10236</v>
      </c>
      <c r="I19" s="247">
        <v>4909</v>
      </c>
      <c r="J19" s="247">
        <v>1513</v>
      </c>
      <c r="K19" s="247">
        <v>3053</v>
      </c>
      <c r="L19" s="247">
        <v>10</v>
      </c>
      <c r="M19" s="247">
        <v>224</v>
      </c>
      <c r="N19" s="247">
        <v>5327</v>
      </c>
      <c r="O19" s="247">
        <v>1264</v>
      </c>
      <c r="P19" s="777">
        <v>3346</v>
      </c>
      <c r="Q19" s="777">
        <v>35</v>
      </c>
      <c r="R19" s="777">
        <v>561</v>
      </c>
    </row>
    <row r="20" spans="3:18" s="305" customFormat="1" ht="12.75" customHeight="1">
      <c r="C20" s="1426"/>
      <c r="D20" s="306"/>
      <c r="E20" s="324" t="s">
        <v>298</v>
      </c>
      <c r="F20" s="329"/>
      <c r="G20" s="329"/>
      <c r="H20" s="779">
        <v>11417</v>
      </c>
      <c r="I20" s="247">
        <v>5407</v>
      </c>
      <c r="J20" s="247">
        <v>1518</v>
      </c>
      <c r="K20" s="247">
        <v>3448</v>
      </c>
      <c r="L20" s="247">
        <v>19</v>
      </c>
      <c r="M20" s="247">
        <v>307</v>
      </c>
      <c r="N20" s="247">
        <v>6010</v>
      </c>
      <c r="O20" s="247">
        <v>1250</v>
      </c>
      <c r="P20" s="777">
        <v>3752</v>
      </c>
      <c r="Q20" s="777">
        <v>58</v>
      </c>
      <c r="R20" s="777">
        <v>796</v>
      </c>
    </row>
    <row r="21" spans="3:18" s="305" customFormat="1" ht="12.75" customHeight="1">
      <c r="C21" s="1426"/>
      <c r="D21" s="306"/>
      <c r="E21" s="324" t="s">
        <v>299</v>
      </c>
      <c r="F21" s="329"/>
      <c r="G21" s="329"/>
      <c r="H21" s="779">
        <v>10716</v>
      </c>
      <c r="I21" s="247">
        <v>5068</v>
      </c>
      <c r="J21" s="247">
        <v>1249</v>
      </c>
      <c r="K21" s="247">
        <v>3279</v>
      </c>
      <c r="L21" s="247">
        <v>29</v>
      </c>
      <c r="M21" s="247">
        <v>385</v>
      </c>
      <c r="N21" s="247">
        <v>5648</v>
      </c>
      <c r="O21" s="247">
        <v>966</v>
      </c>
      <c r="P21" s="777">
        <v>3641</v>
      </c>
      <c r="Q21" s="777">
        <v>133</v>
      </c>
      <c r="R21" s="777">
        <v>786</v>
      </c>
    </row>
    <row r="22" spans="3:18" s="305" customFormat="1" ht="12.75" customHeight="1">
      <c r="C22" s="1426"/>
      <c r="D22" s="306"/>
      <c r="E22" s="324" t="s">
        <v>300</v>
      </c>
      <c r="F22" s="329"/>
      <c r="G22" s="329"/>
      <c r="H22" s="779">
        <v>11458</v>
      </c>
      <c r="I22" s="247">
        <v>5311</v>
      </c>
      <c r="J22" s="247">
        <v>1115</v>
      </c>
      <c r="K22" s="247">
        <v>3573</v>
      </c>
      <c r="L22" s="247">
        <v>65</v>
      </c>
      <c r="M22" s="247">
        <v>405</v>
      </c>
      <c r="N22" s="247">
        <v>6147</v>
      </c>
      <c r="O22" s="247">
        <v>747</v>
      </c>
      <c r="P22" s="777">
        <v>4097</v>
      </c>
      <c r="Q22" s="777">
        <v>319</v>
      </c>
      <c r="R22" s="777">
        <v>846</v>
      </c>
    </row>
    <row r="23" spans="3:18" s="305" customFormat="1" ht="12.75" customHeight="1">
      <c r="C23" s="1426"/>
      <c r="D23" s="306"/>
      <c r="E23" s="324" t="s">
        <v>301</v>
      </c>
      <c r="F23" s="329"/>
      <c r="G23" s="329"/>
      <c r="H23" s="779">
        <v>11724</v>
      </c>
      <c r="I23" s="247">
        <v>5333</v>
      </c>
      <c r="J23" s="247">
        <v>806</v>
      </c>
      <c r="K23" s="247">
        <v>3850</v>
      </c>
      <c r="L23" s="247">
        <v>115</v>
      </c>
      <c r="M23" s="247">
        <v>414</v>
      </c>
      <c r="N23" s="247">
        <v>6391</v>
      </c>
      <c r="O23" s="247">
        <v>599</v>
      </c>
      <c r="P23" s="777">
        <v>4328</v>
      </c>
      <c r="Q23" s="777">
        <v>521</v>
      </c>
      <c r="R23" s="777">
        <v>792</v>
      </c>
    </row>
    <row r="24" spans="3:18" s="305" customFormat="1" ht="12.75" customHeight="1">
      <c r="C24" s="1426"/>
      <c r="D24" s="306"/>
      <c r="E24" s="324" t="s">
        <v>302</v>
      </c>
      <c r="F24" s="329"/>
      <c r="G24" s="329"/>
      <c r="H24" s="779">
        <v>12539</v>
      </c>
      <c r="I24" s="247">
        <v>5755</v>
      </c>
      <c r="J24" s="247">
        <v>678</v>
      </c>
      <c r="K24" s="247">
        <v>4253</v>
      </c>
      <c r="L24" s="247">
        <v>222</v>
      </c>
      <c r="M24" s="247">
        <v>410</v>
      </c>
      <c r="N24" s="247">
        <v>6784</v>
      </c>
      <c r="O24" s="247">
        <v>442</v>
      </c>
      <c r="P24" s="777">
        <v>4381</v>
      </c>
      <c r="Q24" s="777">
        <v>966</v>
      </c>
      <c r="R24" s="777">
        <v>810</v>
      </c>
    </row>
    <row r="25" spans="3:18" s="305" customFormat="1" ht="12.75" customHeight="1">
      <c r="C25" s="1426"/>
      <c r="D25" s="306"/>
      <c r="E25" s="324" t="s">
        <v>303</v>
      </c>
      <c r="F25" s="329"/>
      <c r="G25" s="329"/>
      <c r="H25" s="779">
        <v>13423</v>
      </c>
      <c r="I25" s="247">
        <v>5945</v>
      </c>
      <c r="J25" s="247">
        <v>425</v>
      </c>
      <c r="K25" s="247">
        <v>4509</v>
      </c>
      <c r="L25" s="247">
        <v>351</v>
      </c>
      <c r="M25" s="247">
        <v>462</v>
      </c>
      <c r="N25" s="247">
        <v>7478</v>
      </c>
      <c r="O25" s="247">
        <v>403</v>
      </c>
      <c r="P25" s="777">
        <v>4318</v>
      </c>
      <c r="Q25" s="777">
        <v>1662</v>
      </c>
      <c r="R25" s="777">
        <v>818</v>
      </c>
    </row>
    <row r="26" spans="3:18" s="305" customFormat="1" ht="12.75" customHeight="1">
      <c r="C26" s="1426"/>
      <c r="D26" s="306"/>
      <c r="E26" s="324" t="s">
        <v>304</v>
      </c>
      <c r="F26" s="329"/>
      <c r="G26" s="329"/>
      <c r="H26" s="779">
        <v>9782</v>
      </c>
      <c r="I26" s="247">
        <v>3970</v>
      </c>
      <c r="J26" s="247">
        <v>169</v>
      </c>
      <c r="K26" s="247">
        <v>3107</v>
      </c>
      <c r="L26" s="247">
        <v>329</v>
      </c>
      <c r="M26" s="247">
        <v>225</v>
      </c>
      <c r="N26" s="247">
        <v>5812</v>
      </c>
      <c r="O26" s="247">
        <v>270</v>
      </c>
      <c r="P26" s="777">
        <v>2647</v>
      </c>
      <c r="Q26" s="777">
        <v>2209</v>
      </c>
      <c r="R26" s="777">
        <v>415</v>
      </c>
    </row>
    <row r="27" spans="3:18" s="305" customFormat="1" ht="12.75" customHeight="1">
      <c r="C27" s="1426"/>
      <c r="D27" s="306"/>
      <c r="E27" s="324" t="s">
        <v>305</v>
      </c>
      <c r="F27" s="329"/>
      <c r="G27" s="329"/>
      <c r="H27" s="779">
        <v>8241</v>
      </c>
      <c r="I27" s="247">
        <v>3050</v>
      </c>
      <c r="J27" s="247">
        <v>67</v>
      </c>
      <c r="K27" s="247">
        <v>2363</v>
      </c>
      <c r="L27" s="247">
        <v>405</v>
      </c>
      <c r="M27" s="247">
        <v>107</v>
      </c>
      <c r="N27" s="247">
        <v>5191</v>
      </c>
      <c r="O27" s="247">
        <v>238</v>
      </c>
      <c r="P27" s="777">
        <v>1516</v>
      </c>
      <c r="Q27" s="777">
        <v>2807</v>
      </c>
      <c r="R27" s="777">
        <v>276</v>
      </c>
    </row>
    <row r="28" spans="3:18" s="305" customFormat="1" ht="12.75" customHeight="1">
      <c r="C28" s="1426"/>
      <c r="D28" s="306"/>
      <c r="E28" s="1684" t="s">
        <v>512</v>
      </c>
      <c r="F28" s="1684"/>
      <c r="G28" s="329"/>
      <c r="H28" s="779">
        <v>9937</v>
      </c>
      <c r="I28" s="247">
        <v>2664</v>
      </c>
      <c r="J28" s="247">
        <v>38</v>
      </c>
      <c r="K28" s="247">
        <v>1782</v>
      </c>
      <c r="L28" s="247">
        <v>689</v>
      </c>
      <c r="M28" s="247">
        <v>68</v>
      </c>
      <c r="N28" s="247">
        <v>7273</v>
      </c>
      <c r="O28" s="247">
        <v>282</v>
      </c>
      <c r="P28" s="777">
        <v>750</v>
      </c>
      <c r="Q28" s="777">
        <v>5434</v>
      </c>
      <c r="R28" s="777">
        <v>242</v>
      </c>
    </row>
    <row r="29" spans="3:18" s="305" customFormat="1" ht="8.25" customHeight="1">
      <c r="D29" s="306"/>
      <c r="E29" s="330"/>
      <c r="F29" s="329"/>
      <c r="G29" s="329"/>
      <c r="H29" s="780"/>
      <c r="I29" s="781"/>
      <c r="J29" s="781"/>
      <c r="K29" s="781"/>
      <c r="L29" s="781"/>
      <c r="M29" s="781"/>
      <c r="N29" s="781"/>
      <c r="O29" s="781"/>
      <c r="P29" s="777"/>
      <c r="Q29" s="777"/>
      <c r="R29" s="777"/>
    </row>
    <row r="30" spans="3:18" s="305" customFormat="1" ht="12.75" customHeight="1">
      <c r="C30" s="1426" t="s">
        <v>689</v>
      </c>
      <c r="D30" s="306"/>
      <c r="E30" s="324" t="s">
        <v>291</v>
      </c>
      <c r="F30" s="325" t="s">
        <v>292</v>
      </c>
      <c r="G30" s="329"/>
      <c r="H30" s="794">
        <f>H14/$H14*100</f>
        <v>100</v>
      </c>
      <c r="I30" s="795">
        <f t="shared" ref="I30:R30" si="0">I14/$H14*100</f>
        <v>50.745707482140624</v>
      </c>
      <c r="J30" s="795">
        <f t="shared" si="0"/>
        <v>50.018799348289257</v>
      </c>
      <c r="K30" s="795">
        <f t="shared" si="0"/>
        <v>0.26319087604963026</v>
      </c>
      <c r="L30" s="795">
        <f t="shared" si="0"/>
        <v>2.5065797719012406E-2</v>
      </c>
      <c r="M30" s="795">
        <f t="shared" si="0"/>
        <v>2.5065797719012406E-2</v>
      </c>
      <c r="N30" s="795">
        <f t="shared" si="0"/>
        <v>49.254292517859383</v>
      </c>
      <c r="O30" s="795">
        <f t="shared" si="0"/>
        <v>48.75297656347913</v>
      </c>
      <c r="P30" s="796">
        <f t="shared" si="0"/>
        <v>0.13786188745456826</v>
      </c>
      <c r="Q30" s="796">
        <f t="shared" si="0"/>
        <v>2.5065797719012406E-2</v>
      </c>
      <c r="R30" s="796">
        <f t="shared" si="0"/>
        <v>1.2532898859506203E-2</v>
      </c>
    </row>
    <row r="31" spans="3:18" s="305" customFormat="1" ht="12.75" customHeight="1">
      <c r="C31" s="1426"/>
      <c r="D31" s="306"/>
      <c r="E31" s="324" t="s">
        <v>293</v>
      </c>
      <c r="F31" s="329"/>
      <c r="G31" s="329"/>
      <c r="H31" s="794">
        <f t="shared" ref="H31:R31" si="1">H15/$H15*100</f>
        <v>100</v>
      </c>
      <c r="I31" s="795">
        <f t="shared" si="1"/>
        <v>52.093901144272735</v>
      </c>
      <c r="J31" s="795">
        <f t="shared" si="1"/>
        <v>48.708269434941606</v>
      </c>
      <c r="K31" s="795">
        <f t="shared" si="1"/>
        <v>1.8048838032322756</v>
      </c>
      <c r="L31" s="797" t="s">
        <v>243</v>
      </c>
      <c r="M31" s="795">
        <f t="shared" si="1"/>
        <v>8.2576383154417829E-2</v>
      </c>
      <c r="N31" s="795">
        <f t="shared" si="1"/>
        <v>47.906098855727265</v>
      </c>
      <c r="O31" s="795">
        <f t="shared" si="1"/>
        <v>43.74188981951162</v>
      </c>
      <c r="P31" s="796">
        <f t="shared" si="1"/>
        <v>2.6778341394361211</v>
      </c>
      <c r="Q31" s="796">
        <f t="shared" si="1"/>
        <v>5.8983130824584167E-2</v>
      </c>
      <c r="R31" s="796">
        <f t="shared" si="1"/>
        <v>0.3067122802878377</v>
      </c>
    </row>
    <row r="32" spans="3:18" s="305" customFormat="1" ht="12.75" customHeight="1">
      <c r="C32" s="1426"/>
      <c r="D32" s="306"/>
      <c r="E32" s="324" t="s">
        <v>294</v>
      </c>
      <c r="F32" s="329"/>
      <c r="G32" s="329"/>
      <c r="H32" s="794">
        <f t="shared" ref="H32:R32" si="2">H16/$H16*100</f>
        <v>100</v>
      </c>
      <c r="I32" s="795">
        <f t="shared" si="2"/>
        <v>49.414414414414416</v>
      </c>
      <c r="J32" s="795">
        <f t="shared" si="2"/>
        <v>33.738738738738739</v>
      </c>
      <c r="K32" s="795">
        <f t="shared" si="2"/>
        <v>13.303303303303304</v>
      </c>
      <c r="L32" s="795">
        <f t="shared" si="2"/>
        <v>3.003003003003003E-2</v>
      </c>
      <c r="M32" s="795">
        <f t="shared" si="2"/>
        <v>0.61561561561561562</v>
      </c>
      <c r="N32" s="795">
        <f t="shared" si="2"/>
        <v>50.585585585585591</v>
      </c>
      <c r="O32" s="795">
        <f t="shared" si="2"/>
        <v>29.624624624624623</v>
      </c>
      <c r="P32" s="796">
        <f t="shared" si="2"/>
        <v>17.762762762762762</v>
      </c>
      <c r="Q32" s="796">
        <f t="shared" si="2"/>
        <v>6.006006006006006E-2</v>
      </c>
      <c r="R32" s="796">
        <f t="shared" si="2"/>
        <v>1.5165165165165166</v>
      </c>
    </row>
    <row r="33" spans="2:18" s="305" customFormat="1" ht="12.75" customHeight="1">
      <c r="C33" s="1426"/>
      <c r="D33" s="306"/>
      <c r="E33" s="324" t="s">
        <v>295</v>
      </c>
      <c r="F33" s="329"/>
      <c r="G33" s="329"/>
      <c r="H33" s="794">
        <f t="shared" ref="H33:R33" si="3">H17/$H17*100</f>
        <v>100</v>
      </c>
      <c r="I33" s="795">
        <f t="shared" si="3"/>
        <v>50.125478800686828</v>
      </c>
      <c r="J33" s="795">
        <f t="shared" si="3"/>
        <v>25.056135252938844</v>
      </c>
      <c r="K33" s="795">
        <f t="shared" si="3"/>
        <v>22.639017302866201</v>
      </c>
      <c r="L33" s="795">
        <f t="shared" si="3"/>
        <v>3.9624884427420418E-2</v>
      </c>
      <c r="M33" s="795">
        <f t="shared" si="3"/>
        <v>1.1094967639677717</v>
      </c>
      <c r="N33" s="795">
        <f t="shared" si="3"/>
        <v>49.874521199313172</v>
      </c>
      <c r="O33" s="795">
        <f t="shared" si="3"/>
        <v>18.716153744551576</v>
      </c>
      <c r="P33" s="796">
        <f t="shared" si="3"/>
        <v>26.984546295073308</v>
      </c>
      <c r="Q33" s="796">
        <f t="shared" si="3"/>
        <v>3.9624884427420418E-2</v>
      </c>
      <c r="R33" s="796">
        <f t="shared" si="3"/>
        <v>2.9982829216748117</v>
      </c>
    </row>
    <row r="34" spans="2:18" s="305" customFormat="1" ht="12.75" customHeight="1">
      <c r="C34" s="1426"/>
      <c r="D34" s="306"/>
      <c r="E34" s="324" t="s">
        <v>296</v>
      </c>
      <c r="F34" s="329"/>
      <c r="G34" s="329"/>
      <c r="H34" s="794">
        <f t="shared" ref="H34:R34" si="4">H18/$H18*100</f>
        <v>100</v>
      </c>
      <c r="I34" s="795">
        <f t="shared" si="4"/>
        <v>49.194547707558861</v>
      </c>
      <c r="J34" s="795">
        <f t="shared" si="4"/>
        <v>18.902782471555707</v>
      </c>
      <c r="K34" s="795">
        <f t="shared" si="4"/>
        <v>27.486763546243097</v>
      </c>
      <c r="L34" s="795">
        <f t="shared" si="4"/>
        <v>7.8855469190041688E-2</v>
      </c>
      <c r="M34" s="795">
        <f t="shared" si="4"/>
        <v>1.7911456573166611</v>
      </c>
      <c r="N34" s="795">
        <f t="shared" si="4"/>
        <v>50.805452292441146</v>
      </c>
      <c r="O34" s="795">
        <f t="shared" si="4"/>
        <v>14.396755660696181</v>
      </c>
      <c r="P34" s="796">
        <f t="shared" si="4"/>
        <v>31.192970598175059</v>
      </c>
      <c r="Q34" s="796">
        <f t="shared" si="4"/>
        <v>0.12391573729863693</v>
      </c>
      <c r="R34" s="796">
        <f t="shared" si="4"/>
        <v>4.1004843978821679</v>
      </c>
    </row>
    <row r="35" spans="2:18" s="305" customFormat="1" ht="12.75" customHeight="1">
      <c r="C35" s="1426"/>
      <c r="D35" s="306"/>
      <c r="E35" s="324" t="s">
        <v>297</v>
      </c>
      <c r="F35" s="329"/>
      <c r="G35" s="329"/>
      <c r="H35" s="794">
        <f t="shared" ref="H35:R35" si="5">H19/$H19*100</f>
        <v>100</v>
      </c>
      <c r="I35" s="795">
        <f t="shared" si="5"/>
        <v>47.958186791715512</v>
      </c>
      <c r="J35" s="795">
        <f t="shared" si="5"/>
        <v>14.781164517389605</v>
      </c>
      <c r="K35" s="795">
        <f t="shared" si="5"/>
        <v>29.826103946854239</v>
      </c>
      <c r="L35" s="795">
        <f t="shared" si="5"/>
        <v>9.769441187964048E-2</v>
      </c>
      <c r="M35" s="795">
        <f t="shared" si="5"/>
        <v>2.1883548261039465</v>
      </c>
      <c r="N35" s="795">
        <f t="shared" si="5"/>
        <v>52.041813208284481</v>
      </c>
      <c r="O35" s="795">
        <f t="shared" si="5"/>
        <v>12.348573661586556</v>
      </c>
      <c r="P35" s="796">
        <f t="shared" si="5"/>
        <v>32.688550214927709</v>
      </c>
      <c r="Q35" s="796">
        <f t="shared" si="5"/>
        <v>0.3419304415787417</v>
      </c>
      <c r="R35" s="796">
        <f t="shared" si="5"/>
        <v>5.480656506447831</v>
      </c>
    </row>
    <row r="36" spans="2:18" s="305" customFormat="1" ht="12.75" customHeight="1">
      <c r="C36" s="1426"/>
      <c r="D36" s="306"/>
      <c r="E36" s="324" t="s">
        <v>298</v>
      </c>
      <c r="F36" s="329"/>
      <c r="G36" s="329"/>
      <c r="H36" s="794">
        <f t="shared" ref="H36:R36" si="6">H20/$H20*100</f>
        <v>100</v>
      </c>
      <c r="I36" s="795">
        <f t="shared" si="6"/>
        <v>47.359201191206097</v>
      </c>
      <c r="J36" s="795">
        <f t="shared" si="6"/>
        <v>13.29596216168871</v>
      </c>
      <c r="K36" s="795">
        <f t="shared" si="6"/>
        <v>30.200578085311381</v>
      </c>
      <c r="L36" s="795">
        <f t="shared" si="6"/>
        <v>0.16641849872996409</v>
      </c>
      <c r="M36" s="795">
        <f t="shared" si="6"/>
        <v>2.6889725847420514</v>
      </c>
      <c r="N36" s="795">
        <f t="shared" si="6"/>
        <v>52.640798808793896</v>
      </c>
      <c r="O36" s="795">
        <f t="shared" si="6"/>
        <v>10.948585442760796</v>
      </c>
      <c r="P36" s="796">
        <f t="shared" si="6"/>
        <v>32.863274064990804</v>
      </c>
      <c r="Q36" s="796">
        <f t="shared" si="6"/>
        <v>0.50801436454410098</v>
      </c>
      <c r="R36" s="796">
        <f t="shared" si="6"/>
        <v>6.972059209950074</v>
      </c>
    </row>
    <row r="37" spans="2:18" s="305" customFormat="1" ht="12.75" customHeight="1">
      <c r="C37" s="1426"/>
      <c r="D37" s="306"/>
      <c r="E37" s="324" t="s">
        <v>299</v>
      </c>
      <c r="F37" s="329"/>
      <c r="G37" s="329"/>
      <c r="H37" s="794">
        <f t="shared" ref="H37:R37" si="7">H21/$H21*100</f>
        <v>100</v>
      </c>
      <c r="I37" s="795">
        <f t="shared" si="7"/>
        <v>47.293766330720416</v>
      </c>
      <c r="J37" s="795">
        <f t="shared" si="7"/>
        <v>11.655468458379993</v>
      </c>
      <c r="K37" s="795">
        <f t="shared" si="7"/>
        <v>30.599104143337065</v>
      </c>
      <c r="L37" s="795">
        <f t="shared" si="7"/>
        <v>0.27062336692795819</v>
      </c>
      <c r="M37" s="795">
        <f t="shared" si="7"/>
        <v>3.5927584919746174</v>
      </c>
      <c r="N37" s="795">
        <f t="shared" si="7"/>
        <v>52.706233669279577</v>
      </c>
      <c r="O37" s="795">
        <f t="shared" si="7"/>
        <v>9.0145576707726764</v>
      </c>
      <c r="P37" s="796">
        <f t="shared" si="7"/>
        <v>33.977230309817095</v>
      </c>
      <c r="Q37" s="796">
        <f t="shared" si="7"/>
        <v>1.2411347517730498</v>
      </c>
      <c r="R37" s="796">
        <f t="shared" si="7"/>
        <v>7.3348264277715565</v>
      </c>
    </row>
    <row r="38" spans="2:18" s="305" customFormat="1" ht="12.75" customHeight="1">
      <c r="C38" s="1426"/>
      <c r="D38" s="306"/>
      <c r="E38" s="324" t="s">
        <v>300</v>
      </c>
      <c r="F38" s="329"/>
      <c r="G38" s="329"/>
      <c r="H38" s="794">
        <f t="shared" ref="H38:R38" si="8">H22/$H22*100</f>
        <v>100</v>
      </c>
      <c r="I38" s="795">
        <f t="shared" si="8"/>
        <v>46.35189387327631</v>
      </c>
      <c r="J38" s="795">
        <f t="shared" si="8"/>
        <v>9.7311921801361496</v>
      </c>
      <c r="K38" s="795">
        <f t="shared" si="8"/>
        <v>31.183452609530459</v>
      </c>
      <c r="L38" s="795">
        <f t="shared" si="8"/>
        <v>0.56728923023215216</v>
      </c>
      <c r="M38" s="795">
        <f t="shared" si="8"/>
        <v>3.5346482806772563</v>
      </c>
      <c r="N38" s="795">
        <f t="shared" si="8"/>
        <v>53.648106126723683</v>
      </c>
      <c r="O38" s="795">
        <f t="shared" si="8"/>
        <v>6.5194623843602724</v>
      </c>
      <c r="P38" s="796">
        <f t="shared" si="8"/>
        <v>35.756676557863507</v>
      </c>
      <c r="Q38" s="796">
        <f t="shared" si="8"/>
        <v>2.7840809914470239</v>
      </c>
      <c r="R38" s="796">
        <f t="shared" si="8"/>
        <v>7.3834875196369349</v>
      </c>
    </row>
    <row r="39" spans="2:18" s="305" customFormat="1" ht="12.75" customHeight="1">
      <c r="C39" s="1426"/>
      <c r="D39" s="306"/>
      <c r="E39" s="324" t="s">
        <v>301</v>
      </c>
      <c r="F39" s="329"/>
      <c r="G39" s="329"/>
      <c r="H39" s="794">
        <f t="shared" ref="H39:R39" si="9">H23/$H23*100</f>
        <v>100</v>
      </c>
      <c r="I39" s="795">
        <f t="shared" si="9"/>
        <v>45.487888092801093</v>
      </c>
      <c r="J39" s="795">
        <f t="shared" si="9"/>
        <v>6.8747867621972016</v>
      </c>
      <c r="K39" s="795">
        <f t="shared" si="9"/>
        <v>32.838621630842717</v>
      </c>
      <c r="L39" s="795">
        <f t="shared" si="9"/>
        <v>0.98089389286932782</v>
      </c>
      <c r="M39" s="795">
        <f t="shared" si="9"/>
        <v>3.5312180143295806</v>
      </c>
      <c r="N39" s="795">
        <f t="shared" si="9"/>
        <v>54.512111907198914</v>
      </c>
      <c r="O39" s="795">
        <f t="shared" si="9"/>
        <v>5.1091777550324124</v>
      </c>
      <c r="P39" s="796">
        <f t="shared" si="9"/>
        <v>36.915728420334361</v>
      </c>
      <c r="Q39" s="796">
        <f t="shared" si="9"/>
        <v>4.4438758103036502</v>
      </c>
      <c r="R39" s="796">
        <f t="shared" si="9"/>
        <v>6.7553735926305007</v>
      </c>
    </row>
    <row r="40" spans="2:18" s="305" customFormat="1" ht="12.75" customHeight="1">
      <c r="C40" s="1426"/>
      <c r="D40" s="306"/>
      <c r="E40" s="324" t="s">
        <v>302</v>
      </c>
      <c r="F40" s="329"/>
      <c r="G40" s="329"/>
      <c r="H40" s="794">
        <f t="shared" ref="H40:R40" si="10">H24/$H24*100</f>
        <v>100</v>
      </c>
      <c r="I40" s="795">
        <f t="shared" si="10"/>
        <v>45.89680197782917</v>
      </c>
      <c r="J40" s="795">
        <f t="shared" si="10"/>
        <v>5.4071297551638882</v>
      </c>
      <c r="K40" s="795">
        <f t="shared" si="10"/>
        <v>33.918175293085575</v>
      </c>
      <c r="L40" s="795">
        <f t="shared" si="10"/>
        <v>1.7704761145226893</v>
      </c>
      <c r="M40" s="795">
        <f t="shared" si="10"/>
        <v>3.2697982295238854</v>
      </c>
      <c r="N40" s="795">
        <f t="shared" si="10"/>
        <v>54.10319802217083</v>
      </c>
      <c r="O40" s="795">
        <f t="shared" si="10"/>
        <v>3.5250019937794077</v>
      </c>
      <c r="P40" s="796">
        <f t="shared" si="10"/>
        <v>34.938990350107666</v>
      </c>
      <c r="Q40" s="796">
        <f t="shared" si="10"/>
        <v>7.7039636334635935</v>
      </c>
      <c r="R40" s="796">
        <f t="shared" si="10"/>
        <v>6.4598452827179198</v>
      </c>
    </row>
    <row r="41" spans="2:18" s="305" customFormat="1" ht="12.75" customHeight="1">
      <c r="C41" s="1426"/>
      <c r="D41" s="306"/>
      <c r="E41" s="324" t="s">
        <v>303</v>
      </c>
      <c r="F41" s="329"/>
      <c r="G41" s="329"/>
      <c r="H41" s="794">
        <f t="shared" ref="H41:R41" si="11">H25/$H25*100</f>
        <v>100</v>
      </c>
      <c r="I41" s="795">
        <f t="shared" si="11"/>
        <v>44.289652089696787</v>
      </c>
      <c r="J41" s="795">
        <f t="shared" si="11"/>
        <v>3.1662072562020418</v>
      </c>
      <c r="K41" s="795">
        <f t="shared" si="11"/>
        <v>33.591596513447072</v>
      </c>
      <c r="L41" s="795">
        <f t="shared" si="11"/>
        <v>2.6149146986515683</v>
      </c>
      <c r="M41" s="795">
        <f t="shared" si="11"/>
        <v>3.4418535349772781</v>
      </c>
      <c r="N41" s="795">
        <f t="shared" si="11"/>
        <v>55.710347910303213</v>
      </c>
      <c r="O41" s="795">
        <f t="shared" si="11"/>
        <v>3.0023094688221708</v>
      </c>
      <c r="P41" s="796">
        <f t="shared" si="11"/>
        <v>32.168665723012744</v>
      </c>
      <c r="Q41" s="796">
        <f t="shared" si="11"/>
        <v>12.381732846606571</v>
      </c>
      <c r="R41" s="796">
        <f t="shared" si="11"/>
        <v>6.0940177307606351</v>
      </c>
    </row>
    <row r="42" spans="2:18" s="305" customFormat="1" ht="12.75" customHeight="1">
      <c r="C42" s="1426"/>
      <c r="D42" s="306"/>
      <c r="E42" s="324" t="s">
        <v>304</v>
      </c>
      <c r="F42" s="329"/>
      <c r="G42" s="329"/>
      <c r="H42" s="794">
        <f t="shared" ref="H42:R42" si="12">H26/$H26*100</f>
        <v>100</v>
      </c>
      <c r="I42" s="795">
        <f t="shared" si="12"/>
        <v>40.584747495399718</v>
      </c>
      <c r="J42" s="795">
        <f t="shared" si="12"/>
        <v>1.7276630545900635</v>
      </c>
      <c r="K42" s="795">
        <f t="shared" si="12"/>
        <v>31.762420772848088</v>
      </c>
      <c r="L42" s="795">
        <f t="shared" si="12"/>
        <v>3.3633203843794721</v>
      </c>
      <c r="M42" s="795">
        <f t="shared" si="12"/>
        <v>2.3001431200163567</v>
      </c>
      <c r="N42" s="795">
        <f t="shared" si="12"/>
        <v>59.415252504600289</v>
      </c>
      <c r="O42" s="795">
        <f t="shared" si="12"/>
        <v>2.7601717440196278</v>
      </c>
      <c r="P42" s="796">
        <f t="shared" si="12"/>
        <v>27.059905949703538</v>
      </c>
      <c r="Q42" s="796">
        <f t="shared" si="12"/>
        <v>22.582294009405029</v>
      </c>
      <c r="R42" s="796">
        <f t="shared" si="12"/>
        <v>4.2424861991412799</v>
      </c>
    </row>
    <row r="43" spans="2:18" s="305" customFormat="1" ht="12.75" customHeight="1">
      <c r="C43" s="1426"/>
      <c r="D43" s="306"/>
      <c r="E43" s="324" t="s">
        <v>305</v>
      </c>
      <c r="F43" s="329"/>
      <c r="G43" s="329"/>
      <c r="H43" s="794">
        <f t="shared" ref="H43:R43" si="13">H27/$H27*100</f>
        <v>100</v>
      </c>
      <c r="I43" s="795">
        <f t="shared" si="13"/>
        <v>37.010071593253244</v>
      </c>
      <c r="J43" s="795">
        <f t="shared" si="13"/>
        <v>0.81300813008130091</v>
      </c>
      <c r="K43" s="795">
        <f t="shared" si="13"/>
        <v>28.673704647494237</v>
      </c>
      <c r="L43" s="795">
        <f t="shared" si="13"/>
        <v>4.9144521295959223</v>
      </c>
      <c r="M43" s="795">
        <f t="shared" si="13"/>
        <v>1.2983861181895402</v>
      </c>
      <c r="N43" s="795">
        <f t="shared" si="13"/>
        <v>62.989928406746756</v>
      </c>
      <c r="O43" s="795">
        <f t="shared" si="13"/>
        <v>2.8879990292440239</v>
      </c>
      <c r="P43" s="796">
        <f t="shared" si="13"/>
        <v>18.395825749302269</v>
      </c>
      <c r="Q43" s="796">
        <f t="shared" si="13"/>
        <v>34.061400315495696</v>
      </c>
      <c r="R43" s="796">
        <f t="shared" si="13"/>
        <v>3.3491081179468507</v>
      </c>
    </row>
    <row r="44" spans="2:18" s="305" customFormat="1" ht="12.75" customHeight="1">
      <c r="C44" s="1426"/>
      <c r="D44" s="306"/>
      <c r="E44" s="1684" t="s">
        <v>512</v>
      </c>
      <c r="F44" s="1684"/>
      <c r="G44" s="329"/>
      <c r="H44" s="794">
        <f t="shared" ref="H44:R44" si="14">H28/$H28*100</f>
        <v>100</v>
      </c>
      <c r="I44" s="795">
        <f t="shared" si="14"/>
        <v>26.80889604508403</v>
      </c>
      <c r="J44" s="795">
        <f t="shared" si="14"/>
        <v>0.38240917782026768</v>
      </c>
      <c r="K44" s="795">
        <f t="shared" si="14"/>
        <v>17.93297775988729</v>
      </c>
      <c r="L44" s="795">
        <f>L28/$H28*100</f>
        <v>6.9336821978464327</v>
      </c>
      <c r="M44" s="795">
        <f t="shared" si="14"/>
        <v>0.68431116030995265</v>
      </c>
      <c r="N44" s="795">
        <f t="shared" si="14"/>
        <v>73.191103954915974</v>
      </c>
      <c r="O44" s="795">
        <f t="shared" si="14"/>
        <v>2.837878635403039</v>
      </c>
      <c r="P44" s="796">
        <f t="shared" si="14"/>
        <v>7.5475495622421258</v>
      </c>
      <c r="Q44" s="796">
        <f t="shared" si="14"/>
        <v>54.684512428298284</v>
      </c>
      <c r="R44" s="796">
        <f t="shared" si="14"/>
        <v>2.4353426587501259</v>
      </c>
    </row>
    <row r="45" spans="2:18" ht="6.75" customHeight="1">
      <c r="B45" s="789"/>
      <c r="C45" s="790"/>
      <c r="D45" s="790"/>
      <c r="E45" s="790"/>
      <c r="F45" s="790"/>
      <c r="G45" s="790"/>
      <c r="H45" s="791"/>
      <c r="I45" s="790"/>
      <c r="J45" s="790"/>
      <c r="K45" s="790"/>
      <c r="L45" s="790"/>
      <c r="M45" s="790"/>
      <c r="N45" s="790"/>
      <c r="O45" s="790"/>
      <c r="P45" s="790"/>
      <c r="Q45" s="790"/>
      <c r="R45" s="790"/>
    </row>
    <row r="46" spans="2:18" ht="5.25" customHeight="1">
      <c r="B46" s="792"/>
      <c r="C46" s="789"/>
      <c r="D46" s="789"/>
      <c r="E46" s="789"/>
      <c r="F46" s="789"/>
      <c r="G46" s="789"/>
      <c r="H46" s="789"/>
      <c r="I46" s="789"/>
      <c r="J46" s="789"/>
      <c r="K46" s="789"/>
      <c r="L46" s="789"/>
      <c r="M46" s="789"/>
      <c r="N46" s="789"/>
      <c r="O46" s="789"/>
      <c r="P46" s="793"/>
      <c r="Q46" s="793"/>
      <c r="R46" s="793"/>
    </row>
    <row r="47" spans="2:18" s="345" customFormat="1" ht="11.25">
      <c r="B47" s="1683" t="s">
        <v>691</v>
      </c>
      <c r="C47" s="1683"/>
      <c r="D47" s="1683"/>
      <c r="E47" s="1683"/>
      <c r="F47" s="1683"/>
      <c r="G47" s="1683"/>
      <c r="H47" s="1683"/>
      <c r="I47" s="1683"/>
      <c r="J47" s="1683"/>
      <c r="K47" s="1683"/>
      <c r="L47" s="1683"/>
      <c r="M47" s="1683"/>
    </row>
    <row r="48" spans="2:18" s="345" customFormat="1" ht="11.25"/>
    <row r="49" s="345" customFormat="1" ht="11.25"/>
  </sheetData>
  <mergeCells count="15">
    <mergeCell ref="C12:F12"/>
    <mergeCell ref="B47:M47"/>
    <mergeCell ref="E44:F44"/>
    <mergeCell ref="C30:C44"/>
    <mergeCell ref="E28:F28"/>
    <mergeCell ref="C14:C28"/>
    <mergeCell ref="B2:R2"/>
    <mergeCell ref="I5:M5"/>
    <mergeCell ref="N5:R5"/>
    <mergeCell ref="C8:F8"/>
    <mergeCell ref="C10:F10"/>
    <mergeCell ref="B5:G6"/>
    <mergeCell ref="H5:H6"/>
    <mergeCell ref="B3:R3"/>
    <mergeCell ref="P4:R4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31" orientation="portrait" useFirstPageNumber="1" verticalDpi="0" r:id="rId1"/>
  <headerFooter scaleWithDoc="0" alignWithMargins="0">
    <oddFooter>&amp;C&amp;P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theme="9"/>
  </sheetPr>
  <dimension ref="A1:AA75"/>
  <sheetViews>
    <sheetView view="pageBreakPreview" zoomScale="90" zoomScaleNormal="100" zoomScaleSheetLayoutView="90" workbookViewId="0">
      <pane xSplit="6" ySplit="6" topLeftCell="H7" activePane="bottomRight" state="frozen"/>
      <selection pane="topRight" activeCell="G1" sqref="G1"/>
      <selection pane="bottomLeft" activeCell="A7" sqref="A7"/>
      <selection pane="bottomRight" activeCell="P16" sqref="P16"/>
    </sheetView>
  </sheetViews>
  <sheetFormatPr defaultColWidth="9.875" defaultRowHeight="14.65" customHeight="1"/>
  <cols>
    <col min="1" max="1" width="2" style="338" customWidth="1"/>
    <col min="2" max="2" width="0.625" style="814" customWidth="1"/>
    <col min="3" max="3" width="2.125" style="814" customWidth="1"/>
    <col min="4" max="4" width="1.5" style="814" customWidth="1"/>
    <col min="5" max="5" width="11.625" style="817" customWidth="1"/>
    <col min="6" max="6" width="2.5" style="817" customWidth="1"/>
    <col min="7" max="14" width="8" style="814" customWidth="1"/>
    <col min="15" max="22" width="8" style="818" customWidth="1"/>
    <col min="23" max="23" width="1" style="818" customWidth="1"/>
    <col min="24" max="24" width="11.625" style="818" customWidth="1"/>
    <col min="25" max="25" width="2.5" style="818" customWidth="1"/>
    <col min="26" max="26" width="2.125" style="818" customWidth="1"/>
    <col min="27" max="27" width="0.625" style="818" customWidth="1"/>
    <col min="28" max="16384" width="9.875" style="814"/>
  </cols>
  <sheetData>
    <row r="1" spans="1:27" s="338" customFormat="1" ht="13.5" customHeight="1"/>
    <row r="2" spans="1:27" s="798" customFormat="1" ht="19.149999999999999" customHeight="1">
      <c r="A2" s="338"/>
      <c r="B2" s="1696" t="s">
        <v>740</v>
      </c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7" t="s">
        <v>711</v>
      </c>
      <c r="P2" s="1697"/>
      <c r="Q2" s="1697"/>
      <c r="R2" s="1697"/>
      <c r="S2" s="1697"/>
      <c r="T2" s="1697"/>
      <c r="U2" s="1697"/>
      <c r="V2" s="1697"/>
      <c r="W2" s="1697"/>
      <c r="X2" s="1697"/>
      <c r="Y2" s="1697"/>
      <c r="Z2" s="1697"/>
      <c r="AA2" s="1697"/>
    </row>
    <row r="3" spans="1:27" s="798" customFormat="1" ht="17.25">
      <c r="A3" s="305"/>
      <c r="E3" s="799"/>
      <c r="F3" s="799"/>
      <c r="G3" s="800"/>
      <c r="H3" s="801"/>
      <c r="I3" s="801"/>
      <c r="J3" s="801"/>
      <c r="K3" s="801"/>
      <c r="L3" s="801"/>
      <c r="M3" s="801"/>
      <c r="N3" s="801"/>
      <c r="O3" s="802"/>
      <c r="P3" s="802"/>
      <c r="Q3" s="802"/>
      <c r="R3" s="802"/>
      <c r="S3" s="802"/>
      <c r="T3" s="802"/>
      <c r="U3" s="802"/>
      <c r="V3" s="802"/>
      <c r="W3" s="802"/>
      <c r="X3" s="803"/>
      <c r="Y3" s="804"/>
      <c r="Z3" s="805" t="s">
        <v>693</v>
      </c>
      <c r="AA3" s="806"/>
    </row>
    <row r="4" spans="1:27" s="798" customFormat="1" ht="13.9" customHeight="1">
      <c r="A4" s="305"/>
      <c r="B4" s="1690" t="s">
        <v>694</v>
      </c>
      <c r="C4" s="1690"/>
      <c r="D4" s="1690"/>
      <c r="E4" s="1690"/>
      <c r="F4" s="1698"/>
      <c r="G4" s="1700" t="s">
        <v>695</v>
      </c>
      <c r="H4" s="1701"/>
      <c r="I4" s="1701"/>
      <c r="J4" s="1701"/>
      <c r="K4" s="1701"/>
      <c r="L4" s="1702"/>
      <c r="M4" s="1703" t="s">
        <v>696</v>
      </c>
      <c r="N4" s="1704"/>
      <c r="O4" s="1705" t="s">
        <v>697</v>
      </c>
      <c r="P4" s="1706"/>
      <c r="Q4" s="1707" t="s">
        <v>698</v>
      </c>
      <c r="R4" s="1707"/>
      <c r="S4" s="1708"/>
      <c r="T4" s="1707" t="s">
        <v>699</v>
      </c>
      <c r="U4" s="1707"/>
      <c r="V4" s="1708"/>
      <c r="W4" s="1709" t="s">
        <v>694</v>
      </c>
      <c r="X4" s="1709"/>
      <c r="Y4" s="1709"/>
      <c r="Z4" s="1709"/>
      <c r="AA4" s="807"/>
    </row>
    <row r="5" spans="1:27" s="798" customFormat="1" ht="18" customHeight="1">
      <c r="A5" s="305"/>
      <c r="B5" s="1699"/>
      <c r="C5" s="1699"/>
      <c r="D5" s="1699"/>
      <c r="E5" s="1699"/>
      <c r="F5" s="1699"/>
      <c r="G5" s="1712" t="s">
        <v>700</v>
      </c>
      <c r="H5" s="821"/>
      <c r="I5" s="821"/>
      <c r="J5" s="821"/>
      <c r="K5" s="822"/>
      <c r="L5" s="823"/>
      <c r="M5" s="1690" t="s">
        <v>1323</v>
      </c>
      <c r="N5" s="824"/>
      <c r="O5" s="825"/>
      <c r="P5" s="826"/>
      <c r="Q5" s="1692" t="s">
        <v>1331</v>
      </c>
      <c r="R5" s="825"/>
      <c r="S5" s="826"/>
      <c r="T5" s="1690" t="s">
        <v>1332</v>
      </c>
      <c r="U5" s="827"/>
      <c r="V5" s="828"/>
      <c r="W5" s="1710"/>
      <c r="X5" s="1710"/>
      <c r="Y5" s="1710"/>
      <c r="Z5" s="1710"/>
      <c r="AA5" s="807"/>
    </row>
    <row r="6" spans="1:27" s="798" customFormat="1" ht="40.9" customHeight="1">
      <c r="A6" s="305"/>
      <c r="B6" s="1691"/>
      <c r="C6" s="1691"/>
      <c r="D6" s="1691"/>
      <c r="E6" s="1691"/>
      <c r="F6" s="1691"/>
      <c r="G6" s="1713"/>
      <c r="H6" s="819" t="s">
        <v>701</v>
      </c>
      <c r="I6" s="819" t="s">
        <v>702</v>
      </c>
      <c r="J6" s="819" t="s">
        <v>1309</v>
      </c>
      <c r="K6" s="819" t="s">
        <v>1325</v>
      </c>
      <c r="L6" s="819" t="s">
        <v>1326</v>
      </c>
      <c r="M6" s="1691"/>
      <c r="N6" s="819" t="s">
        <v>703</v>
      </c>
      <c r="O6" s="820" t="s">
        <v>1327</v>
      </c>
      <c r="P6" s="820" t="s">
        <v>1328</v>
      </c>
      <c r="Q6" s="1693"/>
      <c r="R6" s="820" t="s">
        <v>1310</v>
      </c>
      <c r="S6" s="820" t="s">
        <v>704</v>
      </c>
      <c r="T6" s="1691"/>
      <c r="U6" s="820" t="s">
        <v>1310</v>
      </c>
      <c r="V6" s="820" t="s">
        <v>705</v>
      </c>
      <c r="W6" s="1711"/>
      <c r="X6" s="1711"/>
      <c r="Y6" s="1711"/>
      <c r="Z6" s="1711"/>
      <c r="AA6" s="807"/>
    </row>
    <row r="7" spans="1:27" s="798" customFormat="1" ht="10.9" customHeight="1">
      <c r="A7" s="305"/>
      <c r="E7" s="1025"/>
      <c r="F7" s="1025"/>
      <c r="G7" s="829"/>
      <c r="H7" s="808"/>
      <c r="I7" s="809"/>
      <c r="J7" s="810"/>
      <c r="K7" s="808"/>
      <c r="L7" s="808"/>
      <c r="M7" s="808"/>
      <c r="N7" s="808"/>
      <c r="O7" s="811"/>
      <c r="P7" s="811"/>
      <c r="Q7" s="811"/>
      <c r="R7" s="811"/>
      <c r="S7" s="811"/>
      <c r="T7" s="811"/>
      <c r="U7" s="811"/>
      <c r="V7" s="830"/>
      <c r="W7" s="811"/>
      <c r="X7" s="807"/>
      <c r="Y7" s="807"/>
      <c r="Z7" s="803"/>
      <c r="AA7" s="807"/>
    </row>
    <row r="8" spans="1:27" s="1042" customFormat="1" ht="10.9" customHeight="1">
      <c r="A8" s="1041"/>
      <c r="C8" s="1688" t="s">
        <v>706</v>
      </c>
      <c r="E8" s="1043" t="s">
        <v>1333</v>
      </c>
      <c r="F8" s="1044"/>
      <c r="G8" s="832">
        <v>168466</v>
      </c>
      <c r="H8" s="833">
        <v>54121</v>
      </c>
      <c r="I8" s="833">
        <v>13701</v>
      </c>
      <c r="J8" s="833">
        <v>71527</v>
      </c>
      <c r="K8" s="833">
        <v>10930</v>
      </c>
      <c r="L8" s="833">
        <v>696</v>
      </c>
      <c r="M8" s="833">
        <v>82826</v>
      </c>
      <c r="N8" s="833">
        <v>54563</v>
      </c>
      <c r="O8" s="1026">
        <v>10303</v>
      </c>
      <c r="P8" s="1026">
        <v>578</v>
      </c>
      <c r="Q8" s="1026">
        <v>179790</v>
      </c>
      <c r="R8" s="1026">
        <v>22238</v>
      </c>
      <c r="S8" s="1026">
        <v>712</v>
      </c>
      <c r="T8" s="1026">
        <v>90881</v>
      </c>
      <c r="U8" s="1026">
        <v>18591</v>
      </c>
      <c r="V8" s="1027">
        <v>345</v>
      </c>
      <c r="W8" s="1028"/>
      <c r="X8" s="1043" t="s">
        <v>1333</v>
      </c>
      <c r="Y8" s="1044"/>
      <c r="Z8" s="1687" t="s">
        <v>706</v>
      </c>
      <c r="AA8" s="1045"/>
    </row>
    <row r="9" spans="1:27" s="798" customFormat="1" ht="10.9" customHeight="1">
      <c r="A9" s="305"/>
      <c r="C9" s="1688"/>
      <c r="E9" s="1029" t="s">
        <v>726</v>
      </c>
      <c r="F9" s="1030"/>
      <c r="G9" s="831">
        <v>17417</v>
      </c>
      <c r="H9" s="812">
        <v>7287</v>
      </c>
      <c r="I9" s="812" t="s">
        <v>133</v>
      </c>
      <c r="J9" s="812">
        <v>9079</v>
      </c>
      <c r="K9" s="812">
        <v>23</v>
      </c>
      <c r="L9" s="812" t="s">
        <v>133</v>
      </c>
      <c r="M9" s="812" t="s">
        <v>133</v>
      </c>
      <c r="N9" s="812" t="s">
        <v>133</v>
      </c>
      <c r="O9" s="1031" t="s">
        <v>133</v>
      </c>
      <c r="P9" s="1031" t="s">
        <v>133</v>
      </c>
      <c r="Q9" s="1031">
        <v>17588</v>
      </c>
      <c r="R9" s="1031">
        <v>191</v>
      </c>
      <c r="S9" s="1031">
        <v>3</v>
      </c>
      <c r="T9" s="1031" t="s">
        <v>133</v>
      </c>
      <c r="U9" s="1031" t="s">
        <v>133</v>
      </c>
      <c r="V9" s="1032" t="s">
        <v>133</v>
      </c>
      <c r="W9" s="1031"/>
      <c r="X9" s="1029" t="s">
        <v>726</v>
      </c>
      <c r="Y9" s="1030"/>
      <c r="Z9" s="1687"/>
      <c r="AA9" s="807"/>
    </row>
    <row r="10" spans="1:27" s="798" customFormat="1" ht="10.9" customHeight="1">
      <c r="A10" s="305"/>
      <c r="C10" s="1688"/>
      <c r="E10" s="1029" t="s">
        <v>712</v>
      </c>
      <c r="F10" s="1033" t="s">
        <v>727</v>
      </c>
      <c r="G10" s="831">
        <v>7979</v>
      </c>
      <c r="H10" s="812">
        <v>411</v>
      </c>
      <c r="I10" s="812">
        <v>29</v>
      </c>
      <c r="J10" s="812">
        <v>6287</v>
      </c>
      <c r="K10" s="812">
        <v>567</v>
      </c>
      <c r="L10" s="812">
        <v>53</v>
      </c>
      <c r="M10" s="812">
        <v>1161</v>
      </c>
      <c r="N10" s="812">
        <v>995</v>
      </c>
      <c r="O10" s="1031">
        <v>91</v>
      </c>
      <c r="P10" s="1031">
        <v>6</v>
      </c>
      <c r="Q10" s="1031">
        <v>10234</v>
      </c>
      <c r="R10" s="1031">
        <v>2719</v>
      </c>
      <c r="S10" s="1031">
        <v>156</v>
      </c>
      <c r="T10" s="1031">
        <v>1324</v>
      </c>
      <c r="U10" s="1031">
        <v>243</v>
      </c>
      <c r="V10" s="1032">
        <v>17</v>
      </c>
      <c r="W10" s="1034"/>
      <c r="X10" s="1029" t="s">
        <v>712</v>
      </c>
      <c r="Y10" s="1035" t="s">
        <v>727</v>
      </c>
      <c r="Z10" s="1687"/>
      <c r="AA10" s="807"/>
    </row>
    <row r="11" spans="1:27" s="798" customFormat="1" ht="10.9" customHeight="1">
      <c r="A11" s="305"/>
      <c r="C11" s="1688"/>
      <c r="E11" s="1029" t="s">
        <v>713</v>
      </c>
      <c r="F11" s="1030"/>
      <c r="G11" s="831">
        <v>8477</v>
      </c>
      <c r="H11" s="812">
        <v>727</v>
      </c>
      <c r="I11" s="812">
        <v>180</v>
      </c>
      <c r="J11" s="812">
        <v>6185</v>
      </c>
      <c r="K11" s="812">
        <v>611</v>
      </c>
      <c r="L11" s="812">
        <v>85</v>
      </c>
      <c r="M11" s="812">
        <v>4721</v>
      </c>
      <c r="N11" s="812">
        <v>3864</v>
      </c>
      <c r="O11" s="1031">
        <v>498</v>
      </c>
      <c r="P11" s="1031">
        <v>26</v>
      </c>
      <c r="Q11" s="1031">
        <v>10169</v>
      </c>
      <c r="R11" s="1031">
        <v>2144</v>
      </c>
      <c r="S11" s="1031">
        <v>244</v>
      </c>
      <c r="T11" s="1031">
        <v>5476</v>
      </c>
      <c r="U11" s="1031">
        <v>1242</v>
      </c>
      <c r="V11" s="1032">
        <v>37</v>
      </c>
      <c r="W11" s="1034"/>
      <c r="X11" s="1029" t="s">
        <v>713</v>
      </c>
      <c r="Y11" s="1030"/>
      <c r="Z11" s="1687"/>
      <c r="AA11" s="807"/>
    </row>
    <row r="12" spans="1:27" s="798" customFormat="1" ht="10.9" customHeight="1">
      <c r="A12" s="305"/>
      <c r="C12" s="1688"/>
      <c r="E12" s="1029" t="s">
        <v>714</v>
      </c>
      <c r="F12" s="1030"/>
      <c r="G12" s="831">
        <v>6660</v>
      </c>
      <c r="H12" s="812">
        <v>725</v>
      </c>
      <c r="I12" s="812">
        <v>278</v>
      </c>
      <c r="J12" s="812">
        <v>4107</v>
      </c>
      <c r="K12" s="812">
        <v>812</v>
      </c>
      <c r="L12" s="812">
        <v>42</v>
      </c>
      <c r="M12" s="812">
        <v>5231</v>
      </c>
      <c r="N12" s="812">
        <v>3953</v>
      </c>
      <c r="O12" s="1031">
        <v>806</v>
      </c>
      <c r="P12" s="1031">
        <v>32</v>
      </c>
      <c r="Q12" s="1031">
        <v>7459</v>
      </c>
      <c r="R12" s="1031">
        <v>1625</v>
      </c>
      <c r="S12" s="1031">
        <v>28</v>
      </c>
      <c r="T12" s="1031">
        <v>5999</v>
      </c>
      <c r="U12" s="1031">
        <v>1590</v>
      </c>
      <c r="V12" s="1032">
        <v>16</v>
      </c>
      <c r="W12" s="1034"/>
      <c r="X12" s="1029" t="s">
        <v>714</v>
      </c>
      <c r="Y12" s="1030"/>
      <c r="Z12" s="1687"/>
      <c r="AA12" s="807"/>
    </row>
    <row r="13" spans="1:27" s="798" customFormat="1" ht="10.9" customHeight="1">
      <c r="A13" s="305"/>
      <c r="C13" s="1688"/>
      <c r="E13" s="1029" t="s">
        <v>715</v>
      </c>
      <c r="F13" s="1030"/>
      <c r="G13" s="831">
        <v>7571</v>
      </c>
      <c r="H13" s="812">
        <v>884</v>
      </c>
      <c r="I13" s="812">
        <v>448</v>
      </c>
      <c r="J13" s="812">
        <v>4576</v>
      </c>
      <c r="K13" s="812">
        <v>917</v>
      </c>
      <c r="L13" s="812">
        <v>38</v>
      </c>
      <c r="M13" s="812">
        <v>6096</v>
      </c>
      <c r="N13" s="812">
        <v>4525</v>
      </c>
      <c r="O13" s="1031">
        <v>914</v>
      </c>
      <c r="P13" s="1031">
        <v>37</v>
      </c>
      <c r="Q13" s="1031">
        <v>8452</v>
      </c>
      <c r="R13" s="1031">
        <v>1818</v>
      </c>
      <c r="S13" s="1031">
        <v>18</v>
      </c>
      <c r="T13" s="1031">
        <v>6966</v>
      </c>
      <c r="U13" s="1031">
        <v>1804</v>
      </c>
      <c r="V13" s="1032">
        <v>17</v>
      </c>
      <c r="W13" s="1034"/>
      <c r="X13" s="1029" t="s">
        <v>715</v>
      </c>
      <c r="Y13" s="1030"/>
      <c r="Z13" s="1687"/>
      <c r="AA13" s="807"/>
    </row>
    <row r="14" spans="1:27" s="798" customFormat="1" ht="10.9" customHeight="1">
      <c r="A14" s="305"/>
      <c r="C14" s="1688"/>
      <c r="E14" s="1029" t="s">
        <v>716</v>
      </c>
      <c r="F14" s="1030"/>
      <c r="G14" s="831">
        <v>8877</v>
      </c>
      <c r="H14" s="812">
        <v>1100</v>
      </c>
      <c r="I14" s="812">
        <v>601</v>
      </c>
      <c r="J14" s="812">
        <v>5259</v>
      </c>
      <c r="K14" s="812">
        <v>1098</v>
      </c>
      <c r="L14" s="812">
        <v>46</v>
      </c>
      <c r="M14" s="812">
        <v>7170</v>
      </c>
      <c r="N14" s="812">
        <v>5231</v>
      </c>
      <c r="O14" s="1031">
        <v>1096</v>
      </c>
      <c r="P14" s="1031">
        <v>46</v>
      </c>
      <c r="Q14" s="1031">
        <v>9913</v>
      </c>
      <c r="R14" s="1031">
        <v>2156</v>
      </c>
      <c r="S14" s="1031">
        <v>24</v>
      </c>
      <c r="T14" s="1031">
        <v>8199</v>
      </c>
      <c r="U14" s="1031">
        <v>2148</v>
      </c>
      <c r="V14" s="1032">
        <v>23</v>
      </c>
      <c r="W14" s="1034"/>
      <c r="X14" s="1029" t="s">
        <v>716</v>
      </c>
      <c r="Y14" s="1030"/>
      <c r="Z14" s="1687"/>
      <c r="AA14" s="807"/>
    </row>
    <row r="15" spans="1:27" s="798" customFormat="1" ht="10.9" customHeight="1">
      <c r="A15" s="305"/>
      <c r="C15" s="1688"/>
      <c r="E15" s="1029" t="s">
        <v>725</v>
      </c>
      <c r="F15" s="1030"/>
      <c r="G15" s="831">
        <v>10236</v>
      </c>
      <c r="H15" s="812">
        <v>1134</v>
      </c>
      <c r="I15" s="812">
        <v>743</v>
      </c>
      <c r="J15" s="812">
        <v>6118</v>
      </c>
      <c r="K15" s="812">
        <v>1295</v>
      </c>
      <c r="L15" s="812">
        <v>42</v>
      </c>
      <c r="M15" s="812">
        <v>8445</v>
      </c>
      <c r="N15" s="812">
        <v>6098</v>
      </c>
      <c r="O15" s="1031">
        <v>1293</v>
      </c>
      <c r="P15" s="1031">
        <v>41</v>
      </c>
      <c r="Q15" s="1031">
        <v>11410</v>
      </c>
      <c r="R15" s="1031">
        <v>2468</v>
      </c>
      <c r="S15" s="1031">
        <v>43</v>
      </c>
      <c r="T15" s="1031">
        <v>9611</v>
      </c>
      <c r="U15" s="1031">
        <v>2459</v>
      </c>
      <c r="V15" s="1032">
        <v>41</v>
      </c>
      <c r="W15" s="1034"/>
      <c r="X15" s="1029" t="s">
        <v>725</v>
      </c>
      <c r="Y15" s="1030"/>
      <c r="Z15" s="1687"/>
      <c r="AA15" s="807"/>
    </row>
    <row r="16" spans="1:27" s="798" customFormat="1" ht="10.9" customHeight="1">
      <c r="A16" s="305"/>
      <c r="C16" s="1688"/>
      <c r="E16" s="1029" t="s">
        <v>724</v>
      </c>
      <c r="F16" s="1030"/>
      <c r="G16" s="831">
        <v>11417</v>
      </c>
      <c r="H16" s="812">
        <v>1391</v>
      </c>
      <c r="I16" s="812">
        <v>877</v>
      </c>
      <c r="J16" s="812">
        <v>6546</v>
      </c>
      <c r="K16" s="812">
        <v>1528</v>
      </c>
      <c r="L16" s="812">
        <v>98</v>
      </c>
      <c r="M16" s="812">
        <v>9309</v>
      </c>
      <c r="N16" s="812">
        <v>6542</v>
      </c>
      <c r="O16" s="1031">
        <v>1528</v>
      </c>
      <c r="P16" s="1031">
        <v>98</v>
      </c>
      <c r="Q16" s="1031">
        <v>12246</v>
      </c>
      <c r="R16" s="1031">
        <v>2413</v>
      </c>
      <c r="S16" s="1031">
        <v>42</v>
      </c>
      <c r="T16" s="1031">
        <v>10132</v>
      </c>
      <c r="U16" s="1031">
        <v>2408</v>
      </c>
      <c r="V16" s="1032">
        <v>41</v>
      </c>
      <c r="W16" s="1034"/>
      <c r="X16" s="1029" t="s">
        <v>724</v>
      </c>
      <c r="Y16" s="1030"/>
      <c r="Z16" s="1687"/>
      <c r="AA16" s="807"/>
    </row>
    <row r="17" spans="1:27" s="798" customFormat="1" ht="10.9" customHeight="1">
      <c r="A17" s="305"/>
      <c r="C17" s="1688"/>
      <c r="E17" s="1029" t="s">
        <v>723</v>
      </c>
      <c r="F17" s="1030"/>
      <c r="G17" s="831">
        <v>10716</v>
      </c>
      <c r="H17" s="812">
        <v>1501</v>
      </c>
      <c r="I17" s="812">
        <v>1044</v>
      </c>
      <c r="J17" s="812">
        <v>5910</v>
      </c>
      <c r="K17" s="812">
        <v>1301</v>
      </c>
      <c r="L17" s="812">
        <v>81</v>
      </c>
      <c r="M17" s="812">
        <v>8598</v>
      </c>
      <c r="N17" s="812">
        <v>5903</v>
      </c>
      <c r="O17" s="1031">
        <v>1300</v>
      </c>
      <c r="P17" s="1031">
        <v>81</v>
      </c>
      <c r="Q17" s="1031">
        <v>11526</v>
      </c>
      <c r="R17" s="1031">
        <v>2147</v>
      </c>
      <c r="S17" s="1031">
        <v>45</v>
      </c>
      <c r="T17" s="1031">
        <v>9409</v>
      </c>
      <c r="U17" s="1031">
        <v>2147</v>
      </c>
      <c r="V17" s="1032">
        <v>45</v>
      </c>
      <c r="W17" s="1034"/>
      <c r="X17" s="1029" t="s">
        <v>723</v>
      </c>
      <c r="Y17" s="1030"/>
      <c r="Z17" s="1687"/>
      <c r="AA17" s="807"/>
    </row>
    <row r="18" spans="1:27" s="798" customFormat="1" ht="10.9" customHeight="1">
      <c r="A18" s="305"/>
      <c r="C18" s="1688"/>
      <c r="E18" s="1029" t="s">
        <v>717</v>
      </c>
      <c r="F18" s="1030"/>
      <c r="G18" s="831">
        <v>11458</v>
      </c>
      <c r="H18" s="812">
        <v>1985</v>
      </c>
      <c r="I18" s="812">
        <v>1432</v>
      </c>
      <c r="J18" s="812">
        <v>5833</v>
      </c>
      <c r="K18" s="812">
        <v>1221</v>
      </c>
      <c r="L18" s="812">
        <v>72</v>
      </c>
      <c r="M18" s="812">
        <v>8897</v>
      </c>
      <c r="N18" s="812">
        <v>5829</v>
      </c>
      <c r="O18" s="1031">
        <v>1220</v>
      </c>
      <c r="P18" s="1031">
        <v>72</v>
      </c>
      <c r="Q18" s="1031">
        <v>12204</v>
      </c>
      <c r="R18" s="1031">
        <v>1995</v>
      </c>
      <c r="S18" s="1031">
        <v>44</v>
      </c>
      <c r="T18" s="1031">
        <v>9642</v>
      </c>
      <c r="U18" s="1031">
        <v>1994</v>
      </c>
      <c r="V18" s="1032">
        <v>43</v>
      </c>
      <c r="W18" s="1034"/>
      <c r="X18" s="1029" t="s">
        <v>717</v>
      </c>
      <c r="Y18" s="1030"/>
      <c r="Z18" s="1687"/>
      <c r="AA18" s="807"/>
    </row>
    <row r="19" spans="1:27" s="798" customFormat="1" ht="10.9" customHeight="1">
      <c r="A19" s="305"/>
      <c r="C19" s="1688"/>
      <c r="E19" s="1029" t="s">
        <v>718</v>
      </c>
      <c r="F19" s="1030"/>
      <c r="G19" s="831">
        <v>11724</v>
      </c>
      <c r="H19" s="812">
        <v>3397</v>
      </c>
      <c r="I19" s="812">
        <v>1648</v>
      </c>
      <c r="J19" s="812">
        <v>4965</v>
      </c>
      <c r="K19" s="812">
        <v>839</v>
      </c>
      <c r="L19" s="812">
        <v>61</v>
      </c>
      <c r="M19" s="812">
        <v>7853</v>
      </c>
      <c r="N19" s="812">
        <v>4964</v>
      </c>
      <c r="O19" s="1031">
        <v>839</v>
      </c>
      <c r="P19" s="1031">
        <v>61</v>
      </c>
      <c r="Q19" s="1031">
        <v>12229</v>
      </c>
      <c r="R19" s="1031">
        <v>1368</v>
      </c>
      <c r="S19" s="1031">
        <v>37</v>
      </c>
      <c r="T19" s="1031">
        <v>8355</v>
      </c>
      <c r="U19" s="1031">
        <v>1365</v>
      </c>
      <c r="V19" s="1032">
        <v>37</v>
      </c>
      <c r="W19" s="1034"/>
      <c r="X19" s="1029" t="s">
        <v>718</v>
      </c>
      <c r="Y19" s="1030"/>
      <c r="Z19" s="1687"/>
      <c r="AA19" s="807"/>
    </row>
    <row r="20" spans="1:27" s="798" customFormat="1" ht="10.9" customHeight="1">
      <c r="A20" s="305"/>
      <c r="C20" s="1688"/>
      <c r="E20" s="1029" t="s">
        <v>719</v>
      </c>
      <c r="F20" s="1030"/>
      <c r="G20" s="831">
        <v>12539</v>
      </c>
      <c r="H20" s="812">
        <v>5549</v>
      </c>
      <c r="I20" s="812">
        <v>1936</v>
      </c>
      <c r="J20" s="812">
        <v>3386</v>
      </c>
      <c r="K20" s="812">
        <v>427</v>
      </c>
      <c r="L20" s="812">
        <v>48</v>
      </c>
      <c r="M20" s="812">
        <v>6239</v>
      </c>
      <c r="N20" s="812">
        <v>3385</v>
      </c>
      <c r="O20" s="1031">
        <v>427</v>
      </c>
      <c r="P20" s="1031">
        <v>48</v>
      </c>
      <c r="Q20" s="1031">
        <v>12855</v>
      </c>
      <c r="R20" s="1031">
        <v>771</v>
      </c>
      <c r="S20" s="1031">
        <v>20</v>
      </c>
      <c r="T20" s="1031">
        <v>6555</v>
      </c>
      <c r="U20" s="1031">
        <v>771</v>
      </c>
      <c r="V20" s="1032">
        <v>20</v>
      </c>
      <c r="W20" s="1034"/>
      <c r="X20" s="1029" t="s">
        <v>719</v>
      </c>
      <c r="Y20" s="1030"/>
      <c r="Z20" s="1687"/>
      <c r="AA20" s="807"/>
    </row>
    <row r="21" spans="1:27" s="798" customFormat="1" ht="10.9" customHeight="1">
      <c r="A21" s="305"/>
      <c r="C21" s="1688"/>
      <c r="E21" s="1029" t="s">
        <v>720</v>
      </c>
      <c r="F21" s="1030"/>
      <c r="G21" s="831">
        <v>13423</v>
      </c>
      <c r="H21" s="812">
        <v>7434</v>
      </c>
      <c r="I21" s="812">
        <v>1950</v>
      </c>
      <c r="J21" s="812">
        <v>2131</v>
      </c>
      <c r="K21" s="812">
        <v>205</v>
      </c>
      <c r="L21" s="812">
        <v>21</v>
      </c>
      <c r="M21" s="812">
        <v>4747</v>
      </c>
      <c r="N21" s="812">
        <v>2131</v>
      </c>
      <c r="O21" s="1031">
        <v>205</v>
      </c>
      <c r="P21" s="1031">
        <v>21</v>
      </c>
      <c r="Q21" s="1031">
        <v>13542</v>
      </c>
      <c r="R21" s="1031">
        <v>338</v>
      </c>
      <c r="S21" s="1031">
        <v>7</v>
      </c>
      <c r="T21" s="1031">
        <v>4865</v>
      </c>
      <c r="U21" s="1031">
        <v>337</v>
      </c>
      <c r="V21" s="1032">
        <v>7</v>
      </c>
      <c r="W21" s="1034"/>
      <c r="X21" s="1029" t="s">
        <v>720</v>
      </c>
      <c r="Y21" s="1030"/>
      <c r="Z21" s="1687"/>
      <c r="AA21" s="807"/>
    </row>
    <row r="22" spans="1:27" s="798" customFormat="1" ht="10.9" customHeight="1">
      <c r="A22" s="305"/>
      <c r="C22" s="1688"/>
      <c r="E22" s="1029" t="s">
        <v>721</v>
      </c>
      <c r="F22" s="1030"/>
      <c r="G22" s="831">
        <v>9782</v>
      </c>
      <c r="H22" s="812">
        <v>6318</v>
      </c>
      <c r="I22" s="812">
        <v>1246</v>
      </c>
      <c r="J22" s="812">
        <v>716</v>
      </c>
      <c r="K22" s="812">
        <v>58</v>
      </c>
      <c r="L22" s="812">
        <v>6</v>
      </c>
      <c r="M22" s="812">
        <v>2300</v>
      </c>
      <c r="N22" s="812">
        <v>716</v>
      </c>
      <c r="O22" s="1031">
        <v>58</v>
      </c>
      <c r="P22" s="1031">
        <v>6</v>
      </c>
      <c r="Q22" s="1031">
        <v>9781</v>
      </c>
      <c r="R22" s="1031">
        <v>62</v>
      </c>
      <c r="S22" s="1031">
        <v>1</v>
      </c>
      <c r="T22" s="1031">
        <v>2297</v>
      </c>
      <c r="U22" s="1031">
        <v>60</v>
      </c>
      <c r="V22" s="1032">
        <v>1</v>
      </c>
      <c r="W22" s="1034"/>
      <c r="X22" s="1029" t="s">
        <v>721</v>
      </c>
      <c r="Y22" s="1030"/>
      <c r="Z22" s="1687"/>
      <c r="AA22" s="807"/>
    </row>
    <row r="23" spans="1:27" s="798" customFormat="1" ht="10.9" customHeight="1">
      <c r="A23" s="305"/>
      <c r="C23" s="1688"/>
      <c r="E23" s="1029" t="s">
        <v>722</v>
      </c>
      <c r="F23" s="1030"/>
      <c r="G23" s="831">
        <v>8241</v>
      </c>
      <c r="H23" s="812">
        <v>5874</v>
      </c>
      <c r="I23" s="812">
        <v>823</v>
      </c>
      <c r="J23" s="812">
        <v>302</v>
      </c>
      <c r="K23" s="812">
        <v>22</v>
      </c>
      <c r="L23" s="812">
        <v>1</v>
      </c>
      <c r="M23" s="812">
        <v>1335</v>
      </c>
      <c r="N23" s="812">
        <v>301</v>
      </c>
      <c r="O23" s="1031">
        <v>22</v>
      </c>
      <c r="P23" s="1031">
        <v>1</v>
      </c>
      <c r="Q23" s="1031">
        <v>8239</v>
      </c>
      <c r="R23" s="1031">
        <v>21</v>
      </c>
      <c r="S23" s="1031" t="s">
        <v>133</v>
      </c>
      <c r="T23" s="1031">
        <v>1333</v>
      </c>
      <c r="U23" s="1031">
        <v>21</v>
      </c>
      <c r="V23" s="1032" t="s">
        <v>133</v>
      </c>
      <c r="W23" s="1031"/>
      <c r="X23" s="1029" t="s">
        <v>722</v>
      </c>
      <c r="Y23" s="1030"/>
      <c r="Z23" s="1687"/>
      <c r="AA23" s="807"/>
    </row>
    <row r="24" spans="1:27" s="798" customFormat="1" ht="10.9" customHeight="1">
      <c r="A24" s="305"/>
      <c r="C24" s="1688"/>
      <c r="E24" s="1029" t="s">
        <v>512</v>
      </c>
      <c r="F24" s="1030"/>
      <c r="G24" s="831">
        <v>9937</v>
      </c>
      <c r="H24" s="812">
        <v>8404</v>
      </c>
      <c r="I24" s="812">
        <v>466</v>
      </c>
      <c r="J24" s="812">
        <v>127</v>
      </c>
      <c r="K24" s="812">
        <v>6</v>
      </c>
      <c r="L24" s="812">
        <v>2</v>
      </c>
      <c r="M24" s="812">
        <v>724</v>
      </c>
      <c r="N24" s="812">
        <v>126</v>
      </c>
      <c r="O24" s="1031">
        <v>6</v>
      </c>
      <c r="P24" s="1031">
        <v>2</v>
      </c>
      <c r="Q24" s="1031">
        <v>9931</v>
      </c>
      <c r="R24" s="1031">
        <v>2</v>
      </c>
      <c r="S24" s="1031" t="s">
        <v>133</v>
      </c>
      <c r="T24" s="1031">
        <v>718</v>
      </c>
      <c r="U24" s="1031">
        <v>2</v>
      </c>
      <c r="V24" s="1032" t="s">
        <v>133</v>
      </c>
      <c r="W24" s="1031"/>
      <c r="X24" s="1029" t="s">
        <v>512</v>
      </c>
      <c r="Y24" s="1030"/>
      <c r="Z24" s="1687"/>
      <c r="AA24" s="807"/>
    </row>
    <row r="25" spans="1:27" s="798" customFormat="1" ht="10.9" customHeight="1">
      <c r="A25" s="305"/>
      <c r="E25" s="1030"/>
      <c r="F25" s="1030"/>
      <c r="G25" s="831"/>
      <c r="H25" s="812"/>
      <c r="I25" s="812"/>
      <c r="J25" s="812"/>
      <c r="K25" s="812"/>
      <c r="L25" s="812"/>
      <c r="M25" s="812"/>
      <c r="N25" s="812"/>
      <c r="O25" s="1031"/>
      <c r="P25" s="1031"/>
      <c r="Q25" s="1031"/>
      <c r="R25" s="1031"/>
      <c r="S25" s="1031"/>
      <c r="T25" s="1031"/>
      <c r="U25" s="1031"/>
      <c r="V25" s="1032"/>
      <c r="W25" s="1031"/>
      <c r="X25" s="1036"/>
      <c r="Y25" s="807"/>
      <c r="Z25" s="803"/>
      <c r="AA25" s="807"/>
    </row>
    <row r="26" spans="1:27" s="1042" customFormat="1" ht="10.9" customHeight="1">
      <c r="A26" s="1041"/>
      <c r="C26" s="1688" t="s">
        <v>307</v>
      </c>
      <c r="E26" s="1043" t="s">
        <v>1333</v>
      </c>
      <c r="F26" s="1044"/>
      <c r="G26" s="832">
        <v>77251</v>
      </c>
      <c r="H26" s="833">
        <v>19446</v>
      </c>
      <c r="I26" s="833">
        <v>7236</v>
      </c>
      <c r="J26" s="833">
        <v>34677</v>
      </c>
      <c r="K26" s="833">
        <v>6880</v>
      </c>
      <c r="L26" s="833">
        <v>545</v>
      </c>
      <c r="M26" s="833">
        <v>42308</v>
      </c>
      <c r="N26" s="833">
        <v>26066</v>
      </c>
      <c r="O26" s="1026">
        <v>6572</v>
      </c>
      <c r="P26" s="1026">
        <v>483</v>
      </c>
      <c r="Q26" s="1026">
        <v>82099</v>
      </c>
      <c r="R26" s="1026">
        <v>11801</v>
      </c>
      <c r="S26" s="1026">
        <v>472</v>
      </c>
      <c r="T26" s="1026">
        <v>45613</v>
      </c>
      <c r="U26" s="1026">
        <v>10078</v>
      </c>
      <c r="V26" s="1027">
        <v>282</v>
      </c>
      <c r="W26" s="1028"/>
      <c r="X26" s="1043" t="s">
        <v>1333</v>
      </c>
      <c r="Y26" s="1044"/>
      <c r="Z26" s="1687" t="s">
        <v>307</v>
      </c>
      <c r="AA26" s="1045"/>
    </row>
    <row r="27" spans="1:27" s="798" customFormat="1" ht="10.9" customHeight="1">
      <c r="A27" s="305"/>
      <c r="C27" s="1688"/>
      <c r="E27" s="1029" t="s">
        <v>726</v>
      </c>
      <c r="F27" s="1030"/>
      <c r="G27" s="831">
        <v>8953</v>
      </c>
      <c r="H27" s="812">
        <v>3818</v>
      </c>
      <c r="I27" s="812" t="s">
        <v>133</v>
      </c>
      <c r="J27" s="812">
        <v>4562</v>
      </c>
      <c r="K27" s="812">
        <v>11</v>
      </c>
      <c r="L27" s="812" t="s">
        <v>133</v>
      </c>
      <c r="M27" s="812" t="s">
        <v>133</v>
      </c>
      <c r="N27" s="812" t="s">
        <v>133</v>
      </c>
      <c r="O27" s="1031" t="s">
        <v>133</v>
      </c>
      <c r="P27" s="1031" t="s">
        <v>133</v>
      </c>
      <c r="Q27" s="1031">
        <v>9046</v>
      </c>
      <c r="R27" s="1031">
        <v>102</v>
      </c>
      <c r="S27" s="1031">
        <v>2</v>
      </c>
      <c r="T27" s="1031" t="s">
        <v>133</v>
      </c>
      <c r="U27" s="1031" t="s">
        <v>133</v>
      </c>
      <c r="V27" s="1032" t="s">
        <v>133</v>
      </c>
      <c r="W27" s="1031"/>
      <c r="X27" s="1029" t="s">
        <v>726</v>
      </c>
      <c r="Y27" s="1030"/>
      <c r="Z27" s="1687"/>
      <c r="AA27" s="807"/>
    </row>
    <row r="28" spans="1:27" s="798" customFormat="1" ht="10.9" customHeight="1">
      <c r="A28" s="305"/>
      <c r="C28" s="1688"/>
      <c r="E28" s="1029" t="s">
        <v>712</v>
      </c>
      <c r="F28" s="1033" t="s">
        <v>727</v>
      </c>
      <c r="G28" s="831">
        <v>4049</v>
      </c>
      <c r="H28" s="812">
        <v>214</v>
      </c>
      <c r="I28" s="812">
        <v>16</v>
      </c>
      <c r="J28" s="812">
        <v>3171</v>
      </c>
      <c r="K28" s="812">
        <v>292</v>
      </c>
      <c r="L28" s="812">
        <v>30</v>
      </c>
      <c r="M28" s="812">
        <v>589</v>
      </c>
      <c r="N28" s="812">
        <v>497</v>
      </c>
      <c r="O28" s="1031">
        <v>56</v>
      </c>
      <c r="P28" s="1031">
        <v>5</v>
      </c>
      <c r="Q28" s="1031">
        <v>5116</v>
      </c>
      <c r="R28" s="1031">
        <v>1316</v>
      </c>
      <c r="S28" s="1031">
        <v>73</v>
      </c>
      <c r="T28" s="1031">
        <v>656</v>
      </c>
      <c r="U28" s="1031">
        <v>120</v>
      </c>
      <c r="V28" s="1032">
        <v>8</v>
      </c>
      <c r="W28" s="1034"/>
      <c r="X28" s="1029" t="s">
        <v>712</v>
      </c>
      <c r="Y28" s="1035" t="s">
        <v>727</v>
      </c>
      <c r="Z28" s="1687"/>
      <c r="AA28" s="807"/>
    </row>
    <row r="29" spans="1:27" s="798" customFormat="1" ht="10.9" customHeight="1">
      <c r="A29" s="305"/>
      <c r="C29" s="1688"/>
      <c r="E29" s="1029" t="s">
        <v>713</v>
      </c>
      <c r="F29" s="1030"/>
      <c r="G29" s="831">
        <v>4416</v>
      </c>
      <c r="H29" s="812">
        <v>384</v>
      </c>
      <c r="I29" s="812">
        <v>116</v>
      </c>
      <c r="J29" s="812">
        <v>3184</v>
      </c>
      <c r="K29" s="812">
        <v>340</v>
      </c>
      <c r="L29" s="812">
        <v>46</v>
      </c>
      <c r="M29" s="812">
        <v>2449</v>
      </c>
      <c r="N29" s="812">
        <v>1962</v>
      </c>
      <c r="O29" s="1031">
        <v>284</v>
      </c>
      <c r="P29" s="1031">
        <v>14</v>
      </c>
      <c r="Q29" s="1031">
        <v>5171</v>
      </c>
      <c r="R29" s="1031">
        <v>1006</v>
      </c>
      <c r="S29" s="1031">
        <v>135</v>
      </c>
      <c r="T29" s="1031">
        <v>2787</v>
      </c>
      <c r="U29" s="1031">
        <v>612</v>
      </c>
      <c r="V29" s="1032">
        <v>24</v>
      </c>
      <c r="W29" s="1034"/>
      <c r="X29" s="1029" t="s">
        <v>713</v>
      </c>
      <c r="Y29" s="1030"/>
      <c r="Z29" s="1687"/>
      <c r="AA29" s="807"/>
    </row>
    <row r="30" spans="1:27" s="798" customFormat="1" ht="10.9" customHeight="1">
      <c r="A30" s="305"/>
      <c r="C30" s="1688"/>
      <c r="E30" s="1029" t="s">
        <v>714</v>
      </c>
      <c r="F30" s="1030"/>
      <c r="G30" s="831">
        <v>3291</v>
      </c>
      <c r="H30" s="812">
        <v>290</v>
      </c>
      <c r="I30" s="812">
        <v>187</v>
      </c>
      <c r="J30" s="812">
        <v>1984</v>
      </c>
      <c r="K30" s="812">
        <v>439</v>
      </c>
      <c r="L30" s="812">
        <v>29</v>
      </c>
      <c r="M30" s="812">
        <v>2641</v>
      </c>
      <c r="N30" s="812">
        <v>1891</v>
      </c>
      <c r="O30" s="1031">
        <v>436</v>
      </c>
      <c r="P30" s="1031">
        <v>25</v>
      </c>
      <c r="Q30" s="1031">
        <v>3662</v>
      </c>
      <c r="R30" s="1031">
        <v>820</v>
      </c>
      <c r="S30" s="1031">
        <v>19</v>
      </c>
      <c r="T30" s="1031">
        <v>2993</v>
      </c>
      <c r="U30" s="1031">
        <v>803</v>
      </c>
      <c r="V30" s="1032">
        <v>10</v>
      </c>
      <c r="W30" s="1034"/>
      <c r="X30" s="1029" t="s">
        <v>714</v>
      </c>
      <c r="Y30" s="1030"/>
      <c r="Z30" s="1687"/>
      <c r="AA30" s="807"/>
    </row>
    <row r="31" spans="1:27" s="798" customFormat="1" ht="10.9" customHeight="1">
      <c r="A31" s="305"/>
      <c r="C31" s="1688"/>
      <c r="E31" s="1029" t="s">
        <v>715</v>
      </c>
      <c r="F31" s="1030"/>
      <c r="G31" s="831">
        <v>3795</v>
      </c>
      <c r="H31" s="812">
        <v>314</v>
      </c>
      <c r="I31" s="812">
        <v>281</v>
      </c>
      <c r="J31" s="812">
        <v>2248</v>
      </c>
      <c r="K31" s="812">
        <v>543</v>
      </c>
      <c r="L31" s="812">
        <v>24</v>
      </c>
      <c r="M31" s="812">
        <v>3165</v>
      </c>
      <c r="N31" s="812">
        <v>2217</v>
      </c>
      <c r="O31" s="1031">
        <v>542</v>
      </c>
      <c r="P31" s="1031">
        <v>24</v>
      </c>
      <c r="Q31" s="1031">
        <v>4173</v>
      </c>
      <c r="R31" s="1031">
        <v>929</v>
      </c>
      <c r="S31" s="1031">
        <v>16</v>
      </c>
      <c r="T31" s="1031">
        <v>3540</v>
      </c>
      <c r="U31" s="1031">
        <v>925</v>
      </c>
      <c r="V31" s="1032">
        <v>16</v>
      </c>
      <c r="W31" s="1034"/>
      <c r="X31" s="1029" t="s">
        <v>715</v>
      </c>
      <c r="Y31" s="1030"/>
      <c r="Z31" s="1687"/>
      <c r="AA31" s="807"/>
    </row>
    <row r="32" spans="1:27" s="798" customFormat="1" ht="10.9" customHeight="1">
      <c r="A32" s="305"/>
      <c r="C32" s="1688"/>
      <c r="E32" s="1029" t="s">
        <v>716</v>
      </c>
      <c r="F32" s="1030"/>
      <c r="G32" s="831">
        <v>4367</v>
      </c>
      <c r="H32" s="812">
        <v>383</v>
      </c>
      <c r="I32" s="812">
        <v>350</v>
      </c>
      <c r="J32" s="812">
        <v>2494</v>
      </c>
      <c r="K32" s="812">
        <v>692</v>
      </c>
      <c r="L32" s="812">
        <v>38</v>
      </c>
      <c r="M32" s="812">
        <v>3673</v>
      </c>
      <c r="N32" s="812">
        <v>2479</v>
      </c>
      <c r="O32" s="1031">
        <v>692</v>
      </c>
      <c r="P32" s="1031">
        <v>38</v>
      </c>
      <c r="Q32" s="1031">
        <v>4781</v>
      </c>
      <c r="R32" s="1031">
        <v>1124</v>
      </c>
      <c r="S32" s="1031">
        <v>20</v>
      </c>
      <c r="T32" s="1031">
        <v>4083</v>
      </c>
      <c r="U32" s="1031">
        <v>1121</v>
      </c>
      <c r="V32" s="1032">
        <v>19</v>
      </c>
      <c r="W32" s="1034"/>
      <c r="X32" s="1029" t="s">
        <v>716</v>
      </c>
      <c r="Y32" s="1030"/>
      <c r="Z32" s="1687"/>
      <c r="AA32" s="807"/>
    </row>
    <row r="33" spans="1:27" s="798" customFormat="1" ht="10.9" customHeight="1">
      <c r="A33" s="305"/>
      <c r="C33" s="1688"/>
      <c r="E33" s="1029" t="s">
        <v>725</v>
      </c>
      <c r="F33" s="1030"/>
      <c r="G33" s="831">
        <v>4909</v>
      </c>
      <c r="H33" s="812">
        <v>363</v>
      </c>
      <c r="I33" s="812">
        <v>444</v>
      </c>
      <c r="J33" s="812">
        <v>2797</v>
      </c>
      <c r="K33" s="812">
        <v>808</v>
      </c>
      <c r="L33" s="812">
        <v>35</v>
      </c>
      <c r="M33" s="812">
        <v>4224</v>
      </c>
      <c r="N33" s="812">
        <v>2793</v>
      </c>
      <c r="O33" s="1031">
        <v>807</v>
      </c>
      <c r="P33" s="1031">
        <v>34</v>
      </c>
      <c r="Q33" s="1031">
        <v>5365</v>
      </c>
      <c r="R33" s="1031">
        <v>1266</v>
      </c>
      <c r="S33" s="1031">
        <v>33</v>
      </c>
      <c r="T33" s="1031">
        <v>4682</v>
      </c>
      <c r="U33" s="1031">
        <v>1266</v>
      </c>
      <c r="V33" s="1032">
        <v>33</v>
      </c>
      <c r="W33" s="1034"/>
      <c r="X33" s="1029" t="s">
        <v>725</v>
      </c>
      <c r="Y33" s="1030"/>
      <c r="Z33" s="1687"/>
      <c r="AA33" s="807"/>
    </row>
    <row r="34" spans="1:27" s="798" customFormat="1" ht="10.9" customHeight="1">
      <c r="A34" s="305"/>
      <c r="C34" s="1688"/>
      <c r="E34" s="1029" t="s">
        <v>724</v>
      </c>
      <c r="F34" s="1030"/>
      <c r="G34" s="831">
        <v>5407</v>
      </c>
      <c r="H34" s="812">
        <v>435</v>
      </c>
      <c r="I34" s="812">
        <v>494</v>
      </c>
      <c r="J34" s="812">
        <v>2937</v>
      </c>
      <c r="K34" s="812">
        <v>943</v>
      </c>
      <c r="L34" s="812">
        <v>83</v>
      </c>
      <c r="M34" s="812">
        <v>4606</v>
      </c>
      <c r="N34" s="812">
        <v>2936</v>
      </c>
      <c r="O34" s="1031">
        <v>943</v>
      </c>
      <c r="P34" s="1031">
        <v>83</v>
      </c>
      <c r="Q34" s="1031">
        <v>5707</v>
      </c>
      <c r="R34" s="1031">
        <v>1289</v>
      </c>
      <c r="S34" s="1031">
        <v>37</v>
      </c>
      <c r="T34" s="1031">
        <v>4904</v>
      </c>
      <c r="U34" s="1031">
        <v>1288</v>
      </c>
      <c r="V34" s="1032">
        <v>36</v>
      </c>
      <c r="W34" s="1034"/>
      <c r="X34" s="1029" t="s">
        <v>724</v>
      </c>
      <c r="Y34" s="1030"/>
      <c r="Z34" s="1687"/>
      <c r="AA34" s="807"/>
    </row>
    <row r="35" spans="1:27" s="798" customFormat="1" ht="10.9" customHeight="1">
      <c r="A35" s="305"/>
      <c r="C35" s="1688"/>
      <c r="E35" s="1029" t="s">
        <v>723</v>
      </c>
      <c r="F35" s="1030"/>
      <c r="G35" s="831">
        <v>5068</v>
      </c>
      <c r="H35" s="812">
        <v>447</v>
      </c>
      <c r="I35" s="812">
        <v>556</v>
      </c>
      <c r="J35" s="812">
        <v>2648</v>
      </c>
      <c r="K35" s="812">
        <v>860</v>
      </c>
      <c r="L35" s="812">
        <v>74</v>
      </c>
      <c r="M35" s="812">
        <v>4270</v>
      </c>
      <c r="N35" s="812">
        <v>2646</v>
      </c>
      <c r="O35" s="1031">
        <v>860</v>
      </c>
      <c r="P35" s="1031">
        <v>74</v>
      </c>
      <c r="Q35" s="1031">
        <v>5334</v>
      </c>
      <c r="R35" s="1031">
        <v>1158</v>
      </c>
      <c r="S35" s="1031">
        <v>42</v>
      </c>
      <c r="T35" s="1031">
        <v>4536</v>
      </c>
      <c r="U35" s="1031">
        <v>1158</v>
      </c>
      <c r="V35" s="1032">
        <v>42</v>
      </c>
      <c r="W35" s="1034"/>
      <c r="X35" s="1029" t="s">
        <v>723</v>
      </c>
      <c r="Y35" s="1030"/>
      <c r="Z35" s="1687"/>
      <c r="AA35" s="807"/>
    </row>
    <row r="36" spans="1:27" s="798" customFormat="1" ht="10.9" customHeight="1">
      <c r="A36" s="305"/>
      <c r="C36" s="1688"/>
      <c r="E36" s="1029" t="s">
        <v>717</v>
      </c>
      <c r="F36" s="1030"/>
      <c r="G36" s="831">
        <v>5311</v>
      </c>
      <c r="H36" s="812">
        <v>553</v>
      </c>
      <c r="I36" s="812">
        <v>753</v>
      </c>
      <c r="J36" s="812">
        <v>2658</v>
      </c>
      <c r="K36" s="812">
        <v>810</v>
      </c>
      <c r="L36" s="812">
        <v>65</v>
      </c>
      <c r="M36" s="812">
        <v>4455</v>
      </c>
      <c r="N36" s="812">
        <v>2654</v>
      </c>
      <c r="O36" s="1031">
        <v>810</v>
      </c>
      <c r="P36" s="1031">
        <v>65</v>
      </c>
      <c r="Q36" s="1031">
        <v>5646</v>
      </c>
      <c r="R36" s="1031">
        <v>1170</v>
      </c>
      <c r="S36" s="1031">
        <v>40</v>
      </c>
      <c r="T36" s="1031">
        <v>4788</v>
      </c>
      <c r="U36" s="1031">
        <v>1169</v>
      </c>
      <c r="V36" s="1032">
        <v>39</v>
      </c>
      <c r="W36" s="1034"/>
      <c r="X36" s="1029" t="s">
        <v>717</v>
      </c>
      <c r="Y36" s="1030"/>
      <c r="Z36" s="1687"/>
      <c r="AA36" s="807"/>
    </row>
    <row r="37" spans="1:27" s="798" customFormat="1" ht="10.9" customHeight="1">
      <c r="A37" s="305"/>
      <c r="C37" s="1688"/>
      <c r="E37" s="1029" t="s">
        <v>718</v>
      </c>
      <c r="F37" s="1030"/>
      <c r="G37" s="831">
        <v>5333</v>
      </c>
      <c r="H37" s="812">
        <v>983</v>
      </c>
      <c r="I37" s="812">
        <v>795</v>
      </c>
      <c r="J37" s="812">
        <v>2456</v>
      </c>
      <c r="K37" s="812">
        <v>621</v>
      </c>
      <c r="L37" s="812">
        <v>54</v>
      </c>
      <c r="M37" s="812">
        <v>4108</v>
      </c>
      <c r="N37" s="812">
        <v>2456</v>
      </c>
      <c r="O37" s="1031">
        <v>621</v>
      </c>
      <c r="P37" s="1031">
        <v>54</v>
      </c>
      <c r="Q37" s="1031">
        <v>5525</v>
      </c>
      <c r="R37" s="1031">
        <v>833</v>
      </c>
      <c r="S37" s="1031">
        <v>34</v>
      </c>
      <c r="T37" s="1031">
        <v>4298</v>
      </c>
      <c r="U37" s="1031">
        <v>831</v>
      </c>
      <c r="V37" s="1032">
        <v>34</v>
      </c>
      <c r="W37" s="1034"/>
      <c r="X37" s="1029" t="s">
        <v>718</v>
      </c>
      <c r="Y37" s="1030"/>
      <c r="Z37" s="1687"/>
      <c r="AA37" s="807"/>
    </row>
    <row r="38" spans="1:27" s="798" customFormat="1" ht="10.9" customHeight="1">
      <c r="A38" s="305"/>
      <c r="C38" s="1688"/>
      <c r="E38" s="1029" t="s">
        <v>719</v>
      </c>
      <c r="F38" s="1030"/>
      <c r="G38" s="831">
        <v>5755</v>
      </c>
      <c r="H38" s="812">
        <v>2097</v>
      </c>
      <c r="I38" s="812">
        <v>992</v>
      </c>
      <c r="J38" s="812">
        <v>1769</v>
      </c>
      <c r="K38" s="812">
        <v>300</v>
      </c>
      <c r="L38" s="812">
        <v>42</v>
      </c>
      <c r="M38" s="812">
        <v>3336</v>
      </c>
      <c r="N38" s="812">
        <v>1768</v>
      </c>
      <c r="O38" s="1031">
        <v>300</v>
      </c>
      <c r="P38" s="1031">
        <v>42</v>
      </c>
      <c r="Q38" s="1031">
        <v>5939</v>
      </c>
      <c r="R38" s="1031">
        <v>512</v>
      </c>
      <c r="S38" s="1031">
        <v>14</v>
      </c>
      <c r="T38" s="1031">
        <v>3520</v>
      </c>
      <c r="U38" s="1031">
        <v>512</v>
      </c>
      <c r="V38" s="1032">
        <v>14</v>
      </c>
      <c r="W38" s="1034"/>
      <c r="X38" s="1029" t="s">
        <v>719</v>
      </c>
      <c r="Y38" s="1030"/>
      <c r="Z38" s="1687"/>
      <c r="AA38" s="807"/>
    </row>
    <row r="39" spans="1:27" s="798" customFormat="1" ht="10.9" customHeight="1">
      <c r="A39" s="305"/>
      <c r="C39" s="1688"/>
      <c r="E39" s="1029" t="s">
        <v>720</v>
      </c>
      <c r="F39" s="1030"/>
      <c r="G39" s="831">
        <v>5945</v>
      </c>
      <c r="H39" s="812">
        <v>2870</v>
      </c>
      <c r="I39" s="812">
        <v>994</v>
      </c>
      <c r="J39" s="812">
        <v>1170</v>
      </c>
      <c r="K39" s="812">
        <v>150</v>
      </c>
      <c r="L39" s="812">
        <v>18</v>
      </c>
      <c r="M39" s="812">
        <v>2562</v>
      </c>
      <c r="N39" s="812">
        <v>1170</v>
      </c>
      <c r="O39" s="1031">
        <v>150</v>
      </c>
      <c r="P39" s="1031">
        <v>18</v>
      </c>
      <c r="Q39" s="1031">
        <v>6002</v>
      </c>
      <c r="R39" s="1031">
        <v>219</v>
      </c>
      <c r="S39" s="1031">
        <v>6</v>
      </c>
      <c r="T39" s="1031">
        <v>2618</v>
      </c>
      <c r="U39" s="1031">
        <v>218</v>
      </c>
      <c r="V39" s="1032">
        <v>6</v>
      </c>
      <c r="W39" s="1034"/>
      <c r="X39" s="1029" t="s">
        <v>720</v>
      </c>
      <c r="Y39" s="1030"/>
      <c r="Z39" s="1687"/>
      <c r="AA39" s="807"/>
    </row>
    <row r="40" spans="1:27" s="798" customFormat="1" ht="10.9" customHeight="1">
      <c r="A40" s="305"/>
      <c r="C40" s="1688"/>
      <c r="E40" s="1029" t="s">
        <v>721</v>
      </c>
      <c r="F40" s="1030"/>
      <c r="G40" s="831">
        <v>3970</v>
      </c>
      <c r="H40" s="812">
        <v>2335</v>
      </c>
      <c r="I40" s="812">
        <v>602</v>
      </c>
      <c r="J40" s="812">
        <v>366</v>
      </c>
      <c r="K40" s="812">
        <v>47</v>
      </c>
      <c r="L40" s="812">
        <v>4</v>
      </c>
      <c r="M40" s="812">
        <v>1171</v>
      </c>
      <c r="N40" s="812">
        <v>366</v>
      </c>
      <c r="O40" s="1031">
        <v>47</v>
      </c>
      <c r="P40" s="1031">
        <v>4</v>
      </c>
      <c r="Q40" s="1031">
        <v>3962</v>
      </c>
      <c r="R40" s="1031">
        <v>42</v>
      </c>
      <c r="S40" s="1031">
        <v>1</v>
      </c>
      <c r="T40" s="1031">
        <v>1161</v>
      </c>
      <c r="U40" s="1031">
        <v>40</v>
      </c>
      <c r="V40" s="1032">
        <v>1</v>
      </c>
      <c r="W40" s="1034"/>
      <c r="X40" s="1029" t="s">
        <v>721</v>
      </c>
      <c r="Y40" s="1030"/>
      <c r="Z40" s="1687"/>
      <c r="AA40" s="807"/>
    </row>
    <row r="41" spans="1:27" s="798" customFormat="1" ht="10.9" customHeight="1">
      <c r="A41" s="305"/>
      <c r="C41" s="1688"/>
      <c r="E41" s="1029" t="s">
        <v>722</v>
      </c>
      <c r="F41" s="1030"/>
      <c r="G41" s="831">
        <v>3050</v>
      </c>
      <c r="H41" s="812">
        <v>1945</v>
      </c>
      <c r="I41" s="812">
        <v>410</v>
      </c>
      <c r="J41" s="812">
        <v>167</v>
      </c>
      <c r="K41" s="812">
        <v>19</v>
      </c>
      <c r="L41" s="812">
        <v>1</v>
      </c>
      <c r="M41" s="812">
        <v>686</v>
      </c>
      <c r="N41" s="812">
        <v>166</v>
      </c>
      <c r="O41" s="1031">
        <v>19</v>
      </c>
      <c r="P41" s="1031">
        <v>1</v>
      </c>
      <c r="Q41" s="1031">
        <v>3043</v>
      </c>
      <c r="R41" s="1031">
        <v>13</v>
      </c>
      <c r="S41" s="1031" t="s">
        <v>133</v>
      </c>
      <c r="T41" s="1031">
        <v>679</v>
      </c>
      <c r="U41" s="1031">
        <v>13</v>
      </c>
      <c r="V41" s="1032" t="s">
        <v>133</v>
      </c>
      <c r="W41" s="1031"/>
      <c r="X41" s="1029" t="s">
        <v>722</v>
      </c>
      <c r="Y41" s="1030"/>
      <c r="Z41" s="1687"/>
      <c r="AA41" s="807"/>
    </row>
    <row r="42" spans="1:27" s="798" customFormat="1" ht="10.9" customHeight="1">
      <c r="A42" s="305"/>
      <c r="C42" s="1688"/>
      <c r="E42" s="1029" t="s">
        <v>512</v>
      </c>
      <c r="F42" s="1030"/>
      <c r="G42" s="831">
        <v>2664</v>
      </c>
      <c r="H42" s="812">
        <v>2015</v>
      </c>
      <c r="I42" s="812">
        <v>246</v>
      </c>
      <c r="J42" s="812">
        <v>66</v>
      </c>
      <c r="K42" s="812">
        <v>5</v>
      </c>
      <c r="L42" s="812">
        <v>2</v>
      </c>
      <c r="M42" s="812">
        <v>373</v>
      </c>
      <c r="N42" s="812">
        <v>65</v>
      </c>
      <c r="O42" s="1031">
        <v>5</v>
      </c>
      <c r="P42" s="1031">
        <v>2</v>
      </c>
      <c r="Q42" s="1031">
        <v>2659</v>
      </c>
      <c r="R42" s="1031">
        <v>2</v>
      </c>
      <c r="S42" s="1031" t="s">
        <v>133</v>
      </c>
      <c r="T42" s="1031">
        <v>368</v>
      </c>
      <c r="U42" s="1031">
        <v>2</v>
      </c>
      <c r="V42" s="1032" t="s">
        <v>133</v>
      </c>
      <c r="W42" s="1031"/>
      <c r="X42" s="1029" t="s">
        <v>512</v>
      </c>
      <c r="Y42" s="1030"/>
      <c r="Z42" s="1687"/>
      <c r="AA42" s="807"/>
    </row>
    <row r="43" spans="1:27" s="798" customFormat="1" ht="10.9" customHeight="1">
      <c r="A43" s="305"/>
      <c r="E43" s="1030"/>
      <c r="F43" s="1030"/>
      <c r="G43" s="831"/>
      <c r="H43" s="812"/>
      <c r="I43" s="812"/>
      <c r="J43" s="812"/>
      <c r="K43" s="812"/>
      <c r="L43" s="812"/>
      <c r="M43" s="812"/>
      <c r="N43" s="812"/>
      <c r="O43" s="1031"/>
      <c r="P43" s="1031"/>
      <c r="Q43" s="1031"/>
      <c r="R43" s="1031"/>
      <c r="S43" s="1031"/>
      <c r="T43" s="1031"/>
      <c r="U43" s="1031"/>
      <c r="V43" s="1032"/>
      <c r="W43" s="1031"/>
      <c r="X43" s="1036"/>
      <c r="Y43" s="807"/>
      <c r="Z43" s="803"/>
      <c r="AA43" s="807"/>
    </row>
    <row r="44" spans="1:27" s="1042" customFormat="1" ht="10.9" customHeight="1">
      <c r="A44" s="1041"/>
      <c r="C44" s="1688" t="s">
        <v>308</v>
      </c>
      <c r="E44" s="1043" t="s">
        <v>1333</v>
      </c>
      <c r="F44" s="1044"/>
      <c r="G44" s="832">
        <v>91215</v>
      </c>
      <c r="H44" s="833">
        <v>34675</v>
      </c>
      <c r="I44" s="833">
        <v>6465</v>
      </c>
      <c r="J44" s="833">
        <v>36850</v>
      </c>
      <c r="K44" s="833">
        <v>4050</v>
      </c>
      <c r="L44" s="833">
        <v>151</v>
      </c>
      <c r="M44" s="833">
        <v>40518</v>
      </c>
      <c r="N44" s="833">
        <v>28497</v>
      </c>
      <c r="O44" s="1026">
        <v>3731</v>
      </c>
      <c r="P44" s="1026">
        <v>95</v>
      </c>
      <c r="Q44" s="1026">
        <v>97691</v>
      </c>
      <c r="R44" s="1026">
        <v>10437</v>
      </c>
      <c r="S44" s="1026">
        <v>240</v>
      </c>
      <c r="T44" s="1026">
        <v>45268</v>
      </c>
      <c r="U44" s="1026">
        <v>8513</v>
      </c>
      <c r="V44" s="1027">
        <v>63</v>
      </c>
      <c r="W44" s="1028"/>
      <c r="X44" s="1043" t="s">
        <v>1333</v>
      </c>
      <c r="Y44" s="1044"/>
      <c r="Z44" s="1687" t="s">
        <v>308</v>
      </c>
      <c r="AA44" s="1045"/>
    </row>
    <row r="45" spans="1:27" s="798" customFormat="1" ht="10.9" customHeight="1">
      <c r="A45" s="793"/>
      <c r="C45" s="1714"/>
      <c r="E45" s="1029" t="s">
        <v>726</v>
      </c>
      <c r="F45" s="1030"/>
      <c r="G45" s="831">
        <v>8464</v>
      </c>
      <c r="H45" s="812">
        <v>3469</v>
      </c>
      <c r="I45" s="812" t="s">
        <v>133</v>
      </c>
      <c r="J45" s="812">
        <v>4517</v>
      </c>
      <c r="K45" s="812">
        <v>12</v>
      </c>
      <c r="L45" s="812" t="s">
        <v>133</v>
      </c>
      <c r="M45" s="812" t="s">
        <v>133</v>
      </c>
      <c r="N45" s="812" t="s">
        <v>133</v>
      </c>
      <c r="O45" s="1031" t="s">
        <v>133</v>
      </c>
      <c r="P45" s="1031" t="s">
        <v>133</v>
      </c>
      <c r="Q45" s="1031">
        <v>8542</v>
      </c>
      <c r="R45" s="1031">
        <v>89</v>
      </c>
      <c r="S45" s="1031">
        <v>1</v>
      </c>
      <c r="T45" s="1031" t="s">
        <v>133</v>
      </c>
      <c r="U45" s="1031" t="s">
        <v>133</v>
      </c>
      <c r="V45" s="1032" t="s">
        <v>133</v>
      </c>
      <c r="W45" s="1031"/>
      <c r="X45" s="1029" t="s">
        <v>726</v>
      </c>
      <c r="Y45" s="1030"/>
      <c r="Z45" s="1687"/>
      <c r="AA45" s="807"/>
    </row>
    <row r="46" spans="1:27" s="798" customFormat="1" ht="10.9" customHeight="1">
      <c r="A46" s="793"/>
      <c r="C46" s="1714"/>
      <c r="E46" s="1029" t="s">
        <v>712</v>
      </c>
      <c r="F46" s="1033" t="s">
        <v>727</v>
      </c>
      <c r="G46" s="831">
        <v>3930</v>
      </c>
      <c r="H46" s="812">
        <v>197</v>
      </c>
      <c r="I46" s="812">
        <v>13</v>
      </c>
      <c r="J46" s="812">
        <v>3116</v>
      </c>
      <c r="K46" s="812">
        <v>275</v>
      </c>
      <c r="L46" s="812">
        <v>23</v>
      </c>
      <c r="M46" s="812">
        <v>572</v>
      </c>
      <c r="N46" s="812">
        <v>498</v>
      </c>
      <c r="O46" s="1031">
        <v>35</v>
      </c>
      <c r="P46" s="1031">
        <v>1</v>
      </c>
      <c r="Q46" s="1031">
        <v>5118</v>
      </c>
      <c r="R46" s="1031">
        <v>1403</v>
      </c>
      <c r="S46" s="1031">
        <v>83</v>
      </c>
      <c r="T46" s="1031">
        <v>668</v>
      </c>
      <c r="U46" s="1031">
        <v>123</v>
      </c>
      <c r="V46" s="1032">
        <v>9</v>
      </c>
      <c r="W46" s="1034"/>
      <c r="X46" s="1029" t="s">
        <v>712</v>
      </c>
      <c r="Y46" s="1035" t="s">
        <v>727</v>
      </c>
      <c r="Z46" s="1687"/>
      <c r="AA46" s="807"/>
    </row>
    <row r="47" spans="1:27" s="798" customFormat="1" ht="10.9" customHeight="1">
      <c r="A47" s="345"/>
      <c r="C47" s="1714"/>
      <c r="E47" s="1029" t="s">
        <v>713</v>
      </c>
      <c r="F47" s="1030"/>
      <c r="G47" s="831">
        <v>4061</v>
      </c>
      <c r="H47" s="812">
        <v>343</v>
      </c>
      <c r="I47" s="812">
        <v>64</v>
      </c>
      <c r="J47" s="812">
        <v>3001</v>
      </c>
      <c r="K47" s="812">
        <v>271</v>
      </c>
      <c r="L47" s="812">
        <v>39</v>
      </c>
      <c r="M47" s="812">
        <v>2272</v>
      </c>
      <c r="N47" s="812">
        <v>1902</v>
      </c>
      <c r="O47" s="1031">
        <v>214</v>
      </c>
      <c r="P47" s="1031">
        <v>12</v>
      </c>
      <c r="Q47" s="1031">
        <v>4998</v>
      </c>
      <c r="R47" s="1031">
        <v>1138</v>
      </c>
      <c r="S47" s="1031">
        <v>109</v>
      </c>
      <c r="T47" s="1031">
        <v>2689</v>
      </c>
      <c r="U47" s="1031">
        <v>630</v>
      </c>
      <c r="V47" s="1032">
        <v>13</v>
      </c>
      <c r="W47" s="1034"/>
      <c r="X47" s="1029" t="s">
        <v>713</v>
      </c>
      <c r="Y47" s="1030"/>
      <c r="Z47" s="1687"/>
      <c r="AA47" s="807"/>
    </row>
    <row r="48" spans="1:27" s="798" customFormat="1" ht="10.9" customHeight="1">
      <c r="A48" s="345"/>
      <c r="C48" s="1714"/>
      <c r="E48" s="1029" t="s">
        <v>714</v>
      </c>
      <c r="F48" s="1030"/>
      <c r="G48" s="831">
        <v>3369</v>
      </c>
      <c r="H48" s="812">
        <v>435</v>
      </c>
      <c r="I48" s="812">
        <v>91</v>
      </c>
      <c r="J48" s="812">
        <v>2123</v>
      </c>
      <c r="K48" s="812">
        <v>373</v>
      </c>
      <c r="L48" s="812">
        <v>13</v>
      </c>
      <c r="M48" s="812">
        <v>2590</v>
      </c>
      <c r="N48" s="812">
        <v>2062</v>
      </c>
      <c r="O48" s="1031">
        <v>370</v>
      </c>
      <c r="P48" s="1031">
        <v>7</v>
      </c>
      <c r="Q48" s="1031">
        <v>3797</v>
      </c>
      <c r="R48" s="1031">
        <v>805</v>
      </c>
      <c r="S48" s="1031">
        <v>9</v>
      </c>
      <c r="T48" s="1031">
        <v>3006</v>
      </c>
      <c r="U48" s="1031">
        <v>787</v>
      </c>
      <c r="V48" s="1032">
        <v>6</v>
      </c>
      <c r="W48" s="1034"/>
      <c r="X48" s="1029" t="s">
        <v>714</v>
      </c>
      <c r="Y48" s="1030"/>
      <c r="Z48" s="1687"/>
      <c r="AA48" s="807"/>
    </row>
    <row r="49" spans="1:27" s="798" customFormat="1" ht="10.9" customHeight="1">
      <c r="A49" s="345"/>
      <c r="C49" s="1714"/>
      <c r="E49" s="1029" t="s">
        <v>715</v>
      </c>
      <c r="F49" s="1030"/>
      <c r="G49" s="831">
        <v>3776</v>
      </c>
      <c r="H49" s="812">
        <v>570</v>
      </c>
      <c r="I49" s="812">
        <v>167</v>
      </c>
      <c r="J49" s="812">
        <v>2328</v>
      </c>
      <c r="K49" s="812">
        <v>374</v>
      </c>
      <c r="L49" s="812">
        <v>14</v>
      </c>
      <c r="M49" s="812">
        <v>2931</v>
      </c>
      <c r="N49" s="812">
        <v>2308</v>
      </c>
      <c r="O49" s="1031">
        <v>372</v>
      </c>
      <c r="P49" s="1031">
        <v>13</v>
      </c>
      <c r="Q49" s="1031">
        <v>4279</v>
      </c>
      <c r="R49" s="1031">
        <v>889</v>
      </c>
      <c r="S49" s="1031">
        <v>2</v>
      </c>
      <c r="T49" s="1031">
        <v>3426</v>
      </c>
      <c r="U49" s="1031">
        <v>879</v>
      </c>
      <c r="V49" s="1032">
        <v>1</v>
      </c>
      <c r="W49" s="1034"/>
      <c r="X49" s="1029" t="s">
        <v>715</v>
      </c>
      <c r="Y49" s="1030"/>
      <c r="Z49" s="1687"/>
      <c r="AA49" s="807"/>
    </row>
    <row r="50" spans="1:27" s="798" customFormat="1" ht="10.9" customHeight="1">
      <c r="A50" s="793"/>
      <c r="C50" s="1714"/>
      <c r="E50" s="1029" t="s">
        <v>716</v>
      </c>
      <c r="F50" s="1030"/>
      <c r="G50" s="831">
        <v>4510</v>
      </c>
      <c r="H50" s="812">
        <v>717</v>
      </c>
      <c r="I50" s="812">
        <v>251</v>
      </c>
      <c r="J50" s="812">
        <v>2765</v>
      </c>
      <c r="K50" s="812">
        <v>406</v>
      </c>
      <c r="L50" s="812">
        <v>8</v>
      </c>
      <c r="M50" s="812">
        <v>3497</v>
      </c>
      <c r="N50" s="812">
        <v>2752</v>
      </c>
      <c r="O50" s="1031">
        <v>404</v>
      </c>
      <c r="P50" s="1031">
        <v>8</v>
      </c>
      <c r="Q50" s="1031">
        <v>5132</v>
      </c>
      <c r="R50" s="1031">
        <v>1032</v>
      </c>
      <c r="S50" s="1031">
        <v>4</v>
      </c>
      <c r="T50" s="1031">
        <v>4116</v>
      </c>
      <c r="U50" s="1031">
        <v>1027</v>
      </c>
      <c r="V50" s="1032">
        <v>4</v>
      </c>
      <c r="W50" s="1034"/>
      <c r="X50" s="1029" t="s">
        <v>716</v>
      </c>
      <c r="Y50" s="1030"/>
      <c r="Z50" s="1687"/>
      <c r="AA50" s="807"/>
    </row>
    <row r="51" spans="1:27" s="798" customFormat="1" ht="10.9" customHeight="1">
      <c r="A51" s="793"/>
      <c r="C51" s="1714"/>
      <c r="E51" s="1029" t="s">
        <v>725</v>
      </c>
      <c r="F51" s="1030"/>
      <c r="G51" s="831">
        <v>5327</v>
      </c>
      <c r="H51" s="812">
        <v>771</v>
      </c>
      <c r="I51" s="812">
        <v>299</v>
      </c>
      <c r="J51" s="812">
        <v>3321</v>
      </c>
      <c r="K51" s="812">
        <v>487</v>
      </c>
      <c r="L51" s="812">
        <v>7</v>
      </c>
      <c r="M51" s="812">
        <v>4221</v>
      </c>
      <c r="N51" s="812">
        <v>3305</v>
      </c>
      <c r="O51" s="1031">
        <v>486</v>
      </c>
      <c r="P51" s="1031">
        <v>7</v>
      </c>
      <c r="Q51" s="1031">
        <v>6045</v>
      </c>
      <c r="R51" s="1031">
        <v>1202</v>
      </c>
      <c r="S51" s="1031">
        <v>10</v>
      </c>
      <c r="T51" s="1031">
        <v>4929</v>
      </c>
      <c r="U51" s="1031">
        <v>1193</v>
      </c>
      <c r="V51" s="1032">
        <v>8</v>
      </c>
      <c r="W51" s="1034"/>
      <c r="X51" s="1029" t="s">
        <v>725</v>
      </c>
      <c r="Y51" s="1030"/>
      <c r="Z51" s="1687"/>
      <c r="AA51" s="807"/>
    </row>
    <row r="52" spans="1:27" s="798" customFormat="1" ht="10.9" customHeight="1">
      <c r="A52" s="793"/>
      <c r="C52" s="1714"/>
      <c r="E52" s="1029" t="s">
        <v>724</v>
      </c>
      <c r="F52" s="1030"/>
      <c r="G52" s="831">
        <v>6010</v>
      </c>
      <c r="H52" s="812">
        <v>956</v>
      </c>
      <c r="I52" s="812">
        <v>383</v>
      </c>
      <c r="J52" s="812">
        <v>3609</v>
      </c>
      <c r="K52" s="812">
        <v>585</v>
      </c>
      <c r="L52" s="812">
        <v>15</v>
      </c>
      <c r="M52" s="812">
        <v>4703</v>
      </c>
      <c r="N52" s="812">
        <v>3606</v>
      </c>
      <c r="O52" s="1031">
        <v>585</v>
      </c>
      <c r="P52" s="1031">
        <v>15</v>
      </c>
      <c r="Q52" s="1031">
        <v>6539</v>
      </c>
      <c r="R52" s="1031">
        <v>1124</v>
      </c>
      <c r="S52" s="1031">
        <v>5</v>
      </c>
      <c r="T52" s="1031">
        <v>5228</v>
      </c>
      <c r="U52" s="1031">
        <v>1120</v>
      </c>
      <c r="V52" s="1032">
        <v>5</v>
      </c>
      <c r="W52" s="1034"/>
      <c r="X52" s="1029" t="s">
        <v>724</v>
      </c>
      <c r="Y52" s="1030"/>
      <c r="Z52" s="1687"/>
      <c r="AA52" s="807"/>
    </row>
    <row r="53" spans="1:27" s="798" customFormat="1" ht="10.9" customHeight="1">
      <c r="A53" s="793"/>
      <c r="C53" s="1714"/>
      <c r="E53" s="1029" t="s">
        <v>723</v>
      </c>
      <c r="F53" s="1030"/>
      <c r="G53" s="831">
        <v>5648</v>
      </c>
      <c r="H53" s="812">
        <v>1054</v>
      </c>
      <c r="I53" s="812">
        <v>488</v>
      </c>
      <c r="J53" s="812">
        <v>3262</v>
      </c>
      <c r="K53" s="812">
        <v>441</v>
      </c>
      <c r="L53" s="812">
        <v>7</v>
      </c>
      <c r="M53" s="812">
        <v>4328</v>
      </c>
      <c r="N53" s="812">
        <v>3257</v>
      </c>
      <c r="O53" s="1031">
        <v>440</v>
      </c>
      <c r="P53" s="1031">
        <v>7</v>
      </c>
      <c r="Q53" s="1031">
        <v>6192</v>
      </c>
      <c r="R53" s="1031">
        <v>989</v>
      </c>
      <c r="S53" s="1031">
        <v>3</v>
      </c>
      <c r="T53" s="1031">
        <v>4873</v>
      </c>
      <c r="U53" s="1031">
        <v>989</v>
      </c>
      <c r="V53" s="1032">
        <v>3</v>
      </c>
      <c r="W53" s="1034"/>
      <c r="X53" s="1029" t="s">
        <v>723</v>
      </c>
      <c r="Y53" s="1030"/>
      <c r="Z53" s="1687"/>
      <c r="AA53" s="807"/>
    </row>
    <row r="54" spans="1:27" s="798" customFormat="1" ht="10.9" customHeight="1">
      <c r="A54" s="793"/>
      <c r="C54" s="1714"/>
      <c r="E54" s="1029" t="s">
        <v>717</v>
      </c>
      <c r="F54" s="1030"/>
      <c r="G54" s="831">
        <v>6147</v>
      </c>
      <c r="H54" s="812">
        <v>1432</v>
      </c>
      <c r="I54" s="812">
        <v>679</v>
      </c>
      <c r="J54" s="812">
        <v>3175</v>
      </c>
      <c r="K54" s="812">
        <v>411</v>
      </c>
      <c r="L54" s="812">
        <v>7</v>
      </c>
      <c r="M54" s="812">
        <v>4442</v>
      </c>
      <c r="N54" s="812">
        <v>3175</v>
      </c>
      <c r="O54" s="1031">
        <v>410</v>
      </c>
      <c r="P54" s="1031">
        <v>7</v>
      </c>
      <c r="Q54" s="1031">
        <v>6558</v>
      </c>
      <c r="R54" s="1031">
        <v>825</v>
      </c>
      <c r="S54" s="1031">
        <v>4</v>
      </c>
      <c r="T54" s="1031">
        <v>4854</v>
      </c>
      <c r="U54" s="1031">
        <v>825</v>
      </c>
      <c r="V54" s="1032">
        <v>4</v>
      </c>
      <c r="W54" s="1034"/>
      <c r="X54" s="1029" t="s">
        <v>717</v>
      </c>
      <c r="Y54" s="1030"/>
      <c r="Z54" s="1687"/>
      <c r="AA54" s="807"/>
    </row>
    <row r="55" spans="1:27" s="798" customFormat="1" ht="10.9" customHeight="1">
      <c r="A55" s="793"/>
      <c r="C55" s="1714"/>
      <c r="E55" s="1029" t="s">
        <v>718</v>
      </c>
      <c r="F55" s="1030"/>
      <c r="G55" s="831">
        <v>6391</v>
      </c>
      <c r="H55" s="812">
        <v>2414</v>
      </c>
      <c r="I55" s="812">
        <v>853</v>
      </c>
      <c r="J55" s="812">
        <v>2509</v>
      </c>
      <c r="K55" s="812">
        <v>218</v>
      </c>
      <c r="L55" s="812">
        <v>7</v>
      </c>
      <c r="M55" s="812">
        <v>3745</v>
      </c>
      <c r="N55" s="812">
        <v>2508</v>
      </c>
      <c r="O55" s="1031">
        <v>218</v>
      </c>
      <c r="P55" s="1031">
        <v>7</v>
      </c>
      <c r="Q55" s="1031">
        <v>6704</v>
      </c>
      <c r="R55" s="1031">
        <v>535</v>
      </c>
      <c r="S55" s="1031">
        <v>3</v>
      </c>
      <c r="T55" s="1031">
        <v>4057</v>
      </c>
      <c r="U55" s="1031">
        <v>534</v>
      </c>
      <c r="V55" s="1032">
        <v>3</v>
      </c>
      <c r="W55" s="1034"/>
      <c r="X55" s="1029" t="s">
        <v>718</v>
      </c>
      <c r="Y55" s="1030"/>
      <c r="Z55" s="1687"/>
      <c r="AA55" s="807"/>
    </row>
    <row r="56" spans="1:27" s="798" customFormat="1" ht="10.9" customHeight="1">
      <c r="A56" s="793"/>
      <c r="C56" s="1714"/>
      <c r="E56" s="1029" t="s">
        <v>719</v>
      </c>
      <c r="F56" s="1030"/>
      <c r="G56" s="831">
        <v>6784</v>
      </c>
      <c r="H56" s="812">
        <v>3452</v>
      </c>
      <c r="I56" s="812">
        <v>944</v>
      </c>
      <c r="J56" s="812">
        <v>1617</v>
      </c>
      <c r="K56" s="812">
        <v>127</v>
      </c>
      <c r="L56" s="812">
        <v>6</v>
      </c>
      <c r="M56" s="812">
        <v>2903</v>
      </c>
      <c r="N56" s="812">
        <v>1617</v>
      </c>
      <c r="O56" s="1031">
        <v>127</v>
      </c>
      <c r="P56" s="1031">
        <v>6</v>
      </c>
      <c r="Q56" s="1031">
        <v>6916</v>
      </c>
      <c r="R56" s="1031">
        <v>259</v>
      </c>
      <c r="S56" s="1031">
        <v>6</v>
      </c>
      <c r="T56" s="1031">
        <v>3035</v>
      </c>
      <c r="U56" s="1031">
        <v>259</v>
      </c>
      <c r="V56" s="1032">
        <v>6</v>
      </c>
      <c r="W56" s="1034"/>
      <c r="X56" s="1029" t="s">
        <v>719</v>
      </c>
      <c r="Y56" s="1030"/>
      <c r="Z56" s="1687"/>
      <c r="AA56" s="807"/>
    </row>
    <row r="57" spans="1:27" s="798" customFormat="1" ht="10.9" customHeight="1">
      <c r="A57" s="793"/>
      <c r="C57" s="1714"/>
      <c r="E57" s="1029" t="s">
        <v>720</v>
      </c>
      <c r="F57" s="1030"/>
      <c r="G57" s="831">
        <v>7478</v>
      </c>
      <c r="H57" s="812">
        <v>4564</v>
      </c>
      <c r="I57" s="812">
        <v>956</v>
      </c>
      <c r="J57" s="812">
        <v>961</v>
      </c>
      <c r="K57" s="812">
        <v>55</v>
      </c>
      <c r="L57" s="812">
        <v>3</v>
      </c>
      <c r="M57" s="812">
        <v>2185</v>
      </c>
      <c r="N57" s="812">
        <v>961</v>
      </c>
      <c r="O57" s="1031">
        <v>55</v>
      </c>
      <c r="P57" s="1031">
        <v>3</v>
      </c>
      <c r="Q57" s="1031">
        <v>7540</v>
      </c>
      <c r="R57" s="1031">
        <v>119</v>
      </c>
      <c r="S57" s="1031">
        <v>1</v>
      </c>
      <c r="T57" s="1031">
        <v>2247</v>
      </c>
      <c r="U57" s="1031">
        <v>119</v>
      </c>
      <c r="V57" s="1032">
        <v>1</v>
      </c>
      <c r="W57" s="1031"/>
      <c r="X57" s="1029" t="s">
        <v>720</v>
      </c>
      <c r="Y57" s="1030"/>
      <c r="Z57" s="1687"/>
      <c r="AA57" s="807"/>
    </row>
    <row r="58" spans="1:27" s="798" customFormat="1" ht="10.9" customHeight="1">
      <c r="A58" s="793"/>
      <c r="C58" s="1714"/>
      <c r="E58" s="1029" t="s">
        <v>721</v>
      </c>
      <c r="F58" s="1030"/>
      <c r="G58" s="831">
        <v>5812</v>
      </c>
      <c r="H58" s="812">
        <v>3983</v>
      </c>
      <c r="I58" s="812">
        <v>644</v>
      </c>
      <c r="J58" s="812">
        <v>350</v>
      </c>
      <c r="K58" s="812">
        <v>11</v>
      </c>
      <c r="L58" s="812">
        <v>2</v>
      </c>
      <c r="M58" s="812">
        <v>1129</v>
      </c>
      <c r="N58" s="812">
        <v>350</v>
      </c>
      <c r="O58" s="1031">
        <v>11</v>
      </c>
      <c r="P58" s="1031">
        <v>2</v>
      </c>
      <c r="Q58" s="1031">
        <v>5819</v>
      </c>
      <c r="R58" s="1031">
        <v>20</v>
      </c>
      <c r="S58" s="1031" t="s">
        <v>133</v>
      </c>
      <c r="T58" s="1031">
        <v>1136</v>
      </c>
      <c r="U58" s="1031">
        <v>20</v>
      </c>
      <c r="V58" s="1032" t="s">
        <v>133</v>
      </c>
      <c r="W58" s="1031"/>
      <c r="X58" s="1029" t="s">
        <v>721</v>
      </c>
      <c r="Y58" s="1030"/>
      <c r="Z58" s="1687"/>
      <c r="AA58" s="807"/>
    </row>
    <row r="59" spans="1:27" s="798" customFormat="1" ht="10.9" customHeight="1">
      <c r="A59" s="793"/>
      <c r="C59" s="1714"/>
      <c r="E59" s="1029" t="s">
        <v>722</v>
      </c>
      <c r="F59" s="1030"/>
      <c r="G59" s="831">
        <v>5191</v>
      </c>
      <c r="H59" s="812">
        <v>3929</v>
      </c>
      <c r="I59" s="812">
        <v>413</v>
      </c>
      <c r="J59" s="812">
        <v>135</v>
      </c>
      <c r="K59" s="812">
        <v>3</v>
      </c>
      <c r="L59" s="812" t="s">
        <v>133</v>
      </c>
      <c r="M59" s="812">
        <v>649</v>
      </c>
      <c r="N59" s="812">
        <v>135</v>
      </c>
      <c r="O59" s="1031">
        <v>3</v>
      </c>
      <c r="P59" s="1031" t="s">
        <v>133</v>
      </c>
      <c r="Q59" s="1031">
        <v>5196</v>
      </c>
      <c r="R59" s="1031">
        <v>8</v>
      </c>
      <c r="S59" s="1031" t="s">
        <v>133</v>
      </c>
      <c r="T59" s="1031">
        <v>654</v>
      </c>
      <c r="U59" s="1031">
        <v>8</v>
      </c>
      <c r="V59" s="1032" t="s">
        <v>133</v>
      </c>
      <c r="W59" s="1031"/>
      <c r="X59" s="1029" t="s">
        <v>722</v>
      </c>
      <c r="Y59" s="1030"/>
      <c r="Z59" s="1687"/>
      <c r="AA59" s="807"/>
    </row>
    <row r="60" spans="1:27" s="798" customFormat="1" ht="10.9" customHeight="1">
      <c r="A60" s="793"/>
      <c r="C60" s="1714"/>
      <c r="E60" s="1029" t="s">
        <v>512</v>
      </c>
      <c r="F60" s="1030"/>
      <c r="G60" s="831">
        <v>7273</v>
      </c>
      <c r="H60" s="812">
        <v>6389</v>
      </c>
      <c r="I60" s="812">
        <v>220</v>
      </c>
      <c r="J60" s="812">
        <v>61</v>
      </c>
      <c r="K60" s="812">
        <v>1</v>
      </c>
      <c r="L60" s="812" t="s">
        <v>133</v>
      </c>
      <c r="M60" s="812">
        <v>351</v>
      </c>
      <c r="N60" s="812">
        <v>61</v>
      </c>
      <c r="O60" s="1031">
        <v>1</v>
      </c>
      <c r="P60" s="1031" t="s">
        <v>133</v>
      </c>
      <c r="Q60" s="1031">
        <v>7272</v>
      </c>
      <c r="R60" s="1031" t="s">
        <v>133</v>
      </c>
      <c r="S60" s="1031" t="s">
        <v>133</v>
      </c>
      <c r="T60" s="1031">
        <v>350</v>
      </c>
      <c r="U60" s="1031" t="s">
        <v>133</v>
      </c>
      <c r="V60" s="1032" t="s">
        <v>133</v>
      </c>
      <c r="W60" s="1031"/>
      <c r="X60" s="1029" t="s">
        <v>512</v>
      </c>
      <c r="Y60" s="1030"/>
      <c r="Z60" s="1687"/>
      <c r="AA60" s="807"/>
    </row>
    <row r="61" spans="1:27" s="798" customFormat="1" ht="10.9" customHeight="1">
      <c r="A61" s="793"/>
      <c r="C61" s="1714"/>
      <c r="E61" s="1037" t="s">
        <v>707</v>
      </c>
      <c r="F61" s="1037"/>
      <c r="G61" s="831"/>
      <c r="H61" s="812"/>
      <c r="I61" s="812"/>
      <c r="J61" s="812"/>
      <c r="K61" s="812"/>
      <c r="L61" s="812"/>
      <c r="M61" s="812"/>
      <c r="N61" s="812"/>
      <c r="O61" s="1031"/>
      <c r="P61" s="1031"/>
      <c r="Q61" s="1031"/>
      <c r="R61" s="1031"/>
      <c r="S61" s="1031"/>
      <c r="T61" s="1031"/>
      <c r="U61" s="1031"/>
      <c r="V61" s="1032"/>
      <c r="W61" s="1034"/>
      <c r="X61" s="1037" t="s">
        <v>707</v>
      </c>
      <c r="Y61" s="807"/>
      <c r="Z61" s="1687"/>
      <c r="AA61" s="807"/>
    </row>
    <row r="62" spans="1:27" s="798" customFormat="1" ht="10.9" customHeight="1">
      <c r="A62" s="793"/>
      <c r="C62" s="1714"/>
      <c r="D62" s="1686" t="s">
        <v>708</v>
      </c>
      <c r="E62" s="1686"/>
      <c r="F62" s="1689"/>
      <c r="G62" s="812">
        <v>22867</v>
      </c>
      <c r="H62" s="812" t="s">
        <v>133</v>
      </c>
      <c r="I62" s="812">
        <v>4646</v>
      </c>
      <c r="J62" s="812">
        <v>15322</v>
      </c>
      <c r="K62" s="812">
        <v>1978</v>
      </c>
      <c r="L62" s="812">
        <v>34</v>
      </c>
      <c r="M62" s="812">
        <v>22867</v>
      </c>
      <c r="N62" s="812">
        <v>15322</v>
      </c>
      <c r="O62" s="1031">
        <v>1978</v>
      </c>
      <c r="P62" s="1031">
        <v>34</v>
      </c>
      <c r="Q62" s="812">
        <v>25437</v>
      </c>
      <c r="R62" s="812">
        <v>4555</v>
      </c>
      <c r="S62" s="812">
        <v>27</v>
      </c>
      <c r="T62" s="1031">
        <v>25437</v>
      </c>
      <c r="U62" s="1031">
        <v>4555</v>
      </c>
      <c r="V62" s="1032">
        <v>27</v>
      </c>
      <c r="W62" s="1685" t="s">
        <v>708</v>
      </c>
      <c r="X62" s="1686"/>
      <c r="Y62" s="1686"/>
      <c r="Z62" s="1687"/>
      <c r="AA62" s="807"/>
    </row>
    <row r="63" spans="1:27" s="798" customFormat="1" ht="10.9" customHeight="1">
      <c r="A63" s="793"/>
      <c r="C63" s="1714"/>
      <c r="D63" s="1686" t="s">
        <v>709</v>
      </c>
      <c r="E63" s="1686"/>
      <c r="F63" s="1689"/>
      <c r="G63" s="812">
        <v>16893</v>
      </c>
      <c r="H63" s="812" t="s">
        <v>133</v>
      </c>
      <c r="I63" s="812">
        <v>2972</v>
      </c>
      <c r="J63" s="812">
        <v>11752</v>
      </c>
      <c r="K63" s="812">
        <v>1632</v>
      </c>
      <c r="L63" s="812">
        <v>21</v>
      </c>
      <c r="M63" s="812">
        <v>16893</v>
      </c>
      <c r="N63" s="812">
        <v>11752</v>
      </c>
      <c r="O63" s="1031">
        <v>1632</v>
      </c>
      <c r="P63" s="1031">
        <v>21</v>
      </c>
      <c r="Q63" s="812">
        <v>19049</v>
      </c>
      <c r="R63" s="812">
        <v>3789</v>
      </c>
      <c r="S63" s="812">
        <v>20</v>
      </c>
      <c r="T63" s="1031">
        <v>19049</v>
      </c>
      <c r="U63" s="1031">
        <v>3789</v>
      </c>
      <c r="V63" s="1032">
        <v>20</v>
      </c>
      <c r="W63" s="1685" t="s">
        <v>709</v>
      </c>
      <c r="X63" s="1686"/>
      <c r="Y63" s="1686"/>
      <c r="Z63" s="1687"/>
      <c r="AA63" s="807"/>
    </row>
    <row r="64" spans="1:27" s="798" customFormat="1" ht="10.9" customHeight="1">
      <c r="A64" s="793"/>
      <c r="C64" s="1714"/>
      <c r="D64" s="1686" t="s">
        <v>710</v>
      </c>
      <c r="E64" s="1686"/>
      <c r="F64" s="1689"/>
      <c r="G64" s="812">
        <v>5154</v>
      </c>
      <c r="H64" s="812" t="s">
        <v>133</v>
      </c>
      <c r="I64" s="812">
        <v>1645</v>
      </c>
      <c r="J64" s="812">
        <v>3029</v>
      </c>
      <c r="K64" s="812">
        <v>228</v>
      </c>
      <c r="L64" s="812">
        <v>7</v>
      </c>
      <c r="M64" s="812">
        <v>5154</v>
      </c>
      <c r="N64" s="812">
        <v>3029</v>
      </c>
      <c r="O64" s="1031">
        <v>228</v>
      </c>
      <c r="P64" s="1031">
        <v>7</v>
      </c>
      <c r="Q64" s="812">
        <v>5493</v>
      </c>
      <c r="R64" s="812">
        <v>572</v>
      </c>
      <c r="S64" s="812">
        <v>2</v>
      </c>
      <c r="T64" s="1031">
        <v>5493</v>
      </c>
      <c r="U64" s="1031">
        <v>572</v>
      </c>
      <c r="V64" s="1032">
        <v>2</v>
      </c>
      <c r="W64" s="1685" t="s">
        <v>710</v>
      </c>
      <c r="X64" s="1686"/>
      <c r="Y64" s="1686"/>
      <c r="Z64" s="1687"/>
      <c r="AA64" s="807"/>
    </row>
    <row r="65" spans="1:27" ht="6.75" customHeight="1">
      <c r="A65" s="793"/>
      <c r="B65" s="813"/>
      <c r="C65" s="813"/>
      <c r="D65" s="813"/>
      <c r="E65" s="813"/>
      <c r="F65" s="813"/>
      <c r="G65" s="1038"/>
      <c r="H65" s="1039"/>
      <c r="I65" s="1039"/>
      <c r="J65" s="1039"/>
      <c r="K65" s="1039"/>
      <c r="L65" s="1039"/>
      <c r="M65" s="1039"/>
      <c r="N65" s="1039"/>
      <c r="O65" s="1039"/>
      <c r="P65" s="1039"/>
      <c r="Q65" s="1039"/>
      <c r="R65" s="1039"/>
      <c r="S65" s="1039"/>
      <c r="T65" s="1039"/>
      <c r="U65" s="1039"/>
      <c r="V65" s="1040"/>
      <c r="W65" s="813"/>
      <c r="X65" s="813"/>
      <c r="Y65" s="813"/>
      <c r="Z65" s="813"/>
      <c r="AA65" s="813"/>
    </row>
    <row r="66" spans="1:27" ht="6.75" customHeight="1">
      <c r="B66" s="815"/>
      <c r="C66" s="815"/>
      <c r="D66" s="815"/>
      <c r="E66" s="815"/>
      <c r="F66" s="815"/>
      <c r="G66" s="816"/>
      <c r="H66" s="816"/>
      <c r="I66" s="816"/>
      <c r="J66" s="816"/>
      <c r="K66" s="816"/>
      <c r="L66" s="816"/>
      <c r="M66" s="816"/>
      <c r="N66" s="816"/>
      <c r="O66" s="814"/>
      <c r="P66" s="814"/>
      <c r="Q66" s="814"/>
      <c r="R66" s="814"/>
      <c r="S66" s="814"/>
      <c r="T66" s="814"/>
      <c r="U66" s="814"/>
      <c r="V66" s="814"/>
      <c r="W66" s="814"/>
      <c r="X66" s="817"/>
      <c r="Y66" s="814"/>
      <c r="Z66" s="817"/>
      <c r="AA66" s="814"/>
    </row>
    <row r="67" spans="1:27" ht="11.25" customHeight="1">
      <c r="C67" s="1694" t="s">
        <v>1324</v>
      </c>
      <c r="D67" s="1694"/>
      <c r="E67" s="1694"/>
      <c r="F67" s="1694"/>
      <c r="G67" s="1694"/>
      <c r="H67" s="1694"/>
      <c r="I67" s="1694"/>
      <c r="J67" s="1694"/>
      <c r="K67" s="1694"/>
      <c r="L67" s="1694"/>
      <c r="M67" s="1694"/>
      <c r="N67" s="1694"/>
      <c r="O67" s="1694"/>
      <c r="P67" s="814"/>
      <c r="Q67" s="814"/>
      <c r="R67" s="814"/>
      <c r="S67" s="814"/>
      <c r="T67" s="814"/>
      <c r="U67" s="814"/>
      <c r="V67" s="814"/>
      <c r="W67" s="814"/>
      <c r="X67" s="817"/>
      <c r="Y67" s="814"/>
      <c r="Z67" s="814"/>
      <c r="AA67" s="814"/>
    </row>
    <row r="68" spans="1:27" ht="11.25" customHeight="1">
      <c r="C68" s="1695" t="s">
        <v>1329</v>
      </c>
      <c r="D68" s="1695"/>
      <c r="E68" s="1695"/>
      <c r="F68" s="1695"/>
      <c r="G68" s="1695"/>
      <c r="H68" s="1695"/>
      <c r="I68" s="1695"/>
      <c r="J68" s="1695"/>
      <c r="K68" s="1695"/>
      <c r="L68" s="1695"/>
      <c r="M68" s="1695"/>
      <c r="N68" s="1695"/>
      <c r="O68" s="1695"/>
      <c r="P68" s="814"/>
      <c r="Q68" s="814"/>
      <c r="R68" s="814"/>
      <c r="S68" s="814"/>
      <c r="T68" s="814"/>
      <c r="U68" s="814"/>
      <c r="V68" s="814"/>
      <c r="W68" s="814"/>
      <c r="X68" s="817"/>
      <c r="Y68" s="814"/>
      <c r="Z68" s="814"/>
      <c r="AA68" s="814"/>
    </row>
    <row r="69" spans="1:27" ht="11.25" customHeight="1">
      <c r="C69" s="1695" t="s">
        <v>1330</v>
      </c>
      <c r="D69" s="1695"/>
      <c r="E69" s="1695"/>
      <c r="F69" s="1695"/>
      <c r="G69" s="1695"/>
      <c r="H69" s="1695"/>
      <c r="I69" s="1695"/>
      <c r="J69" s="1695"/>
      <c r="K69" s="1695"/>
      <c r="L69" s="1695"/>
      <c r="M69" s="1695"/>
      <c r="N69" s="1695"/>
      <c r="O69" s="1695"/>
    </row>
    <row r="70" spans="1:27" ht="11.25" customHeight="1">
      <c r="C70" s="1695" t="s">
        <v>1334</v>
      </c>
      <c r="D70" s="1695"/>
      <c r="E70" s="1695"/>
      <c r="F70" s="1695"/>
      <c r="G70" s="1695"/>
      <c r="H70" s="1695"/>
      <c r="I70" s="1695"/>
      <c r="J70" s="1695"/>
      <c r="K70" s="1695"/>
      <c r="L70" s="1695"/>
      <c r="M70" s="1695"/>
      <c r="N70" s="1695"/>
      <c r="O70" s="1695"/>
    </row>
    <row r="71" spans="1:27" ht="11.25" customHeight="1"/>
    <row r="72" spans="1:27" ht="11.25" customHeight="1"/>
    <row r="73" spans="1:27" ht="11.25" customHeight="1"/>
    <row r="74" spans="1:27" ht="11.25" customHeight="1"/>
    <row r="75" spans="1:27" ht="11.25" customHeight="1"/>
  </sheetData>
  <mergeCells count="29">
    <mergeCell ref="C67:O67"/>
    <mergeCell ref="C68:O68"/>
    <mergeCell ref="C69:O69"/>
    <mergeCell ref="C70:O70"/>
    <mergeCell ref="B2:N2"/>
    <mergeCell ref="O2:AA2"/>
    <mergeCell ref="B4:F6"/>
    <mergeCell ref="G4:L4"/>
    <mergeCell ref="M4:N4"/>
    <mergeCell ref="O4:P4"/>
    <mergeCell ref="Q4:S4"/>
    <mergeCell ref="T4:V4"/>
    <mergeCell ref="W4:Z6"/>
    <mergeCell ref="G5:G6"/>
    <mergeCell ref="C44:C64"/>
    <mergeCell ref="Z44:Z64"/>
    <mergeCell ref="T5:T6"/>
    <mergeCell ref="D64:F64"/>
    <mergeCell ref="M5:M6"/>
    <mergeCell ref="Q5:Q6"/>
    <mergeCell ref="C8:C24"/>
    <mergeCell ref="W64:Y64"/>
    <mergeCell ref="Z8:Z24"/>
    <mergeCell ref="C26:C42"/>
    <mergeCell ref="Z26:Z42"/>
    <mergeCell ref="D63:F63"/>
    <mergeCell ref="D62:F62"/>
    <mergeCell ref="W62:Y62"/>
    <mergeCell ref="W63:Y63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32" orientation="portrait" useFirstPageNumber="1" r:id="rId1"/>
  <headerFooter scaleWithDoc="0" alignWithMargins="0">
    <oddFooter>&amp;C&amp;P</oddFooter>
  </headerFooter>
  <colBreaks count="1" manualBreakCount="1">
    <brk id="14" min="1" max="6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>
    <tabColor theme="9"/>
  </sheetPr>
  <dimension ref="A1:AC58"/>
  <sheetViews>
    <sheetView view="pageBreakPreview" zoomScaleNormal="100" zoomScaleSheetLayoutView="100" workbookViewId="0">
      <selection activeCell="J3" sqref="J3"/>
    </sheetView>
  </sheetViews>
  <sheetFormatPr defaultColWidth="7.625" defaultRowHeight="14.65" customHeight="1"/>
  <cols>
    <col min="1" max="1" width="2" style="338" customWidth="1"/>
    <col min="2" max="2" width="0.75" style="867" customWidth="1"/>
    <col min="3" max="6" width="1.25" style="867" customWidth="1"/>
    <col min="7" max="7" width="15.375" style="867" customWidth="1"/>
    <col min="8" max="9" width="1.25" style="867" customWidth="1"/>
    <col min="10" max="21" width="10" style="866" customWidth="1"/>
    <col min="22" max="22" width="0.75" style="867" customWidth="1"/>
    <col min="23" max="26" width="1.25" style="867" customWidth="1"/>
    <col min="27" max="27" width="15.375" style="867" customWidth="1"/>
    <col min="28" max="28" width="1.25" style="867" customWidth="1"/>
    <col min="29" max="29" width="1.25" style="866" customWidth="1"/>
    <col min="30" max="16384" width="7.625" style="866"/>
  </cols>
  <sheetData>
    <row r="1" spans="1:29" s="338" customFormat="1" ht="13.5" customHeight="1"/>
    <row r="2" spans="1:29" s="545" customFormat="1" ht="19.5" customHeight="1">
      <c r="A2" s="338"/>
      <c r="B2" s="1556" t="s">
        <v>738</v>
      </c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6"/>
      <c r="O2" s="1556"/>
      <c r="P2" s="1721" t="s">
        <v>739</v>
      </c>
      <c r="Q2" s="1721"/>
      <c r="R2" s="1721"/>
      <c r="S2" s="1721"/>
      <c r="T2" s="1721"/>
      <c r="U2" s="1721"/>
      <c r="V2" s="1721"/>
      <c r="W2" s="1721"/>
      <c r="X2" s="1721"/>
      <c r="Y2" s="1721"/>
      <c r="Z2" s="1721"/>
      <c r="AA2" s="1721"/>
      <c r="AB2" s="1721"/>
      <c r="AC2" s="1721"/>
    </row>
    <row r="3" spans="1:29" s="843" customFormat="1" ht="16.5" customHeight="1">
      <c r="A3" s="305"/>
      <c r="B3" s="553"/>
      <c r="C3" s="553"/>
      <c r="D3" s="553"/>
      <c r="E3" s="553"/>
      <c r="F3" s="553"/>
      <c r="G3" s="834"/>
      <c r="H3" s="834"/>
      <c r="I3" s="834"/>
      <c r="J3" s="835" t="s">
        <v>728</v>
      </c>
      <c r="K3" s="836"/>
      <c r="L3" s="836"/>
      <c r="M3" s="836"/>
      <c r="N3" s="836"/>
      <c r="O3" s="836"/>
      <c r="P3" s="837"/>
      <c r="Q3" s="837"/>
      <c r="R3" s="838"/>
      <c r="S3" s="838"/>
      <c r="T3" s="838"/>
      <c r="U3" s="838"/>
      <c r="V3" s="839"/>
      <c r="W3" s="839"/>
      <c r="X3" s="839"/>
      <c r="Y3" s="839"/>
      <c r="Z3" s="839"/>
      <c r="AA3" s="840"/>
      <c r="AB3" s="841"/>
      <c r="AC3" s="842" t="s">
        <v>693</v>
      </c>
    </row>
    <row r="4" spans="1:29" s="843" customFormat="1" ht="13.5" customHeight="1">
      <c r="A4" s="305"/>
      <c r="B4" s="1722" t="s">
        <v>729</v>
      </c>
      <c r="C4" s="1431"/>
      <c r="D4" s="1431"/>
      <c r="E4" s="1431"/>
      <c r="F4" s="1431"/>
      <c r="G4" s="1431"/>
      <c r="H4" s="1431"/>
      <c r="I4" s="1431"/>
      <c r="J4" s="1725" t="s">
        <v>730</v>
      </c>
      <c r="K4" s="1726"/>
      <c r="L4" s="1726"/>
      <c r="M4" s="1727"/>
      <c r="N4" s="1047"/>
      <c r="O4" s="1009" t="s">
        <v>307</v>
      </c>
      <c r="P4" s="1728"/>
      <c r="Q4" s="1729"/>
      <c r="R4" s="1730" t="s">
        <v>308</v>
      </c>
      <c r="S4" s="1731"/>
      <c r="T4" s="1731"/>
      <c r="U4" s="1732"/>
      <c r="V4" s="1733" t="s">
        <v>729</v>
      </c>
      <c r="W4" s="1733"/>
      <c r="X4" s="1733"/>
      <c r="Y4" s="1733"/>
      <c r="Z4" s="1733"/>
      <c r="AA4" s="1733"/>
      <c r="AB4" s="1733"/>
      <c r="AC4" s="1734"/>
    </row>
    <row r="5" spans="1:29" s="553" customFormat="1" ht="14.1" customHeight="1">
      <c r="A5" s="305"/>
      <c r="B5" s="1723"/>
      <c r="C5" s="1432"/>
      <c r="D5" s="1432"/>
      <c r="E5" s="1432"/>
      <c r="F5" s="1432"/>
      <c r="G5" s="1432"/>
      <c r="H5" s="1432"/>
      <c r="I5" s="1432"/>
      <c r="J5" s="1739" t="s">
        <v>288</v>
      </c>
      <c r="K5" s="1049"/>
      <c r="L5" s="1049"/>
      <c r="M5" s="1050"/>
      <c r="N5" s="1739" t="s">
        <v>288</v>
      </c>
      <c r="O5" s="1049"/>
      <c r="P5" s="1051"/>
      <c r="Q5" s="1048"/>
      <c r="R5" s="1739" t="s">
        <v>288</v>
      </c>
      <c r="S5" s="1051"/>
      <c r="T5" s="1051"/>
      <c r="U5" s="1048"/>
      <c r="V5" s="1735"/>
      <c r="W5" s="1735"/>
      <c r="X5" s="1735"/>
      <c r="Y5" s="1735"/>
      <c r="Z5" s="1735"/>
      <c r="AA5" s="1735"/>
      <c r="AB5" s="1735"/>
      <c r="AC5" s="1736"/>
    </row>
    <row r="6" spans="1:29" s="553" customFormat="1" ht="37.5" customHeight="1">
      <c r="A6" s="305"/>
      <c r="B6" s="1724"/>
      <c r="C6" s="1433"/>
      <c r="D6" s="1433"/>
      <c r="E6" s="1433"/>
      <c r="F6" s="1433"/>
      <c r="G6" s="1433"/>
      <c r="H6" s="1433"/>
      <c r="I6" s="1433"/>
      <c r="J6" s="1433"/>
      <c r="K6" s="948" t="s">
        <v>1311</v>
      </c>
      <c r="L6" s="948" t="s">
        <v>1312</v>
      </c>
      <c r="M6" s="948" t="s">
        <v>1313</v>
      </c>
      <c r="N6" s="1433"/>
      <c r="O6" s="948" t="s">
        <v>1311</v>
      </c>
      <c r="P6" s="948" t="s">
        <v>1312</v>
      </c>
      <c r="Q6" s="948" t="s">
        <v>1313</v>
      </c>
      <c r="R6" s="1433"/>
      <c r="S6" s="948" t="s">
        <v>1311</v>
      </c>
      <c r="T6" s="948" t="s">
        <v>1312</v>
      </c>
      <c r="U6" s="948" t="s">
        <v>1313</v>
      </c>
      <c r="V6" s="1737"/>
      <c r="W6" s="1737"/>
      <c r="X6" s="1737"/>
      <c r="Y6" s="1737"/>
      <c r="Z6" s="1737"/>
      <c r="AA6" s="1737"/>
      <c r="AB6" s="1737"/>
      <c r="AC6" s="1738"/>
    </row>
    <row r="7" spans="1:29" s="853" customFormat="1" ht="12.95" customHeight="1">
      <c r="A7" s="305"/>
      <c r="B7" s="844"/>
      <c r="C7" s="844"/>
      <c r="D7" s="844"/>
      <c r="E7" s="844"/>
      <c r="F7" s="844"/>
      <c r="G7" s="845"/>
      <c r="H7" s="845"/>
      <c r="I7" s="845"/>
      <c r="J7" s="869"/>
      <c r="K7" s="870"/>
      <c r="L7" s="870"/>
      <c r="M7" s="870"/>
      <c r="N7" s="871"/>
      <c r="O7" s="870"/>
      <c r="P7" s="872"/>
      <c r="Q7" s="872"/>
      <c r="R7" s="873"/>
      <c r="S7" s="872"/>
      <c r="T7" s="872"/>
      <c r="U7" s="874"/>
      <c r="V7" s="850"/>
      <c r="W7" s="850"/>
      <c r="X7" s="850"/>
      <c r="Y7" s="850"/>
      <c r="Z7" s="850"/>
      <c r="AA7" s="851"/>
      <c r="AB7" s="851"/>
      <c r="AC7" s="852"/>
    </row>
    <row r="8" spans="1:29" s="843" customFormat="1" ht="12.95" customHeight="1">
      <c r="A8" s="305"/>
      <c r="B8" s="844"/>
      <c r="C8" s="1740" t="s">
        <v>1339</v>
      </c>
      <c r="D8" s="1740"/>
      <c r="E8" s="1740"/>
      <c r="F8" s="1740"/>
      <c r="G8" s="1740"/>
      <c r="H8" s="1740"/>
      <c r="I8" s="1741"/>
      <c r="J8" s="875">
        <v>101760</v>
      </c>
      <c r="K8" s="855">
        <v>82826</v>
      </c>
      <c r="L8" s="855">
        <v>8818</v>
      </c>
      <c r="M8" s="855">
        <v>18934</v>
      </c>
      <c r="N8" s="855">
        <v>51946</v>
      </c>
      <c r="O8" s="855">
        <v>42308</v>
      </c>
      <c r="P8" s="856">
        <v>4510</v>
      </c>
      <c r="Q8" s="856">
        <v>9638</v>
      </c>
      <c r="R8" s="856">
        <v>49814</v>
      </c>
      <c r="S8" s="856">
        <v>40518</v>
      </c>
      <c r="T8" s="856">
        <v>4308</v>
      </c>
      <c r="U8" s="876">
        <v>9296</v>
      </c>
      <c r="V8" s="850"/>
      <c r="W8" s="1740" t="s">
        <v>1338</v>
      </c>
      <c r="X8" s="1740"/>
      <c r="Y8" s="1740"/>
      <c r="Z8" s="1740"/>
      <c r="AA8" s="1740"/>
      <c r="AB8" s="1740"/>
      <c r="AC8" s="857"/>
    </row>
    <row r="9" spans="1:29" s="843" customFormat="1" ht="12.95" customHeight="1">
      <c r="A9" s="305"/>
      <c r="B9" s="844"/>
      <c r="C9" s="858"/>
      <c r="D9" s="1684" t="s">
        <v>1366</v>
      </c>
      <c r="E9" s="1684"/>
      <c r="F9" s="1684"/>
      <c r="G9" s="1684"/>
      <c r="H9" s="1684"/>
      <c r="I9" s="844"/>
      <c r="J9" s="875">
        <v>85228</v>
      </c>
      <c r="K9" s="855">
        <v>68264</v>
      </c>
      <c r="L9" s="855">
        <v>7885</v>
      </c>
      <c r="M9" s="855">
        <v>16964</v>
      </c>
      <c r="N9" s="855">
        <v>41913</v>
      </c>
      <c r="O9" s="855">
        <v>33302</v>
      </c>
      <c r="P9" s="856">
        <v>4049</v>
      </c>
      <c r="Q9" s="856">
        <v>8611</v>
      </c>
      <c r="R9" s="856">
        <v>43315</v>
      </c>
      <c r="S9" s="856">
        <v>34962</v>
      </c>
      <c r="T9" s="856">
        <v>3836</v>
      </c>
      <c r="U9" s="876">
        <v>8353</v>
      </c>
      <c r="V9" s="850"/>
      <c r="W9" s="858"/>
      <c r="X9" s="1684" t="s">
        <v>1366</v>
      </c>
      <c r="Y9" s="1684"/>
      <c r="Z9" s="1684"/>
      <c r="AA9" s="1684"/>
      <c r="AB9" s="1684"/>
      <c r="AC9" s="857"/>
    </row>
    <row r="10" spans="1:29" s="843" customFormat="1" ht="12.95" customHeight="1">
      <c r="A10" s="305"/>
      <c r="B10" s="844"/>
      <c r="C10" s="858"/>
      <c r="D10" s="858"/>
      <c r="E10" s="1717" t="s">
        <v>731</v>
      </c>
      <c r="F10" s="1717"/>
      <c r="G10" s="1717"/>
      <c r="H10" s="1717"/>
      <c r="I10" s="844"/>
      <c r="J10" s="875">
        <v>13701</v>
      </c>
      <c r="K10" s="855">
        <v>13701</v>
      </c>
      <c r="L10" s="855" t="s">
        <v>133</v>
      </c>
      <c r="M10" s="855" t="s">
        <v>133</v>
      </c>
      <c r="N10" s="855">
        <v>7236</v>
      </c>
      <c r="O10" s="855">
        <v>7236</v>
      </c>
      <c r="P10" s="856" t="s">
        <v>133</v>
      </c>
      <c r="Q10" s="856" t="s">
        <v>133</v>
      </c>
      <c r="R10" s="856">
        <v>6465</v>
      </c>
      <c r="S10" s="856">
        <v>6465</v>
      </c>
      <c r="T10" s="856" t="s">
        <v>133</v>
      </c>
      <c r="U10" s="876" t="s">
        <v>133</v>
      </c>
      <c r="V10" s="850"/>
      <c r="W10" s="858"/>
      <c r="X10" s="858"/>
      <c r="Y10" s="1717" t="s">
        <v>731</v>
      </c>
      <c r="Z10" s="1717"/>
      <c r="AA10" s="1717"/>
      <c r="AB10" s="1717"/>
      <c r="AC10" s="857"/>
    </row>
    <row r="11" spans="1:29" s="843" customFormat="1" ht="12.95" customHeight="1">
      <c r="A11" s="305"/>
      <c r="B11" s="844"/>
      <c r="C11" s="858"/>
      <c r="D11" s="858"/>
      <c r="E11" s="1717" t="s">
        <v>732</v>
      </c>
      <c r="F11" s="1717"/>
      <c r="G11" s="1717"/>
      <c r="H11" s="1717"/>
      <c r="I11" s="844"/>
      <c r="J11" s="875">
        <v>71527</v>
      </c>
      <c r="K11" s="855">
        <v>54563</v>
      </c>
      <c r="L11" s="855">
        <v>7885</v>
      </c>
      <c r="M11" s="855">
        <v>16964</v>
      </c>
      <c r="N11" s="855">
        <v>34677</v>
      </c>
      <c r="O11" s="855">
        <v>26066</v>
      </c>
      <c r="P11" s="856">
        <v>4049</v>
      </c>
      <c r="Q11" s="856">
        <v>8611</v>
      </c>
      <c r="R11" s="856">
        <v>36850</v>
      </c>
      <c r="S11" s="856">
        <v>28497</v>
      </c>
      <c r="T11" s="856">
        <v>3836</v>
      </c>
      <c r="U11" s="876">
        <v>8353</v>
      </c>
      <c r="V11" s="850"/>
      <c r="W11" s="858"/>
      <c r="X11" s="858"/>
      <c r="Y11" s="1717" t="s">
        <v>732</v>
      </c>
      <c r="Z11" s="1717"/>
      <c r="AA11" s="1717"/>
      <c r="AB11" s="1717"/>
      <c r="AC11" s="857"/>
    </row>
    <row r="12" spans="1:29" s="843" customFormat="1" ht="12.95" customHeight="1">
      <c r="A12" s="305"/>
      <c r="B12" s="844"/>
      <c r="C12" s="858"/>
      <c r="D12" s="858"/>
      <c r="E12" s="325"/>
      <c r="F12" s="858"/>
      <c r="G12" s="858"/>
      <c r="H12" s="858"/>
      <c r="I12" s="844"/>
      <c r="J12" s="875"/>
      <c r="K12" s="855"/>
      <c r="L12" s="855"/>
      <c r="M12" s="855"/>
      <c r="N12" s="855"/>
      <c r="O12" s="855"/>
      <c r="P12" s="856"/>
      <c r="Q12" s="856"/>
      <c r="R12" s="856"/>
      <c r="S12" s="856"/>
      <c r="T12" s="856"/>
      <c r="U12" s="876"/>
      <c r="V12" s="850"/>
      <c r="W12" s="858"/>
      <c r="X12" s="858"/>
      <c r="Y12" s="325"/>
      <c r="Z12" s="858"/>
      <c r="AA12" s="858"/>
      <c r="AB12" s="858"/>
      <c r="AC12" s="857"/>
    </row>
    <row r="13" spans="1:29" s="843" customFormat="1" ht="12.95" customHeight="1">
      <c r="A13" s="305"/>
      <c r="B13" s="844"/>
      <c r="C13" s="858"/>
      <c r="D13" s="1684" t="s">
        <v>1367</v>
      </c>
      <c r="E13" s="1684"/>
      <c r="F13" s="1684"/>
      <c r="G13" s="1684"/>
      <c r="H13" s="1684"/>
      <c r="I13" s="1742"/>
      <c r="J13" s="875">
        <v>11980</v>
      </c>
      <c r="K13" s="855">
        <v>11205</v>
      </c>
      <c r="L13" s="855">
        <v>750</v>
      </c>
      <c r="M13" s="855">
        <v>775</v>
      </c>
      <c r="N13" s="855">
        <v>7659</v>
      </c>
      <c r="O13" s="855">
        <v>7276</v>
      </c>
      <c r="P13" s="856">
        <v>371</v>
      </c>
      <c r="Q13" s="856">
        <v>383</v>
      </c>
      <c r="R13" s="856">
        <v>4321</v>
      </c>
      <c r="S13" s="856">
        <v>3929</v>
      </c>
      <c r="T13" s="856">
        <v>379</v>
      </c>
      <c r="U13" s="876">
        <v>392</v>
      </c>
      <c r="V13" s="850"/>
      <c r="W13" s="858"/>
      <c r="X13" s="1684" t="s">
        <v>1367</v>
      </c>
      <c r="Y13" s="1684"/>
      <c r="Z13" s="1684"/>
      <c r="AA13" s="1684"/>
      <c r="AB13" s="1684"/>
      <c r="AC13" s="1684"/>
    </row>
    <row r="14" spans="1:29" s="843" customFormat="1" ht="12.95" customHeight="1">
      <c r="A14" s="305"/>
      <c r="B14" s="844"/>
      <c r="C14" s="858"/>
      <c r="D14" s="858"/>
      <c r="E14" s="325" t="s">
        <v>733</v>
      </c>
      <c r="F14" s="858"/>
      <c r="G14" s="858"/>
      <c r="H14" s="858"/>
      <c r="I14" s="844"/>
      <c r="J14" s="875">
        <v>10930</v>
      </c>
      <c r="K14" s="855">
        <v>10303</v>
      </c>
      <c r="L14" s="855">
        <v>604</v>
      </c>
      <c r="M14" s="855">
        <v>627</v>
      </c>
      <c r="N14" s="855">
        <v>6880</v>
      </c>
      <c r="O14" s="855">
        <v>6572</v>
      </c>
      <c r="P14" s="856">
        <v>297</v>
      </c>
      <c r="Q14" s="856">
        <v>308</v>
      </c>
      <c r="R14" s="856">
        <v>4050</v>
      </c>
      <c r="S14" s="856">
        <v>3731</v>
      </c>
      <c r="T14" s="856">
        <v>307</v>
      </c>
      <c r="U14" s="876">
        <v>319</v>
      </c>
      <c r="V14" s="850"/>
      <c r="W14" s="858"/>
      <c r="X14" s="858"/>
      <c r="Y14" s="325" t="s">
        <v>733</v>
      </c>
      <c r="Z14" s="858"/>
      <c r="AA14" s="858"/>
      <c r="AB14" s="858"/>
      <c r="AC14" s="857"/>
    </row>
    <row r="15" spans="1:29" s="843" customFormat="1" ht="12.95" customHeight="1">
      <c r="A15" s="305"/>
      <c r="B15" s="844"/>
      <c r="C15" s="858"/>
      <c r="D15" s="858"/>
      <c r="E15" s="858"/>
      <c r="F15" s="1717" t="s">
        <v>734</v>
      </c>
      <c r="G15" s="1717"/>
      <c r="H15" s="1717"/>
      <c r="I15" s="859"/>
      <c r="J15" s="875">
        <v>2778</v>
      </c>
      <c r="K15" s="855">
        <v>2538</v>
      </c>
      <c r="L15" s="855">
        <v>235</v>
      </c>
      <c r="M15" s="855">
        <v>240</v>
      </c>
      <c r="N15" s="855">
        <v>2018</v>
      </c>
      <c r="O15" s="855">
        <v>1910</v>
      </c>
      <c r="P15" s="856">
        <v>106</v>
      </c>
      <c r="Q15" s="856">
        <v>108</v>
      </c>
      <c r="R15" s="856">
        <v>760</v>
      </c>
      <c r="S15" s="856">
        <v>628</v>
      </c>
      <c r="T15" s="856">
        <v>129</v>
      </c>
      <c r="U15" s="876">
        <v>132</v>
      </c>
      <c r="V15" s="850"/>
      <c r="W15" s="858"/>
      <c r="X15" s="858"/>
      <c r="Y15" s="858"/>
      <c r="Z15" s="1717" t="s">
        <v>734</v>
      </c>
      <c r="AA15" s="1717"/>
      <c r="AB15" s="1717"/>
      <c r="AC15" s="857"/>
    </row>
    <row r="16" spans="1:29" s="843" customFormat="1" ht="12.95" customHeight="1">
      <c r="A16" s="305"/>
      <c r="B16" s="844"/>
      <c r="C16" s="858"/>
      <c r="D16" s="858"/>
      <c r="E16" s="858"/>
      <c r="F16" s="1715" t="s">
        <v>1340</v>
      </c>
      <c r="G16" s="1715"/>
      <c r="H16" s="1715"/>
      <c r="I16" s="859"/>
      <c r="J16" s="875">
        <v>62</v>
      </c>
      <c r="K16" s="855">
        <v>53</v>
      </c>
      <c r="L16" s="855">
        <v>9</v>
      </c>
      <c r="M16" s="855">
        <v>9</v>
      </c>
      <c r="N16" s="855">
        <v>51</v>
      </c>
      <c r="O16" s="855">
        <v>44</v>
      </c>
      <c r="P16" s="856">
        <v>7</v>
      </c>
      <c r="Q16" s="856">
        <v>7</v>
      </c>
      <c r="R16" s="856">
        <v>11</v>
      </c>
      <c r="S16" s="856">
        <v>9</v>
      </c>
      <c r="T16" s="856">
        <v>2</v>
      </c>
      <c r="U16" s="876">
        <v>2</v>
      </c>
      <c r="V16" s="850"/>
      <c r="W16" s="858"/>
      <c r="X16" s="858"/>
      <c r="Y16" s="858"/>
      <c r="Z16" s="1715" t="s">
        <v>1340</v>
      </c>
      <c r="AA16" s="1715"/>
      <c r="AB16" s="1715"/>
      <c r="AC16" s="857"/>
    </row>
    <row r="17" spans="1:29" s="843" customFormat="1" ht="12.95" customHeight="1">
      <c r="A17" s="305"/>
      <c r="B17" s="844"/>
      <c r="C17" s="858"/>
      <c r="D17" s="858"/>
      <c r="E17" s="858"/>
      <c r="F17" s="1715" t="s">
        <v>1341</v>
      </c>
      <c r="G17" s="1715"/>
      <c r="H17" s="1715"/>
      <c r="I17" s="859"/>
      <c r="J17" s="875">
        <v>1660</v>
      </c>
      <c r="K17" s="855">
        <v>1559</v>
      </c>
      <c r="L17" s="855">
        <v>101</v>
      </c>
      <c r="M17" s="855">
        <v>101</v>
      </c>
      <c r="N17" s="855">
        <v>984</v>
      </c>
      <c r="O17" s="855">
        <v>963</v>
      </c>
      <c r="P17" s="856">
        <v>21</v>
      </c>
      <c r="Q17" s="856">
        <v>21</v>
      </c>
      <c r="R17" s="856">
        <v>676</v>
      </c>
      <c r="S17" s="856">
        <v>596</v>
      </c>
      <c r="T17" s="856">
        <v>80</v>
      </c>
      <c r="U17" s="876">
        <v>80</v>
      </c>
      <c r="V17" s="850"/>
      <c r="W17" s="858"/>
      <c r="X17" s="858"/>
      <c r="Y17" s="858"/>
      <c r="Z17" s="1715" t="s">
        <v>1341</v>
      </c>
      <c r="AA17" s="1715"/>
      <c r="AB17" s="1715"/>
      <c r="AC17" s="857"/>
    </row>
    <row r="18" spans="1:29" s="843" customFormat="1" ht="12.95" customHeight="1">
      <c r="A18" s="305"/>
      <c r="B18" s="844"/>
      <c r="C18" s="858"/>
      <c r="D18" s="858"/>
      <c r="E18" s="858"/>
      <c r="F18" s="1715" t="s">
        <v>1342</v>
      </c>
      <c r="G18" s="1715"/>
      <c r="H18" s="1715"/>
      <c r="I18" s="859"/>
      <c r="J18" s="875">
        <v>837</v>
      </c>
      <c r="K18" s="855">
        <v>779</v>
      </c>
      <c r="L18" s="855">
        <v>58</v>
      </c>
      <c r="M18" s="855">
        <v>58</v>
      </c>
      <c r="N18" s="855">
        <v>567</v>
      </c>
      <c r="O18" s="855">
        <v>533</v>
      </c>
      <c r="P18" s="856">
        <v>34</v>
      </c>
      <c r="Q18" s="856">
        <v>34</v>
      </c>
      <c r="R18" s="856">
        <v>270</v>
      </c>
      <c r="S18" s="856">
        <v>246</v>
      </c>
      <c r="T18" s="856">
        <v>24</v>
      </c>
      <c r="U18" s="876">
        <v>24</v>
      </c>
      <c r="V18" s="850"/>
      <c r="W18" s="858"/>
      <c r="X18" s="858"/>
      <c r="Y18" s="858"/>
      <c r="Z18" s="1715" t="s">
        <v>1342</v>
      </c>
      <c r="AA18" s="1715"/>
      <c r="AB18" s="1715"/>
      <c r="AC18" s="857"/>
    </row>
    <row r="19" spans="1:29" s="843" customFormat="1" ht="12.95" customHeight="1">
      <c r="A19" s="305"/>
      <c r="B19" s="844"/>
      <c r="C19" s="858"/>
      <c r="D19" s="858"/>
      <c r="E19" s="858"/>
      <c r="F19" s="1715" t="s">
        <v>1343</v>
      </c>
      <c r="G19" s="1715"/>
      <c r="H19" s="1715"/>
      <c r="I19" s="859"/>
      <c r="J19" s="875">
        <v>37</v>
      </c>
      <c r="K19" s="855">
        <v>33</v>
      </c>
      <c r="L19" s="855">
        <v>4</v>
      </c>
      <c r="M19" s="855">
        <v>4</v>
      </c>
      <c r="N19" s="855">
        <v>32</v>
      </c>
      <c r="O19" s="855">
        <v>30</v>
      </c>
      <c r="P19" s="856">
        <v>2</v>
      </c>
      <c r="Q19" s="856">
        <v>2</v>
      </c>
      <c r="R19" s="856">
        <v>5</v>
      </c>
      <c r="S19" s="856">
        <v>3</v>
      </c>
      <c r="T19" s="856">
        <v>2</v>
      </c>
      <c r="U19" s="876">
        <v>2</v>
      </c>
      <c r="V19" s="850"/>
      <c r="W19" s="858"/>
      <c r="X19" s="858"/>
      <c r="Y19" s="858"/>
      <c r="Z19" s="1715" t="s">
        <v>1343</v>
      </c>
      <c r="AA19" s="1715"/>
      <c r="AB19" s="1715"/>
      <c r="AC19" s="857"/>
    </row>
    <row r="20" spans="1:29" s="843" customFormat="1" ht="12.95" customHeight="1">
      <c r="A20" s="305"/>
      <c r="B20" s="844"/>
      <c r="C20" s="858"/>
      <c r="D20" s="858"/>
      <c r="E20" s="858"/>
      <c r="F20" s="1715" t="s">
        <v>1344</v>
      </c>
      <c r="G20" s="1715"/>
      <c r="H20" s="1715"/>
      <c r="I20" s="859"/>
      <c r="J20" s="875">
        <v>14</v>
      </c>
      <c r="K20" s="855">
        <v>14</v>
      </c>
      <c r="L20" s="855" t="s">
        <v>133</v>
      </c>
      <c r="M20" s="855" t="s">
        <v>133</v>
      </c>
      <c r="N20" s="855">
        <v>13</v>
      </c>
      <c r="O20" s="855">
        <v>13</v>
      </c>
      <c r="P20" s="856" t="s">
        <v>133</v>
      </c>
      <c r="Q20" s="856" t="s">
        <v>133</v>
      </c>
      <c r="R20" s="856">
        <v>1</v>
      </c>
      <c r="S20" s="856">
        <v>1</v>
      </c>
      <c r="T20" s="856" t="s">
        <v>133</v>
      </c>
      <c r="U20" s="876" t="s">
        <v>133</v>
      </c>
      <c r="V20" s="850"/>
      <c r="W20" s="858"/>
      <c r="X20" s="858"/>
      <c r="Y20" s="858"/>
      <c r="Z20" s="1715" t="s">
        <v>1344</v>
      </c>
      <c r="AA20" s="1715"/>
      <c r="AB20" s="1715"/>
      <c r="AC20" s="857"/>
    </row>
    <row r="21" spans="1:29" s="843" customFormat="1" ht="12.95" customHeight="1">
      <c r="A21" s="305"/>
      <c r="B21" s="844"/>
      <c r="C21" s="858"/>
      <c r="D21" s="858"/>
      <c r="E21" s="858"/>
      <c r="F21" s="1715" t="s">
        <v>1345</v>
      </c>
      <c r="G21" s="1715"/>
      <c r="H21" s="1715"/>
      <c r="I21" s="859"/>
      <c r="J21" s="875">
        <v>22</v>
      </c>
      <c r="K21" s="855">
        <v>22</v>
      </c>
      <c r="L21" s="855" t="s">
        <v>133</v>
      </c>
      <c r="M21" s="855" t="s">
        <v>133</v>
      </c>
      <c r="N21" s="855">
        <v>19</v>
      </c>
      <c r="O21" s="855">
        <v>19</v>
      </c>
      <c r="P21" s="856" t="s">
        <v>133</v>
      </c>
      <c r="Q21" s="856" t="s">
        <v>133</v>
      </c>
      <c r="R21" s="856">
        <v>3</v>
      </c>
      <c r="S21" s="856">
        <v>3</v>
      </c>
      <c r="T21" s="856" t="s">
        <v>133</v>
      </c>
      <c r="U21" s="876" t="s">
        <v>133</v>
      </c>
      <c r="V21" s="850"/>
      <c r="W21" s="858"/>
      <c r="X21" s="858"/>
      <c r="Y21" s="858"/>
      <c r="Z21" s="1715" t="s">
        <v>1345</v>
      </c>
      <c r="AA21" s="1715"/>
      <c r="AB21" s="1715"/>
      <c r="AC21" s="857"/>
    </row>
    <row r="22" spans="1:29" s="843" customFormat="1" ht="12.95" customHeight="1">
      <c r="A22" s="305"/>
      <c r="B22" s="844"/>
      <c r="C22" s="858"/>
      <c r="D22" s="858"/>
      <c r="E22" s="858"/>
      <c r="F22" s="1715" t="s">
        <v>1346</v>
      </c>
      <c r="G22" s="1715"/>
      <c r="H22" s="1715"/>
      <c r="I22" s="859"/>
      <c r="J22" s="875">
        <v>253</v>
      </c>
      <c r="K22" s="855">
        <v>246</v>
      </c>
      <c r="L22" s="855">
        <v>5</v>
      </c>
      <c r="M22" s="855">
        <v>7</v>
      </c>
      <c r="N22" s="855">
        <v>162</v>
      </c>
      <c r="O22" s="855">
        <v>159</v>
      </c>
      <c r="P22" s="856">
        <v>2</v>
      </c>
      <c r="Q22" s="856">
        <v>3</v>
      </c>
      <c r="R22" s="856">
        <v>91</v>
      </c>
      <c r="S22" s="856">
        <v>87</v>
      </c>
      <c r="T22" s="856">
        <v>3</v>
      </c>
      <c r="U22" s="876">
        <v>4</v>
      </c>
      <c r="V22" s="850"/>
      <c r="W22" s="858"/>
      <c r="X22" s="858"/>
      <c r="Y22" s="858"/>
      <c r="Z22" s="1715" t="s">
        <v>1346</v>
      </c>
      <c r="AA22" s="1715"/>
      <c r="AB22" s="1715"/>
      <c r="AC22" s="857"/>
    </row>
    <row r="23" spans="1:29" s="843" customFormat="1" ht="12.95" customHeight="1">
      <c r="A23" s="305"/>
      <c r="B23" s="844"/>
      <c r="C23" s="858"/>
      <c r="D23" s="858"/>
      <c r="E23" s="858"/>
      <c r="F23" s="1715" t="s">
        <v>1347</v>
      </c>
      <c r="G23" s="1715"/>
      <c r="H23" s="1715"/>
      <c r="I23" s="859"/>
      <c r="J23" s="875">
        <v>2387</v>
      </c>
      <c r="K23" s="855">
        <v>2228</v>
      </c>
      <c r="L23" s="855">
        <v>153</v>
      </c>
      <c r="M23" s="855">
        <v>159</v>
      </c>
      <c r="N23" s="855">
        <v>1371</v>
      </c>
      <c r="O23" s="855">
        <v>1271</v>
      </c>
      <c r="P23" s="856">
        <v>98</v>
      </c>
      <c r="Q23" s="856">
        <v>100</v>
      </c>
      <c r="R23" s="856">
        <v>1016</v>
      </c>
      <c r="S23" s="856">
        <v>957</v>
      </c>
      <c r="T23" s="856">
        <v>55</v>
      </c>
      <c r="U23" s="876">
        <v>59</v>
      </c>
      <c r="V23" s="850"/>
      <c r="W23" s="858"/>
      <c r="X23" s="858"/>
      <c r="Y23" s="858"/>
      <c r="Z23" s="1715" t="s">
        <v>1347</v>
      </c>
      <c r="AA23" s="1715"/>
      <c r="AB23" s="1715"/>
      <c r="AC23" s="857"/>
    </row>
    <row r="24" spans="1:29" s="843" customFormat="1" ht="12.95" customHeight="1">
      <c r="A24" s="305"/>
      <c r="B24" s="844"/>
      <c r="C24" s="858"/>
      <c r="D24" s="858"/>
      <c r="E24" s="858"/>
      <c r="F24" s="1715" t="s">
        <v>1356</v>
      </c>
      <c r="G24" s="1715"/>
      <c r="H24" s="1715"/>
      <c r="I24" s="859"/>
      <c r="J24" s="875">
        <v>99</v>
      </c>
      <c r="K24" s="855">
        <v>98</v>
      </c>
      <c r="L24" s="855">
        <v>1</v>
      </c>
      <c r="M24" s="855">
        <v>1</v>
      </c>
      <c r="N24" s="855">
        <v>69</v>
      </c>
      <c r="O24" s="855">
        <v>68</v>
      </c>
      <c r="P24" s="856">
        <v>1</v>
      </c>
      <c r="Q24" s="856">
        <v>1</v>
      </c>
      <c r="R24" s="856">
        <v>30</v>
      </c>
      <c r="S24" s="856">
        <v>30</v>
      </c>
      <c r="T24" s="856" t="s">
        <v>133</v>
      </c>
      <c r="U24" s="876" t="s">
        <v>133</v>
      </c>
      <c r="V24" s="850"/>
      <c r="W24" s="858"/>
      <c r="X24" s="858"/>
      <c r="Y24" s="858"/>
      <c r="Z24" s="1715" t="s">
        <v>1356</v>
      </c>
      <c r="AA24" s="1715"/>
      <c r="AB24" s="1715"/>
      <c r="AC24" s="857"/>
    </row>
    <row r="25" spans="1:29" s="843" customFormat="1" ht="12.95" customHeight="1">
      <c r="A25" s="305"/>
      <c r="B25" s="844"/>
      <c r="C25" s="858"/>
      <c r="D25" s="858"/>
      <c r="E25" s="858"/>
      <c r="F25" s="1715" t="s">
        <v>1348</v>
      </c>
      <c r="G25" s="1715"/>
      <c r="H25" s="1715"/>
      <c r="I25" s="859"/>
      <c r="J25" s="875">
        <v>17</v>
      </c>
      <c r="K25" s="855">
        <v>17</v>
      </c>
      <c r="L25" s="855" t="s">
        <v>133</v>
      </c>
      <c r="M25" s="855" t="s">
        <v>133</v>
      </c>
      <c r="N25" s="855">
        <v>15</v>
      </c>
      <c r="O25" s="855">
        <v>15</v>
      </c>
      <c r="P25" s="856" t="s">
        <v>133</v>
      </c>
      <c r="Q25" s="856" t="s">
        <v>133</v>
      </c>
      <c r="R25" s="856">
        <v>2</v>
      </c>
      <c r="S25" s="856">
        <v>2</v>
      </c>
      <c r="T25" s="856" t="s">
        <v>133</v>
      </c>
      <c r="U25" s="876" t="s">
        <v>133</v>
      </c>
      <c r="V25" s="850"/>
      <c r="W25" s="858"/>
      <c r="X25" s="858"/>
      <c r="Y25" s="858"/>
      <c r="Z25" s="1715" t="s">
        <v>1348</v>
      </c>
      <c r="AA25" s="1715"/>
      <c r="AB25" s="1715"/>
      <c r="AC25" s="857"/>
    </row>
    <row r="26" spans="1:29" s="843" customFormat="1" ht="12.95" customHeight="1">
      <c r="A26" s="305"/>
      <c r="B26" s="844"/>
      <c r="C26" s="858"/>
      <c r="D26" s="858"/>
      <c r="E26" s="858"/>
      <c r="F26" s="1715" t="s">
        <v>1349</v>
      </c>
      <c r="G26" s="1715"/>
      <c r="H26" s="1715"/>
      <c r="I26" s="859"/>
      <c r="J26" s="875">
        <v>133</v>
      </c>
      <c r="K26" s="855">
        <v>132</v>
      </c>
      <c r="L26" s="855">
        <v>1</v>
      </c>
      <c r="M26" s="855">
        <v>1</v>
      </c>
      <c r="N26" s="855">
        <v>82</v>
      </c>
      <c r="O26" s="855">
        <v>81</v>
      </c>
      <c r="P26" s="856">
        <v>1</v>
      </c>
      <c r="Q26" s="856">
        <v>1</v>
      </c>
      <c r="R26" s="856">
        <v>51</v>
      </c>
      <c r="S26" s="856">
        <v>51</v>
      </c>
      <c r="T26" s="856" t="s">
        <v>133</v>
      </c>
      <c r="U26" s="876" t="s">
        <v>133</v>
      </c>
      <c r="V26" s="850"/>
      <c r="W26" s="858"/>
      <c r="X26" s="858"/>
      <c r="Y26" s="858"/>
      <c r="Z26" s="1715" t="s">
        <v>1349</v>
      </c>
      <c r="AA26" s="1715"/>
      <c r="AB26" s="1715"/>
      <c r="AC26" s="857"/>
    </row>
    <row r="27" spans="1:29" s="843" customFormat="1" ht="12.95" customHeight="1">
      <c r="A27" s="305"/>
      <c r="B27" s="844"/>
      <c r="C27" s="858"/>
      <c r="D27" s="858"/>
      <c r="E27" s="858"/>
      <c r="F27" s="1715" t="s">
        <v>1350</v>
      </c>
      <c r="G27" s="1715"/>
      <c r="H27" s="1715"/>
      <c r="I27" s="859"/>
      <c r="J27" s="875">
        <v>962</v>
      </c>
      <c r="K27" s="855">
        <v>954</v>
      </c>
      <c r="L27" s="855">
        <v>6</v>
      </c>
      <c r="M27" s="855">
        <v>8</v>
      </c>
      <c r="N27" s="855">
        <v>546</v>
      </c>
      <c r="O27" s="855">
        <v>543</v>
      </c>
      <c r="P27" s="856">
        <v>3</v>
      </c>
      <c r="Q27" s="856">
        <v>3</v>
      </c>
      <c r="R27" s="856">
        <v>416</v>
      </c>
      <c r="S27" s="856">
        <v>411</v>
      </c>
      <c r="T27" s="856">
        <v>3</v>
      </c>
      <c r="U27" s="876">
        <v>5</v>
      </c>
      <c r="V27" s="850"/>
      <c r="W27" s="858"/>
      <c r="X27" s="858"/>
      <c r="Y27" s="858"/>
      <c r="Z27" s="1715" t="s">
        <v>1350</v>
      </c>
      <c r="AA27" s="1715"/>
      <c r="AB27" s="1715"/>
      <c r="AC27" s="857"/>
    </row>
    <row r="28" spans="1:29" s="843" customFormat="1" ht="12.95" customHeight="1">
      <c r="A28" s="305"/>
      <c r="B28" s="844"/>
      <c r="C28" s="858"/>
      <c r="D28" s="858"/>
      <c r="E28" s="858"/>
      <c r="F28" s="1715" t="s">
        <v>1351</v>
      </c>
      <c r="G28" s="1715"/>
      <c r="H28" s="1715"/>
      <c r="I28" s="859"/>
      <c r="J28" s="875">
        <v>462</v>
      </c>
      <c r="K28" s="855">
        <v>462</v>
      </c>
      <c r="L28" s="855" t="s">
        <v>133</v>
      </c>
      <c r="M28" s="855" t="s">
        <v>133</v>
      </c>
      <c r="N28" s="855">
        <v>261</v>
      </c>
      <c r="O28" s="855">
        <v>261</v>
      </c>
      <c r="P28" s="856" t="s">
        <v>133</v>
      </c>
      <c r="Q28" s="856" t="s">
        <v>133</v>
      </c>
      <c r="R28" s="856">
        <v>201</v>
      </c>
      <c r="S28" s="856">
        <v>201</v>
      </c>
      <c r="T28" s="856" t="s">
        <v>133</v>
      </c>
      <c r="U28" s="876" t="s">
        <v>133</v>
      </c>
      <c r="V28" s="850"/>
      <c r="W28" s="858"/>
      <c r="X28" s="858"/>
      <c r="Y28" s="858"/>
      <c r="Z28" s="1715" t="s">
        <v>1351</v>
      </c>
      <c r="AA28" s="1715"/>
      <c r="AB28" s="1715"/>
      <c r="AC28" s="857"/>
    </row>
    <row r="29" spans="1:29" s="843" customFormat="1" ht="12.95" customHeight="1">
      <c r="A29" s="305"/>
      <c r="B29" s="844"/>
      <c r="C29" s="858"/>
      <c r="D29" s="858"/>
      <c r="E29" s="858"/>
      <c r="F29" s="1715" t="s">
        <v>1352</v>
      </c>
      <c r="G29" s="1715"/>
      <c r="H29" s="1715"/>
      <c r="I29" s="859"/>
      <c r="J29" s="875">
        <v>413</v>
      </c>
      <c r="K29" s="855">
        <v>410</v>
      </c>
      <c r="L29" s="855" t="s">
        <v>133</v>
      </c>
      <c r="M29" s="855">
        <v>3</v>
      </c>
      <c r="N29" s="855">
        <v>227</v>
      </c>
      <c r="O29" s="855">
        <v>224</v>
      </c>
      <c r="P29" s="856" t="s">
        <v>133</v>
      </c>
      <c r="Q29" s="856">
        <v>3</v>
      </c>
      <c r="R29" s="856">
        <v>186</v>
      </c>
      <c r="S29" s="856">
        <v>186</v>
      </c>
      <c r="T29" s="856" t="s">
        <v>133</v>
      </c>
      <c r="U29" s="876" t="s">
        <v>133</v>
      </c>
      <c r="V29" s="850"/>
      <c r="W29" s="858"/>
      <c r="X29" s="858"/>
      <c r="Y29" s="858"/>
      <c r="Z29" s="1715" t="s">
        <v>1352</v>
      </c>
      <c r="AA29" s="1715"/>
      <c r="AB29" s="1715"/>
      <c r="AC29" s="857"/>
    </row>
    <row r="30" spans="1:29" s="843" customFormat="1" ht="12.95" customHeight="1">
      <c r="A30" s="305"/>
      <c r="B30" s="844"/>
      <c r="C30" s="858"/>
      <c r="D30" s="858"/>
      <c r="E30" s="858"/>
      <c r="F30" s="1715" t="s">
        <v>1353</v>
      </c>
      <c r="G30" s="1715"/>
      <c r="H30" s="1715"/>
      <c r="I30" s="859"/>
      <c r="J30" s="875">
        <v>519</v>
      </c>
      <c r="K30" s="855">
        <v>495</v>
      </c>
      <c r="L30" s="855">
        <v>19</v>
      </c>
      <c r="M30" s="855">
        <v>24</v>
      </c>
      <c r="N30" s="855">
        <v>281</v>
      </c>
      <c r="O30" s="855">
        <v>266</v>
      </c>
      <c r="P30" s="856">
        <v>12</v>
      </c>
      <c r="Q30" s="856">
        <v>15</v>
      </c>
      <c r="R30" s="856">
        <v>238</v>
      </c>
      <c r="S30" s="856">
        <v>229</v>
      </c>
      <c r="T30" s="856">
        <v>7</v>
      </c>
      <c r="U30" s="876">
        <v>9</v>
      </c>
      <c r="V30" s="850"/>
      <c r="W30" s="858"/>
      <c r="X30" s="858"/>
      <c r="Y30" s="858"/>
      <c r="Z30" s="1715" t="s">
        <v>1353</v>
      </c>
      <c r="AA30" s="1715"/>
      <c r="AB30" s="1715"/>
      <c r="AC30" s="857"/>
    </row>
    <row r="31" spans="1:29" s="843" customFormat="1" ht="12.95" customHeight="1">
      <c r="A31" s="305"/>
      <c r="B31" s="844"/>
      <c r="C31" s="858"/>
      <c r="D31" s="858"/>
      <c r="E31" s="858"/>
      <c r="F31" s="1715" t="s">
        <v>1354</v>
      </c>
      <c r="G31" s="1715"/>
      <c r="H31" s="1715"/>
      <c r="I31" s="859"/>
      <c r="J31" s="875">
        <v>161</v>
      </c>
      <c r="K31" s="855">
        <v>160</v>
      </c>
      <c r="L31" s="855">
        <v>1</v>
      </c>
      <c r="M31" s="855">
        <v>1</v>
      </c>
      <c r="N31" s="855">
        <v>83</v>
      </c>
      <c r="O31" s="855">
        <v>83</v>
      </c>
      <c r="P31" s="856" t="s">
        <v>133</v>
      </c>
      <c r="Q31" s="856" t="s">
        <v>133</v>
      </c>
      <c r="R31" s="856">
        <v>78</v>
      </c>
      <c r="S31" s="856">
        <v>77</v>
      </c>
      <c r="T31" s="856">
        <v>1</v>
      </c>
      <c r="U31" s="876">
        <v>1</v>
      </c>
      <c r="V31" s="850"/>
      <c r="W31" s="858"/>
      <c r="X31" s="858"/>
      <c r="Y31" s="858"/>
      <c r="Z31" s="1715" t="s">
        <v>1354</v>
      </c>
      <c r="AA31" s="1715"/>
      <c r="AB31" s="1715"/>
      <c r="AC31" s="857"/>
    </row>
    <row r="32" spans="1:29" s="843" customFormat="1" ht="12.95" customHeight="1">
      <c r="A32" s="305"/>
      <c r="B32" s="844"/>
      <c r="C32" s="858"/>
      <c r="D32" s="858"/>
      <c r="E32" s="858"/>
      <c r="F32" s="1715" t="s">
        <v>1355</v>
      </c>
      <c r="G32" s="1715"/>
      <c r="H32" s="1715"/>
      <c r="I32" s="859"/>
      <c r="J32" s="875">
        <v>29</v>
      </c>
      <c r="K32" s="855">
        <v>29</v>
      </c>
      <c r="L32" s="855" t="s">
        <v>133</v>
      </c>
      <c r="M32" s="855" t="s">
        <v>133</v>
      </c>
      <c r="N32" s="855">
        <v>25</v>
      </c>
      <c r="O32" s="855">
        <v>25</v>
      </c>
      <c r="P32" s="856" t="s">
        <v>133</v>
      </c>
      <c r="Q32" s="856" t="s">
        <v>133</v>
      </c>
      <c r="R32" s="856">
        <v>4</v>
      </c>
      <c r="S32" s="856">
        <v>4</v>
      </c>
      <c r="T32" s="856" t="s">
        <v>133</v>
      </c>
      <c r="U32" s="876" t="s">
        <v>133</v>
      </c>
      <c r="V32" s="850"/>
      <c r="W32" s="858"/>
      <c r="X32" s="858"/>
      <c r="Y32" s="858"/>
      <c r="Z32" s="1715" t="s">
        <v>1355</v>
      </c>
      <c r="AA32" s="1715"/>
      <c r="AB32" s="1715"/>
      <c r="AC32" s="857"/>
    </row>
    <row r="33" spans="1:29" s="843" customFormat="1" ht="12.95" customHeight="1">
      <c r="A33" s="305"/>
      <c r="B33" s="844"/>
      <c r="C33" s="858"/>
      <c r="D33" s="858"/>
      <c r="E33" s="858"/>
      <c r="F33" s="1715" t="s">
        <v>1357</v>
      </c>
      <c r="G33" s="1715"/>
      <c r="H33" s="1715"/>
      <c r="I33" s="859"/>
      <c r="J33" s="875">
        <v>36</v>
      </c>
      <c r="K33" s="855">
        <v>36</v>
      </c>
      <c r="L33" s="855" t="s">
        <v>133</v>
      </c>
      <c r="M33" s="855" t="s">
        <v>133</v>
      </c>
      <c r="N33" s="855">
        <v>35</v>
      </c>
      <c r="O33" s="855">
        <v>35</v>
      </c>
      <c r="P33" s="856" t="s">
        <v>133</v>
      </c>
      <c r="Q33" s="856" t="s">
        <v>133</v>
      </c>
      <c r="R33" s="856">
        <v>1</v>
      </c>
      <c r="S33" s="856">
        <v>1</v>
      </c>
      <c r="T33" s="856" t="s">
        <v>133</v>
      </c>
      <c r="U33" s="876" t="s">
        <v>133</v>
      </c>
      <c r="V33" s="850"/>
      <c r="W33" s="858"/>
      <c r="X33" s="858"/>
      <c r="Y33" s="858"/>
      <c r="Z33" s="1715" t="s">
        <v>1357</v>
      </c>
      <c r="AA33" s="1715"/>
      <c r="AB33" s="1715"/>
      <c r="AC33" s="857"/>
    </row>
    <row r="34" spans="1:29" s="843" customFormat="1" ht="12.95" customHeight="1">
      <c r="A34" s="305"/>
      <c r="B34" s="844"/>
      <c r="C34" s="858"/>
      <c r="D34" s="858"/>
      <c r="E34" s="858"/>
      <c r="F34" s="1717" t="s">
        <v>735</v>
      </c>
      <c r="G34" s="1717"/>
      <c r="H34" s="1717"/>
      <c r="I34" s="859"/>
      <c r="J34" s="875">
        <v>49</v>
      </c>
      <c r="K34" s="855">
        <v>38</v>
      </c>
      <c r="L34" s="855">
        <v>11</v>
      </c>
      <c r="M34" s="855">
        <v>11</v>
      </c>
      <c r="N34" s="855">
        <v>39</v>
      </c>
      <c r="O34" s="855">
        <v>29</v>
      </c>
      <c r="P34" s="856">
        <v>10</v>
      </c>
      <c r="Q34" s="856">
        <v>10</v>
      </c>
      <c r="R34" s="856">
        <v>10</v>
      </c>
      <c r="S34" s="856">
        <v>9</v>
      </c>
      <c r="T34" s="856">
        <v>1</v>
      </c>
      <c r="U34" s="876">
        <v>1</v>
      </c>
      <c r="V34" s="850"/>
      <c r="W34" s="858"/>
      <c r="X34" s="858"/>
      <c r="Y34" s="858"/>
      <c r="Z34" s="1717" t="s">
        <v>735</v>
      </c>
      <c r="AA34" s="1717"/>
      <c r="AB34" s="1717"/>
      <c r="AC34" s="857"/>
    </row>
    <row r="35" spans="1:29" s="843" customFormat="1" ht="12.95" customHeight="1">
      <c r="A35" s="305"/>
      <c r="B35" s="844"/>
      <c r="C35" s="858"/>
      <c r="D35" s="858"/>
      <c r="E35" s="858"/>
      <c r="F35" s="324"/>
      <c r="G35" s="860"/>
      <c r="H35" s="860"/>
      <c r="I35" s="859"/>
      <c r="J35" s="875"/>
      <c r="K35" s="855"/>
      <c r="L35" s="855"/>
      <c r="M35" s="855"/>
      <c r="N35" s="855"/>
      <c r="O35" s="855"/>
      <c r="P35" s="856"/>
      <c r="Q35" s="856"/>
      <c r="R35" s="856"/>
      <c r="S35" s="856"/>
      <c r="T35" s="856"/>
      <c r="U35" s="876"/>
      <c r="V35" s="850"/>
      <c r="W35" s="858"/>
      <c r="X35" s="858"/>
      <c r="Y35" s="858"/>
      <c r="Z35" s="324"/>
      <c r="AA35" s="860"/>
      <c r="AB35" s="860"/>
      <c r="AC35" s="857"/>
    </row>
    <row r="36" spans="1:29" s="843" customFormat="1" ht="12.95" customHeight="1">
      <c r="A36" s="305"/>
      <c r="B36" s="844"/>
      <c r="C36" s="858"/>
      <c r="D36" s="858"/>
      <c r="E36" s="325" t="s">
        <v>736</v>
      </c>
      <c r="F36" s="858"/>
      <c r="G36" s="858"/>
      <c r="H36" s="858"/>
      <c r="I36" s="844"/>
      <c r="J36" s="875">
        <v>696</v>
      </c>
      <c r="K36" s="855">
        <v>578</v>
      </c>
      <c r="L36" s="855">
        <v>118</v>
      </c>
      <c r="M36" s="855">
        <v>118</v>
      </c>
      <c r="N36" s="855">
        <v>545</v>
      </c>
      <c r="O36" s="855">
        <v>483</v>
      </c>
      <c r="P36" s="856">
        <v>62</v>
      </c>
      <c r="Q36" s="856">
        <v>62</v>
      </c>
      <c r="R36" s="856">
        <v>151</v>
      </c>
      <c r="S36" s="856">
        <v>95</v>
      </c>
      <c r="T36" s="856">
        <v>56</v>
      </c>
      <c r="U36" s="876">
        <v>56</v>
      </c>
      <c r="V36" s="850"/>
      <c r="W36" s="858"/>
      <c r="X36" s="858"/>
      <c r="Y36" s="325" t="s">
        <v>736</v>
      </c>
      <c r="Z36" s="858"/>
      <c r="AA36" s="858"/>
      <c r="AB36" s="858"/>
      <c r="AC36" s="857"/>
    </row>
    <row r="37" spans="1:29" s="843" customFormat="1" ht="12.95" customHeight="1">
      <c r="A37" s="305"/>
      <c r="B37" s="844"/>
      <c r="C37" s="858"/>
      <c r="D37" s="858"/>
      <c r="E37" s="858"/>
      <c r="F37" s="1715" t="s">
        <v>1358</v>
      </c>
      <c r="G37" s="1716"/>
      <c r="H37" s="1716"/>
      <c r="I37" s="859"/>
      <c r="J37" s="875">
        <v>40</v>
      </c>
      <c r="K37" s="855">
        <v>20</v>
      </c>
      <c r="L37" s="855">
        <v>20</v>
      </c>
      <c r="M37" s="855">
        <v>20</v>
      </c>
      <c r="N37" s="855">
        <v>28</v>
      </c>
      <c r="O37" s="855">
        <v>16</v>
      </c>
      <c r="P37" s="856">
        <v>12</v>
      </c>
      <c r="Q37" s="856">
        <v>12</v>
      </c>
      <c r="R37" s="856">
        <v>12</v>
      </c>
      <c r="S37" s="856">
        <v>4</v>
      </c>
      <c r="T37" s="856">
        <v>8</v>
      </c>
      <c r="U37" s="876">
        <v>8</v>
      </c>
      <c r="V37" s="850"/>
      <c r="W37" s="858"/>
      <c r="X37" s="858"/>
      <c r="Y37" s="858"/>
      <c r="Z37" s="1715" t="s">
        <v>1358</v>
      </c>
      <c r="AA37" s="1716"/>
      <c r="AB37" s="1716"/>
      <c r="AC37" s="857"/>
    </row>
    <row r="38" spans="1:29" s="843" customFormat="1" ht="12.95" customHeight="1">
      <c r="A38" s="305"/>
      <c r="B38" s="844"/>
      <c r="C38" s="858"/>
      <c r="D38" s="858"/>
      <c r="E38" s="858"/>
      <c r="F38" s="1715" t="s">
        <v>1359</v>
      </c>
      <c r="G38" s="1716"/>
      <c r="H38" s="1716"/>
      <c r="I38" s="859"/>
      <c r="J38" s="875">
        <v>84</v>
      </c>
      <c r="K38" s="855">
        <v>71</v>
      </c>
      <c r="L38" s="855">
        <v>13</v>
      </c>
      <c r="M38" s="855">
        <v>13</v>
      </c>
      <c r="N38" s="855">
        <v>70</v>
      </c>
      <c r="O38" s="855">
        <v>64</v>
      </c>
      <c r="P38" s="856">
        <v>6</v>
      </c>
      <c r="Q38" s="856">
        <v>6</v>
      </c>
      <c r="R38" s="856">
        <v>14</v>
      </c>
      <c r="S38" s="856">
        <v>7</v>
      </c>
      <c r="T38" s="856">
        <v>7</v>
      </c>
      <c r="U38" s="876">
        <v>7</v>
      </c>
      <c r="V38" s="850"/>
      <c r="W38" s="858"/>
      <c r="X38" s="858"/>
      <c r="Y38" s="858"/>
      <c r="Z38" s="1715" t="s">
        <v>1359</v>
      </c>
      <c r="AA38" s="1716"/>
      <c r="AB38" s="1716"/>
      <c r="AC38" s="857"/>
    </row>
    <row r="39" spans="1:29" s="843" customFormat="1" ht="12.95" customHeight="1">
      <c r="A39" s="305"/>
      <c r="B39" s="844"/>
      <c r="C39" s="858"/>
      <c r="D39" s="858"/>
      <c r="E39" s="858"/>
      <c r="F39" s="1715" t="s">
        <v>1360</v>
      </c>
      <c r="G39" s="1716"/>
      <c r="H39" s="1716"/>
      <c r="I39" s="859"/>
      <c r="J39" s="875">
        <v>75</v>
      </c>
      <c r="K39" s="855">
        <v>49</v>
      </c>
      <c r="L39" s="855">
        <v>26</v>
      </c>
      <c r="M39" s="855">
        <v>26</v>
      </c>
      <c r="N39" s="855">
        <v>56</v>
      </c>
      <c r="O39" s="855">
        <v>42</v>
      </c>
      <c r="P39" s="856">
        <v>14</v>
      </c>
      <c r="Q39" s="856">
        <v>14</v>
      </c>
      <c r="R39" s="856">
        <v>19</v>
      </c>
      <c r="S39" s="856">
        <v>7</v>
      </c>
      <c r="T39" s="856">
        <v>12</v>
      </c>
      <c r="U39" s="876">
        <v>12</v>
      </c>
      <c r="V39" s="850"/>
      <c r="W39" s="858"/>
      <c r="X39" s="858"/>
      <c r="Y39" s="858"/>
      <c r="Z39" s="1715" t="s">
        <v>1360</v>
      </c>
      <c r="AA39" s="1716"/>
      <c r="AB39" s="1716"/>
      <c r="AC39" s="857"/>
    </row>
    <row r="40" spans="1:29" s="843" customFormat="1" ht="12.95" customHeight="1">
      <c r="A40" s="305"/>
      <c r="B40" s="844"/>
      <c r="C40" s="858"/>
      <c r="D40" s="858"/>
      <c r="E40" s="858"/>
      <c r="F40" s="1715" t="s">
        <v>1361</v>
      </c>
      <c r="G40" s="1716"/>
      <c r="H40" s="1716"/>
      <c r="I40" s="859"/>
      <c r="J40" s="875">
        <v>236</v>
      </c>
      <c r="K40" s="855">
        <v>228</v>
      </c>
      <c r="L40" s="855">
        <v>8</v>
      </c>
      <c r="M40" s="855">
        <v>8</v>
      </c>
      <c r="N40" s="855">
        <v>188</v>
      </c>
      <c r="O40" s="855">
        <v>185</v>
      </c>
      <c r="P40" s="856">
        <v>3</v>
      </c>
      <c r="Q40" s="856">
        <v>3</v>
      </c>
      <c r="R40" s="856">
        <v>48</v>
      </c>
      <c r="S40" s="856">
        <v>43</v>
      </c>
      <c r="T40" s="856">
        <v>5</v>
      </c>
      <c r="U40" s="876">
        <v>5</v>
      </c>
      <c r="V40" s="850"/>
      <c r="W40" s="858"/>
      <c r="X40" s="858"/>
      <c r="Y40" s="858"/>
      <c r="Z40" s="1715" t="s">
        <v>1361</v>
      </c>
      <c r="AA40" s="1716"/>
      <c r="AB40" s="1716"/>
      <c r="AC40" s="857"/>
    </row>
    <row r="41" spans="1:29" s="843" customFormat="1" ht="12.95" customHeight="1">
      <c r="A41" s="305"/>
      <c r="B41" s="844"/>
      <c r="C41" s="858"/>
      <c r="D41" s="858"/>
      <c r="E41" s="858"/>
      <c r="F41" s="1715" t="s">
        <v>1362</v>
      </c>
      <c r="G41" s="1716"/>
      <c r="H41" s="1716"/>
      <c r="I41" s="859"/>
      <c r="J41" s="875">
        <v>37</v>
      </c>
      <c r="K41" s="855">
        <v>35</v>
      </c>
      <c r="L41" s="855">
        <v>2</v>
      </c>
      <c r="M41" s="855">
        <v>2</v>
      </c>
      <c r="N41" s="855">
        <v>33</v>
      </c>
      <c r="O41" s="855">
        <v>31</v>
      </c>
      <c r="P41" s="856">
        <v>2</v>
      </c>
      <c r="Q41" s="856">
        <v>2</v>
      </c>
      <c r="R41" s="856">
        <v>4</v>
      </c>
      <c r="S41" s="856">
        <v>4</v>
      </c>
      <c r="T41" s="856" t="s">
        <v>133</v>
      </c>
      <c r="U41" s="876" t="s">
        <v>133</v>
      </c>
      <c r="V41" s="850"/>
      <c r="W41" s="858"/>
      <c r="X41" s="858"/>
      <c r="Y41" s="858"/>
      <c r="Z41" s="1715" t="s">
        <v>1362</v>
      </c>
      <c r="AA41" s="1716"/>
      <c r="AB41" s="1716"/>
      <c r="AC41" s="857"/>
    </row>
    <row r="42" spans="1:29" s="843" customFormat="1" ht="12.95" customHeight="1">
      <c r="A42" s="305"/>
      <c r="B42" s="844"/>
      <c r="C42" s="858"/>
      <c r="D42" s="858"/>
      <c r="E42" s="858"/>
      <c r="F42" s="1715" t="s">
        <v>1363</v>
      </c>
      <c r="G42" s="1716"/>
      <c r="H42" s="1716"/>
      <c r="I42" s="859"/>
      <c r="J42" s="875">
        <v>21</v>
      </c>
      <c r="K42" s="855">
        <v>17</v>
      </c>
      <c r="L42" s="855">
        <v>4</v>
      </c>
      <c r="M42" s="855">
        <v>4</v>
      </c>
      <c r="N42" s="855">
        <v>18</v>
      </c>
      <c r="O42" s="855">
        <v>16</v>
      </c>
      <c r="P42" s="856">
        <v>2</v>
      </c>
      <c r="Q42" s="856">
        <v>2</v>
      </c>
      <c r="R42" s="856">
        <v>3</v>
      </c>
      <c r="S42" s="856">
        <v>1</v>
      </c>
      <c r="T42" s="856">
        <v>2</v>
      </c>
      <c r="U42" s="876">
        <v>2</v>
      </c>
      <c r="V42" s="850"/>
      <c r="W42" s="858"/>
      <c r="X42" s="858"/>
      <c r="Y42" s="858"/>
      <c r="Z42" s="1715" t="s">
        <v>1363</v>
      </c>
      <c r="AA42" s="1716"/>
      <c r="AB42" s="1716"/>
      <c r="AC42" s="857"/>
    </row>
    <row r="43" spans="1:29" s="843" customFormat="1" ht="12.95" customHeight="1">
      <c r="A43" s="305"/>
      <c r="B43" s="844"/>
      <c r="C43" s="858"/>
      <c r="D43" s="858"/>
      <c r="E43" s="858"/>
      <c r="F43" s="1715" t="s">
        <v>1364</v>
      </c>
      <c r="G43" s="1716"/>
      <c r="H43" s="1716"/>
      <c r="I43" s="859"/>
      <c r="J43" s="875">
        <v>78</v>
      </c>
      <c r="K43" s="855">
        <v>57</v>
      </c>
      <c r="L43" s="855">
        <v>21</v>
      </c>
      <c r="M43" s="855">
        <v>21</v>
      </c>
      <c r="N43" s="855">
        <v>56</v>
      </c>
      <c r="O43" s="855">
        <v>44</v>
      </c>
      <c r="P43" s="856">
        <v>12</v>
      </c>
      <c r="Q43" s="856">
        <v>12</v>
      </c>
      <c r="R43" s="856">
        <v>22</v>
      </c>
      <c r="S43" s="856">
        <v>13</v>
      </c>
      <c r="T43" s="856">
        <v>9</v>
      </c>
      <c r="U43" s="876">
        <v>9</v>
      </c>
      <c r="V43" s="850"/>
      <c r="W43" s="858"/>
      <c r="X43" s="858"/>
      <c r="Y43" s="858"/>
      <c r="Z43" s="1715" t="s">
        <v>1364</v>
      </c>
      <c r="AA43" s="1716"/>
      <c r="AB43" s="1716"/>
      <c r="AC43" s="857"/>
    </row>
    <row r="44" spans="1:29" s="843" customFormat="1" ht="12.95" customHeight="1">
      <c r="A44" s="305"/>
      <c r="B44" s="844"/>
      <c r="C44" s="858"/>
      <c r="D44" s="858"/>
      <c r="E44" s="858"/>
      <c r="F44" s="1715" t="s">
        <v>1365</v>
      </c>
      <c r="G44" s="1716"/>
      <c r="H44" s="1716"/>
      <c r="I44" s="859"/>
      <c r="J44" s="875">
        <v>38</v>
      </c>
      <c r="K44" s="855">
        <v>29</v>
      </c>
      <c r="L44" s="855">
        <v>9</v>
      </c>
      <c r="M44" s="855">
        <v>9</v>
      </c>
      <c r="N44" s="855">
        <v>28</v>
      </c>
      <c r="O44" s="855">
        <v>22</v>
      </c>
      <c r="P44" s="856">
        <v>6</v>
      </c>
      <c r="Q44" s="856">
        <v>6</v>
      </c>
      <c r="R44" s="856">
        <v>10</v>
      </c>
      <c r="S44" s="856">
        <v>7</v>
      </c>
      <c r="T44" s="856">
        <v>3</v>
      </c>
      <c r="U44" s="876">
        <v>3</v>
      </c>
      <c r="V44" s="850"/>
      <c r="W44" s="858"/>
      <c r="X44" s="858"/>
      <c r="Y44" s="858"/>
      <c r="Z44" s="1715" t="s">
        <v>1365</v>
      </c>
      <c r="AA44" s="1716"/>
      <c r="AB44" s="1716"/>
      <c r="AC44" s="857"/>
    </row>
    <row r="45" spans="1:29" s="843" customFormat="1" ht="12.95" customHeight="1">
      <c r="A45" s="305"/>
      <c r="B45" s="844"/>
      <c r="C45" s="858"/>
      <c r="D45" s="858"/>
      <c r="E45" s="858"/>
      <c r="F45" s="1717" t="s">
        <v>737</v>
      </c>
      <c r="G45" s="1718"/>
      <c r="H45" s="1718"/>
      <c r="I45" s="859"/>
      <c r="J45" s="875">
        <v>87</v>
      </c>
      <c r="K45" s="855">
        <v>72</v>
      </c>
      <c r="L45" s="855">
        <v>15</v>
      </c>
      <c r="M45" s="855">
        <v>15</v>
      </c>
      <c r="N45" s="855">
        <v>68</v>
      </c>
      <c r="O45" s="855">
        <v>63</v>
      </c>
      <c r="P45" s="856">
        <v>5</v>
      </c>
      <c r="Q45" s="856">
        <v>5</v>
      </c>
      <c r="R45" s="856">
        <v>19</v>
      </c>
      <c r="S45" s="856">
        <v>9</v>
      </c>
      <c r="T45" s="856">
        <v>10</v>
      </c>
      <c r="U45" s="876">
        <v>10</v>
      </c>
      <c r="V45" s="850"/>
      <c r="W45" s="858"/>
      <c r="X45" s="858"/>
      <c r="Y45" s="858"/>
      <c r="Z45" s="1717" t="s">
        <v>737</v>
      </c>
      <c r="AA45" s="1718"/>
      <c r="AB45" s="1718"/>
      <c r="AC45" s="857"/>
    </row>
    <row r="46" spans="1:29" s="843" customFormat="1" ht="12.95" customHeight="1">
      <c r="A46" s="345"/>
      <c r="B46" s="861"/>
      <c r="C46" s="861"/>
      <c r="D46" s="861"/>
      <c r="E46" s="861"/>
      <c r="F46" s="1719"/>
      <c r="G46" s="1720"/>
      <c r="H46" s="1720"/>
      <c r="I46" s="861"/>
      <c r="J46" s="877"/>
      <c r="K46" s="861"/>
      <c r="L46" s="861"/>
      <c r="M46" s="861"/>
      <c r="N46" s="861"/>
      <c r="O46" s="861"/>
      <c r="P46" s="862"/>
      <c r="Q46" s="862"/>
      <c r="R46" s="862"/>
      <c r="S46" s="862"/>
      <c r="T46" s="862"/>
      <c r="U46" s="878"/>
      <c r="V46" s="862"/>
      <c r="W46" s="862"/>
      <c r="X46" s="862"/>
      <c r="Y46" s="862"/>
      <c r="Z46" s="862"/>
      <c r="AA46" s="862"/>
      <c r="AB46" s="862"/>
      <c r="AC46" s="862"/>
    </row>
    <row r="47" spans="1:29" s="843" customFormat="1" ht="6.75" customHeight="1">
      <c r="A47" s="338"/>
      <c r="B47" s="553"/>
      <c r="C47" s="553"/>
      <c r="D47" s="553"/>
      <c r="E47" s="553"/>
      <c r="F47" s="553"/>
      <c r="G47" s="559"/>
      <c r="H47" s="559"/>
      <c r="I47" s="559"/>
      <c r="J47" s="325"/>
      <c r="K47" s="325"/>
      <c r="L47" s="325"/>
      <c r="M47" s="325"/>
      <c r="N47" s="325"/>
      <c r="O47" s="325"/>
      <c r="P47" s="863"/>
      <c r="Q47" s="863"/>
      <c r="R47" s="863"/>
      <c r="S47" s="863"/>
      <c r="T47" s="863"/>
      <c r="U47" s="863"/>
      <c r="V47" s="839"/>
      <c r="W47" s="839"/>
      <c r="X47" s="839"/>
      <c r="Y47" s="839"/>
      <c r="Z47" s="839"/>
      <c r="AA47" s="864"/>
      <c r="AB47" s="864"/>
      <c r="AC47" s="865"/>
    </row>
    <row r="48" spans="1:29" s="629" customFormat="1" ht="11.25" customHeight="1">
      <c r="A48" s="345"/>
      <c r="B48" s="1694" t="s">
        <v>1335</v>
      </c>
      <c r="C48" s="1694"/>
      <c r="D48" s="1694"/>
      <c r="E48" s="1694"/>
      <c r="F48" s="1694"/>
      <c r="G48" s="1694"/>
      <c r="H48" s="1694"/>
      <c r="I48" s="1694"/>
      <c r="J48" s="1694"/>
      <c r="K48" s="1694"/>
      <c r="L48" s="1694"/>
      <c r="M48" s="1694"/>
      <c r="N48" s="1694"/>
      <c r="O48" s="1694"/>
    </row>
    <row r="49" spans="1:15" s="629" customFormat="1" ht="11.25" customHeight="1">
      <c r="A49" s="345"/>
      <c r="B49" s="1694" t="s">
        <v>1368</v>
      </c>
      <c r="C49" s="1694"/>
      <c r="D49" s="1694"/>
      <c r="E49" s="1694"/>
      <c r="F49" s="1694"/>
      <c r="G49" s="1694"/>
      <c r="H49" s="1694"/>
      <c r="I49" s="1694"/>
      <c r="J49" s="1694"/>
      <c r="K49" s="1694"/>
      <c r="L49" s="1694"/>
      <c r="M49" s="1694"/>
      <c r="N49" s="1694"/>
      <c r="O49" s="1694"/>
    </row>
    <row r="50" spans="1:15" s="629" customFormat="1" ht="11.25" customHeight="1">
      <c r="A50" s="345"/>
      <c r="B50" s="1694" t="s">
        <v>1336</v>
      </c>
      <c r="C50" s="1694"/>
      <c r="D50" s="1694"/>
      <c r="E50" s="1694"/>
      <c r="F50" s="1694"/>
      <c r="G50" s="1694"/>
      <c r="H50" s="1694"/>
      <c r="I50" s="1694"/>
      <c r="J50" s="1694"/>
      <c r="K50" s="1694"/>
      <c r="L50" s="1694"/>
      <c r="M50" s="1694"/>
      <c r="N50" s="1694"/>
      <c r="O50" s="1694"/>
    </row>
    <row r="51" spans="1:15" s="629" customFormat="1" ht="11.25" customHeight="1">
      <c r="A51" s="345"/>
      <c r="B51" s="1694" t="s">
        <v>1337</v>
      </c>
      <c r="C51" s="1694"/>
      <c r="D51" s="1694"/>
      <c r="E51" s="1694"/>
      <c r="F51" s="1694"/>
      <c r="G51" s="1694"/>
      <c r="H51" s="1694"/>
      <c r="I51" s="1694"/>
      <c r="J51" s="1694"/>
      <c r="K51" s="1694"/>
      <c r="L51" s="1694"/>
      <c r="M51" s="1694"/>
      <c r="N51" s="1694"/>
      <c r="O51" s="1694"/>
    </row>
    <row r="52" spans="1:15" s="629" customFormat="1" ht="11.25" customHeight="1">
      <c r="A52" s="345"/>
      <c r="B52" s="1694"/>
      <c r="C52" s="1694"/>
      <c r="D52" s="1694"/>
      <c r="E52" s="1694"/>
      <c r="F52" s="1694"/>
      <c r="G52" s="1694"/>
      <c r="H52" s="1694"/>
      <c r="I52" s="1694"/>
      <c r="J52" s="1694"/>
      <c r="K52" s="1694"/>
      <c r="L52" s="1694"/>
      <c r="M52" s="1694"/>
      <c r="N52" s="1694"/>
      <c r="O52" s="1694"/>
    </row>
    <row r="53" spans="1:15" s="629" customFormat="1" ht="11.25" customHeight="1">
      <c r="A53" s="345"/>
      <c r="B53" s="1694"/>
      <c r="C53" s="1694"/>
      <c r="D53" s="1694"/>
      <c r="E53" s="1694"/>
      <c r="F53" s="1694"/>
      <c r="G53" s="1694"/>
      <c r="H53" s="1694"/>
      <c r="I53" s="1694"/>
      <c r="J53" s="1694"/>
      <c r="K53" s="1694"/>
      <c r="L53" s="1694"/>
      <c r="M53" s="1694"/>
      <c r="N53" s="1694"/>
      <c r="O53" s="1694"/>
    </row>
    <row r="54" spans="1:15" s="629" customFormat="1" ht="11.25" customHeight="1">
      <c r="A54" s="345"/>
    </row>
    <row r="55" spans="1:15" s="629" customFormat="1" ht="11.25" customHeight="1">
      <c r="A55" s="345"/>
    </row>
    <row r="56" spans="1:15" s="629" customFormat="1" ht="11.25" customHeight="1">
      <c r="A56" s="345"/>
    </row>
    <row r="57" spans="1:15" s="629" customFormat="1" ht="11.25" customHeight="1">
      <c r="A57" s="345"/>
    </row>
    <row r="58" spans="1:15" s="629" customFormat="1" ht="14.65" customHeight="1">
      <c r="A58" s="345"/>
    </row>
  </sheetData>
  <mergeCells count="85">
    <mergeCell ref="B53:O53"/>
    <mergeCell ref="C8:I8"/>
    <mergeCell ref="D13:I13"/>
    <mergeCell ref="D9:H9"/>
    <mergeCell ref="X13:AC13"/>
    <mergeCell ref="Z33:AB33"/>
    <mergeCell ref="F33:H33"/>
    <mergeCell ref="X9:AB9"/>
    <mergeCell ref="B48:O48"/>
    <mergeCell ref="B49:O49"/>
    <mergeCell ref="B50:O50"/>
    <mergeCell ref="B51:O51"/>
    <mergeCell ref="B52:O52"/>
    <mergeCell ref="W8:AB8"/>
    <mergeCell ref="E10:H10"/>
    <mergeCell ref="Y10:AB10"/>
    <mergeCell ref="B2:O2"/>
    <mergeCell ref="P2:AC2"/>
    <mergeCell ref="B4:I6"/>
    <mergeCell ref="J4:M4"/>
    <mergeCell ref="P4:Q4"/>
    <mergeCell ref="R4:U4"/>
    <mergeCell ref="V4:AC6"/>
    <mergeCell ref="J5:J6"/>
    <mergeCell ref="N5:N6"/>
    <mergeCell ref="R5:R6"/>
    <mergeCell ref="E11:H11"/>
    <mergeCell ref="Y11:AB11"/>
    <mergeCell ref="F15:H15"/>
    <mergeCell ref="Z15:AB15"/>
    <mergeCell ref="F16:H16"/>
    <mergeCell ref="Z16:AB16"/>
    <mergeCell ref="F17:H17"/>
    <mergeCell ref="Z17:AB17"/>
    <mergeCell ref="F18:H18"/>
    <mergeCell ref="Z18:AB18"/>
    <mergeCell ref="F19:H19"/>
    <mergeCell ref="Z19:AB19"/>
    <mergeCell ref="F20:H20"/>
    <mergeCell ref="Z20:AB20"/>
    <mergeCell ref="F21:H21"/>
    <mergeCell ref="Z21:AB21"/>
    <mergeCell ref="F22:H22"/>
    <mergeCell ref="Z22:AB22"/>
    <mergeCell ref="F23:H23"/>
    <mergeCell ref="Z23:AB23"/>
    <mergeCell ref="F24:H24"/>
    <mergeCell ref="Z24:AB24"/>
    <mergeCell ref="F25:H25"/>
    <mergeCell ref="Z25:AB25"/>
    <mergeCell ref="F26:H26"/>
    <mergeCell ref="Z26:AB26"/>
    <mergeCell ref="F27:H27"/>
    <mergeCell ref="Z27:AB27"/>
    <mergeCell ref="F28:H28"/>
    <mergeCell ref="Z28:AB28"/>
    <mergeCell ref="F29:H29"/>
    <mergeCell ref="Z29:AB29"/>
    <mergeCell ref="F30:H30"/>
    <mergeCell ref="Z30:AB30"/>
    <mergeCell ref="F31:H31"/>
    <mergeCell ref="Z31:AB31"/>
    <mergeCell ref="F32:H32"/>
    <mergeCell ref="Z32:AB32"/>
    <mergeCell ref="F34:H34"/>
    <mergeCell ref="Z34:AB34"/>
    <mergeCell ref="F37:H37"/>
    <mergeCell ref="Z37:AB37"/>
    <mergeCell ref="F38:H38"/>
    <mergeCell ref="Z38:AB38"/>
    <mergeCell ref="F39:H39"/>
    <mergeCell ref="Z39:AB39"/>
    <mergeCell ref="F40:H40"/>
    <mergeCell ref="Z40:AB40"/>
    <mergeCell ref="F41:H41"/>
    <mergeCell ref="Z41:AB41"/>
    <mergeCell ref="F42:H42"/>
    <mergeCell ref="Z42:AB42"/>
    <mergeCell ref="F43:H43"/>
    <mergeCell ref="Z43:AB43"/>
    <mergeCell ref="F44:H44"/>
    <mergeCell ref="Z44:AB44"/>
    <mergeCell ref="Z45:AB45"/>
    <mergeCell ref="F45:H45"/>
    <mergeCell ref="F46:H46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34" orientation="portrait" useFirstPageNumber="1" r:id="rId1"/>
  <headerFooter scaleWithDoc="0" alignWithMargins="0">
    <oddFooter>&amp;C&amp;P</oddFooter>
  </headerFooter>
  <colBreaks count="1" manualBreakCount="1">
    <brk id="15" min="1" max="52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</sheetPr>
  <dimension ref="A1:AC57"/>
  <sheetViews>
    <sheetView view="pageBreakPreview" zoomScaleNormal="100" zoomScaleSheetLayoutView="100" workbookViewId="0">
      <selection activeCell="J3" sqref="J3"/>
    </sheetView>
  </sheetViews>
  <sheetFormatPr defaultColWidth="7.625" defaultRowHeight="14.65" customHeight="1"/>
  <cols>
    <col min="1" max="1" width="2" style="338" customWidth="1"/>
    <col min="2" max="2" width="0.75" style="867" customWidth="1"/>
    <col min="3" max="6" width="1.25" style="867" customWidth="1"/>
    <col min="7" max="7" width="15.375" style="867" customWidth="1"/>
    <col min="8" max="9" width="1.25" style="867" customWidth="1"/>
    <col min="10" max="21" width="10.625" style="866" customWidth="1"/>
    <col min="22" max="22" width="0.75" style="867" customWidth="1"/>
    <col min="23" max="26" width="1.25" style="867" customWidth="1"/>
    <col min="27" max="27" width="15.375" style="867" customWidth="1"/>
    <col min="28" max="28" width="1.25" style="867" customWidth="1"/>
    <col min="29" max="29" width="1.25" style="866" customWidth="1"/>
    <col min="30" max="16384" width="7.625" style="866"/>
  </cols>
  <sheetData>
    <row r="1" spans="1:29" s="338" customFormat="1" ht="13.5" customHeight="1"/>
    <row r="2" spans="1:29" s="545" customFormat="1" ht="19.5" customHeight="1">
      <c r="A2" s="338"/>
      <c r="B2" s="1556" t="s">
        <v>746</v>
      </c>
      <c r="C2" s="1556"/>
      <c r="D2" s="1556"/>
      <c r="E2" s="1556"/>
      <c r="F2" s="1556"/>
      <c r="G2" s="1556"/>
      <c r="H2" s="1556"/>
      <c r="I2" s="1556"/>
      <c r="J2" s="1556"/>
      <c r="K2" s="1556"/>
      <c r="L2" s="1556"/>
      <c r="M2" s="1556"/>
      <c r="N2" s="1556"/>
      <c r="O2" s="1556"/>
      <c r="P2" s="1721" t="s">
        <v>747</v>
      </c>
      <c r="Q2" s="1721"/>
      <c r="R2" s="1721"/>
      <c r="S2" s="1721"/>
      <c r="T2" s="1721"/>
      <c r="U2" s="1721"/>
      <c r="V2" s="1721"/>
      <c r="W2" s="1721"/>
      <c r="X2" s="1721"/>
      <c r="Y2" s="1721"/>
      <c r="Z2" s="1721"/>
      <c r="AA2" s="1721"/>
      <c r="AB2" s="1721"/>
      <c r="AC2" s="1721"/>
    </row>
    <row r="3" spans="1:29" s="843" customFormat="1" ht="16.5" customHeight="1">
      <c r="A3" s="338"/>
      <c r="B3" s="553"/>
      <c r="C3" s="553"/>
      <c r="D3" s="553"/>
      <c r="E3" s="553"/>
      <c r="F3" s="553"/>
      <c r="G3" s="834"/>
      <c r="H3" s="834"/>
      <c r="I3" s="834"/>
      <c r="J3" s="835" t="s">
        <v>728</v>
      </c>
      <c r="K3" s="836"/>
      <c r="L3" s="836"/>
      <c r="M3" s="836"/>
      <c r="N3" s="836"/>
      <c r="O3" s="836"/>
      <c r="P3" s="837"/>
      <c r="Q3" s="837"/>
      <c r="R3" s="838"/>
      <c r="S3" s="838"/>
      <c r="T3" s="838"/>
      <c r="U3" s="838"/>
      <c r="V3" s="839"/>
      <c r="W3" s="839"/>
      <c r="X3" s="839"/>
      <c r="Y3" s="839"/>
      <c r="Z3" s="839"/>
      <c r="AA3" s="840"/>
      <c r="AB3" s="865"/>
      <c r="AC3" s="842" t="s">
        <v>693</v>
      </c>
    </row>
    <row r="4" spans="1:29" s="843" customFormat="1" ht="13.5" customHeight="1">
      <c r="A4" s="305"/>
      <c r="B4" s="1474" t="s">
        <v>741</v>
      </c>
      <c r="C4" s="1474"/>
      <c r="D4" s="1474"/>
      <c r="E4" s="1474"/>
      <c r="F4" s="1474"/>
      <c r="G4" s="1474"/>
      <c r="H4" s="1474"/>
      <c r="I4" s="1474"/>
      <c r="J4" s="1725" t="s">
        <v>730</v>
      </c>
      <c r="K4" s="1726"/>
      <c r="L4" s="1726"/>
      <c r="M4" s="1727"/>
      <c r="N4" s="1047"/>
      <c r="O4" s="1009" t="s">
        <v>307</v>
      </c>
      <c r="P4" s="1728"/>
      <c r="Q4" s="1729"/>
      <c r="R4" s="1730" t="s">
        <v>308</v>
      </c>
      <c r="S4" s="1731"/>
      <c r="T4" s="1731"/>
      <c r="U4" s="1732"/>
      <c r="V4" s="1744" t="s">
        <v>742</v>
      </c>
      <c r="W4" s="1744"/>
      <c r="X4" s="1744"/>
      <c r="Y4" s="1744"/>
      <c r="Z4" s="1744"/>
      <c r="AA4" s="1744"/>
      <c r="AB4" s="1744"/>
      <c r="AC4" s="1744"/>
    </row>
    <row r="5" spans="1:29" s="553" customFormat="1" ht="14.1" customHeight="1">
      <c r="A5" s="305"/>
      <c r="B5" s="1475"/>
      <c r="C5" s="1475"/>
      <c r="D5" s="1475"/>
      <c r="E5" s="1475"/>
      <c r="F5" s="1475"/>
      <c r="G5" s="1475"/>
      <c r="H5" s="1475"/>
      <c r="I5" s="1475"/>
      <c r="J5" s="1739" t="s">
        <v>288</v>
      </c>
      <c r="K5" s="1049"/>
      <c r="L5" s="1049"/>
      <c r="M5" s="1050"/>
      <c r="N5" s="1739" t="s">
        <v>288</v>
      </c>
      <c r="O5" s="1049"/>
      <c r="P5" s="1051"/>
      <c r="Q5" s="1048"/>
      <c r="R5" s="1739" t="s">
        <v>288</v>
      </c>
      <c r="S5" s="1051"/>
      <c r="T5" s="1051"/>
      <c r="U5" s="1048"/>
      <c r="V5" s="1745"/>
      <c r="W5" s="1745"/>
      <c r="X5" s="1745"/>
      <c r="Y5" s="1745"/>
      <c r="Z5" s="1745"/>
      <c r="AA5" s="1745"/>
      <c r="AB5" s="1745"/>
      <c r="AC5" s="1745"/>
    </row>
    <row r="6" spans="1:29" s="553" customFormat="1" ht="37.5" customHeight="1">
      <c r="A6" s="305"/>
      <c r="B6" s="1476"/>
      <c r="C6" s="1476"/>
      <c r="D6" s="1476"/>
      <c r="E6" s="1476"/>
      <c r="F6" s="1476"/>
      <c r="G6" s="1476"/>
      <c r="H6" s="1476"/>
      <c r="I6" s="1476"/>
      <c r="J6" s="1433"/>
      <c r="K6" s="948" t="s">
        <v>1311</v>
      </c>
      <c r="L6" s="948" t="s">
        <v>1312</v>
      </c>
      <c r="M6" s="948" t="s">
        <v>1313</v>
      </c>
      <c r="N6" s="1433"/>
      <c r="O6" s="948" t="s">
        <v>1311</v>
      </c>
      <c r="P6" s="948" t="s">
        <v>1312</v>
      </c>
      <c r="Q6" s="948" t="s">
        <v>1313</v>
      </c>
      <c r="R6" s="1433"/>
      <c r="S6" s="948" t="s">
        <v>1311</v>
      </c>
      <c r="T6" s="948" t="s">
        <v>1312</v>
      </c>
      <c r="U6" s="948" t="s">
        <v>1313</v>
      </c>
      <c r="V6" s="1746"/>
      <c r="W6" s="1746"/>
      <c r="X6" s="1746"/>
      <c r="Y6" s="1746"/>
      <c r="Z6" s="1746"/>
      <c r="AA6" s="1746"/>
      <c r="AB6" s="1746"/>
      <c r="AC6" s="1746"/>
    </row>
    <row r="7" spans="1:29" s="853" customFormat="1" ht="12.95" customHeight="1">
      <c r="A7" s="305"/>
      <c r="B7" s="844"/>
      <c r="C7" s="844"/>
      <c r="D7" s="844"/>
      <c r="E7" s="844"/>
      <c r="F7" s="844"/>
      <c r="G7" s="845"/>
      <c r="H7" s="845"/>
      <c r="I7" s="845"/>
      <c r="J7" s="879"/>
      <c r="K7" s="846"/>
      <c r="L7" s="846"/>
      <c r="M7" s="846"/>
      <c r="N7" s="847"/>
      <c r="O7" s="846"/>
      <c r="P7" s="848"/>
      <c r="Q7" s="848"/>
      <c r="R7" s="849"/>
      <c r="S7" s="848"/>
      <c r="T7" s="848"/>
      <c r="U7" s="880"/>
      <c r="V7" s="850"/>
      <c r="W7" s="850"/>
      <c r="X7" s="850"/>
      <c r="Y7" s="850"/>
      <c r="Z7" s="850"/>
      <c r="AA7" s="851"/>
      <c r="AB7" s="851"/>
      <c r="AC7" s="852"/>
    </row>
    <row r="8" spans="1:29" s="843" customFormat="1" ht="12.95" customHeight="1">
      <c r="A8" s="305"/>
      <c r="B8" s="844"/>
      <c r="C8" s="1684" t="s">
        <v>743</v>
      </c>
      <c r="D8" s="1743"/>
      <c r="E8" s="1743"/>
      <c r="F8" s="1743"/>
      <c r="G8" s="1743"/>
      <c r="H8" s="1743"/>
      <c r="I8" s="854"/>
      <c r="J8" s="875">
        <v>113084</v>
      </c>
      <c r="K8" s="855">
        <v>90881</v>
      </c>
      <c r="L8" s="855">
        <v>11916</v>
      </c>
      <c r="M8" s="855">
        <v>22203</v>
      </c>
      <c r="N8" s="855">
        <v>56794</v>
      </c>
      <c r="O8" s="855">
        <v>45613</v>
      </c>
      <c r="P8" s="856">
        <v>5960</v>
      </c>
      <c r="Q8" s="856">
        <v>11181</v>
      </c>
      <c r="R8" s="856">
        <v>56290</v>
      </c>
      <c r="S8" s="856">
        <v>45268</v>
      </c>
      <c r="T8" s="856">
        <v>5956</v>
      </c>
      <c r="U8" s="876">
        <v>11022</v>
      </c>
      <c r="V8" s="850"/>
      <c r="W8" s="1684" t="s">
        <v>743</v>
      </c>
      <c r="X8" s="1684"/>
      <c r="Y8" s="1684"/>
      <c r="Z8" s="1684"/>
      <c r="AA8" s="1684"/>
      <c r="AB8" s="1684"/>
      <c r="AC8" s="857"/>
    </row>
    <row r="9" spans="1:29" s="843" customFormat="1" ht="12.95" customHeight="1">
      <c r="A9" s="305"/>
      <c r="B9" s="844"/>
      <c r="C9" s="858"/>
      <c r="D9" s="325" t="s">
        <v>744</v>
      </c>
      <c r="E9" s="858"/>
      <c r="F9" s="858"/>
      <c r="G9" s="858"/>
      <c r="H9" s="858"/>
      <c r="I9" s="844"/>
      <c r="J9" s="875">
        <v>85228</v>
      </c>
      <c r="K9" s="855">
        <v>68264</v>
      </c>
      <c r="L9" s="855">
        <v>7885</v>
      </c>
      <c r="M9" s="855">
        <v>16964</v>
      </c>
      <c r="N9" s="855">
        <v>41913</v>
      </c>
      <c r="O9" s="855">
        <v>33302</v>
      </c>
      <c r="P9" s="856">
        <v>4049</v>
      </c>
      <c r="Q9" s="856">
        <v>8611</v>
      </c>
      <c r="R9" s="856">
        <v>43315</v>
      </c>
      <c r="S9" s="856">
        <v>34962</v>
      </c>
      <c r="T9" s="856">
        <v>3836</v>
      </c>
      <c r="U9" s="876">
        <v>8353</v>
      </c>
      <c r="V9" s="850"/>
      <c r="W9" s="858"/>
      <c r="X9" s="325" t="s">
        <v>744</v>
      </c>
      <c r="Y9" s="858"/>
      <c r="Z9" s="858"/>
      <c r="AA9" s="858"/>
      <c r="AB9" s="858"/>
      <c r="AC9" s="857"/>
    </row>
    <row r="10" spans="1:29" s="843" customFormat="1" ht="12.95" customHeight="1">
      <c r="A10" s="305"/>
      <c r="B10" s="844"/>
      <c r="C10" s="858"/>
      <c r="D10" s="858"/>
      <c r="E10" s="1717" t="s">
        <v>731</v>
      </c>
      <c r="F10" s="1717"/>
      <c r="G10" s="1717"/>
      <c r="H10" s="1717"/>
      <c r="I10" s="844"/>
      <c r="J10" s="875">
        <v>13701</v>
      </c>
      <c r="K10" s="855">
        <v>13701</v>
      </c>
      <c r="L10" s="855" t="s">
        <v>133</v>
      </c>
      <c r="M10" s="855" t="s">
        <v>133</v>
      </c>
      <c r="N10" s="855">
        <v>7236</v>
      </c>
      <c r="O10" s="855">
        <v>7236</v>
      </c>
      <c r="P10" s="856" t="s">
        <v>133</v>
      </c>
      <c r="Q10" s="856" t="s">
        <v>133</v>
      </c>
      <c r="R10" s="856">
        <v>6465</v>
      </c>
      <c r="S10" s="856">
        <v>6465</v>
      </c>
      <c r="T10" s="856" t="s">
        <v>133</v>
      </c>
      <c r="U10" s="876" t="s">
        <v>133</v>
      </c>
      <c r="V10" s="850"/>
      <c r="W10" s="858"/>
      <c r="X10" s="858"/>
      <c r="Y10" s="1717" t="s">
        <v>731</v>
      </c>
      <c r="Z10" s="1717"/>
      <c r="AA10" s="1717"/>
      <c r="AB10" s="1717"/>
      <c r="AC10" s="857"/>
    </row>
    <row r="11" spans="1:29" s="843" customFormat="1" ht="12.95" customHeight="1">
      <c r="A11" s="305"/>
      <c r="B11" s="844"/>
      <c r="C11" s="858"/>
      <c r="D11" s="858"/>
      <c r="E11" s="1717" t="s">
        <v>732</v>
      </c>
      <c r="F11" s="1717"/>
      <c r="G11" s="1717"/>
      <c r="H11" s="1717"/>
      <c r="I11" s="844"/>
      <c r="J11" s="875">
        <v>71527</v>
      </c>
      <c r="K11" s="855">
        <v>54563</v>
      </c>
      <c r="L11" s="855">
        <v>7885</v>
      </c>
      <c r="M11" s="855">
        <v>16964</v>
      </c>
      <c r="N11" s="855">
        <v>34677</v>
      </c>
      <c r="O11" s="855">
        <v>26066</v>
      </c>
      <c r="P11" s="856">
        <v>4049</v>
      </c>
      <c r="Q11" s="856">
        <v>8611</v>
      </c>
      <c r="R11" s="856">
        <v>36850</v>
      </c>
      <c r="S11" s="856">
        <v>28497</v>
      </c>
      <c r="T11" s="856">
        <v>3836</v>
      </c>
      <c r="U11" s="876">
        <v>8353</v>
      </c>
      <c r="V11" s="850"/>
      <c r="W11" s="858"/>
      <c r="X11" s="858"/>
      <c r="Y11" s="1717" t="s">
        <v>732</v>
      </c>
      <c r="Z11" s="1717"/>
      <c r="AA11" s="1717"/>
      <c r="AB11" s="1717"/>
      <c r="AC11" s="857"/>
    </row>
    <row r="12" spans="1:29" s="843" customFormat="1" ht="12.95" customHeight="1">
      <c r="A12" s="305"/>
      <c r="B12" s="844"/>
      <c r="C12" s="858"/>
      <c r="D12" s="858"/>
      <c r="E12" s="325"/>
      <c r="F12" s="858"/>
      <c r="G12" s="858"/>
      <c r="H12" s="858"/>
      <c r="I12" s="844"/>
      <c r="J12" s="875"/>
      <c r="K12" s="855"/>
      <c r="L12" s="855"/>
      <c r="M12" s="855"/>
      <c r="N12" s="855"/>
      <c r="O12" s="855"/>
      <c r="P12" s="856"/>
      <c r="Q12" s="856"/>
      <c r="R12" s="856"/>
      <c r="S12" s="856"/>
      <c r="T12" s="856"/>
      <c r="U12" s="876"/>
      <c r="V12" s="850"/>
      <c r="W12" s="858"/>
      <c r="X12" s="858"/>
      <c r="Y12" s="325"/>
      <c r="Z12" s="858"/>
      <c r="AA12" s="858"/>
      <c r="AB12" s="858"/>
      <c r="AC12" s="857"/>
    </row>
    <row r="13" spans="1:29" s="843" customFormat="1" ht="12.95" customHeight="1">
      <c r="A13" s="305"/>
      <c r="B13" s="844"/>
      <c r="C13" s="858"/>
      <c r="D13" s="325" t="s">
        <v>745</v>
      </c>
      <c r="E13" s="858"/>
      <c r="F13" s="858"/>
      <c r="G13" s="858"/>
      <c r="H13" s="858"/>
      <c r="I13" s="844"/>
      <c r="J13" s="875">
        <v>22950</v>
      </c>
      <c r="K13" s="855">
        <v>18936</v>
      </c>
      <c r="L13" s="855">
        <v>3820</v>
      </c>
      <c r="M13" s="855">
        <v>4014</v>
      </c>
      <c r="N13" s="855">
        <v>12273</v>
      </c>
      <c r="O13" s="855">
        <v>10360</v>
      </c>
      <c r="P13" s="856">
        <v>1809</v>
      </c>
      <c r="Q13" s="856">
        <v>1913</v>
      </c>
      <c r="R13" s="856">
        <v>10677</v>
      </c>
      <c r="S13" s="856">
        <v>8576</v>
      </c>
      <c r="T13" s="856">
        <v>2011</v>
      </c>
      <c r="U13" s="876">
        <v>2101</v>
      </c>
      <c r="V13" s="850"/>
      <c r="W13" s="858"/>
      <c r="X13" s="325" t="s">
        <v>745</v>
      </c>
      <c r="Y13" s="858"/>
      <c r="Z13" s="858"/>
      <c r="AA13" s="858"/>
      <c r="AB13" s="858"/>
      <c r="AC13" s="857"/>
    </row>
    <row r="14" spans="1:29" s="843" customFormat="1" ht="12.95" customHeight="1">
      <c r="A14" s="305"/>
      <c r="B14" s="844"/>
      <c r="C14" s="858"/>
      <c r="D14" s="858"/>
      <c r="E14" s="325" t="s">
        <v>733</v>
      </c>
      <c r="F14" s="858"/>
      <c r="G14" s="858"/>
      <c r="H14" s="858"/>
      <c r="I14" s="844"/>
      <c r="J14" s="875">
        <v>22238</v>
      </c>
      <c r="K14" s="855">
        <v>18591</v>
      </c>
      <c r="L14" s="855">
        <v>3456</v>
      </c>
      <c r="M14" s="855">
        <v>3647</v>
      </c>
      <c r="N14" s="855">
        <v>11801</v>
      </c>
      <c r="O14" s="855">
        <v>10078</v>
      </c>
      <c r="P14" s="856">
        <v>1621</v>
      </c>
      <c r="Q14" s="856">
        <v>1723</v>
      </c>
      <c r="R14" s="856">
        <v>10437</v>
      </c>
      <c r="S14" s="856">
        <v>8513</v>
      </c>
      <c r="T14" s="856">
        <v>1835</v>
      </c>
      <c r="U14" s="876">
        <v>1924</v>
      </c>
      <c r="V14" s="850"/>
      <c r="W14" s="858"/>
      <c r="X14" s="858"/>
      <c r="Y14" s="325" t="s">
        <v>733</v>
      </c>
      <c r="Z14" s="858"/>
      <c r="AA14" s="858"/>
      <c r="AB14" s="858"/>
      <c r="AC14" s="857"/>
    </row>
    <row r="15" spans="1:29" s="843" customFormat="1" ht="12.95" customHeight="1">
      <c r="A15" s="305"/>
      <c r="B15" s="844"/>
      <c r="C15" s="858"/>
      <c r="D15" s="858"/>
      <c r="E15" s="858"/>
      <c r="F15" s="1715" t="s">
        <v>1370</v>
      </c>
      <c r="G15" s="1715"/>
      <c r="H15" s="1715"/>
      <c r="I15" s="859"/>
      <c r="J15" s="875">
        <v>2631</v>
      </c>
      <c r="K15" s="855">
        <v>2046</v>
      </c>
      <c r="L15" s="855">
        <v>568</v>
      </c>
      <c r="M15" s="855">
        <v>585</v>
      </c>
      <c r="N15" s="855">
        <v>1629</v>
      </c>
      <c r="O15" s="855">
        <v>1352</v>
      </c>
      <c r="P15" s="856">
        <v>268</v>
      </c>
      <c r="Q15" s="856">
        <v>277</v>
      </c>
      <c r="R15" s="856">
        <v>1002</v>
      </c>
      <c r="S15" s="856">
        <v>694</v>
      </c>
      <c r="T15" s="856">
        <v>300</v>
      </c>
      <c r="U15" s="876">
        <v>308</v>
      </c>
      <c r="V15" s="850"/>
      <c r="W15" s="858"/>
      <c r="X15" s="858"/>
      <c r="Y15" s="858"/>
      <c r="Z15" s="1715" t="s">
        <v>1370</v>
      </c>
      <c r="AA15" s="1715"/>
      <c r="AB15" s="1715"/>
      <c r="AC15" s="857"/>
    </row>
    <row r="16" spans="1:29" s="843" customFormat="1" ht="12.95" customHeight="1">
      <c r="A16" s="305"/>
      <c r="B16" s="844"/>
      <c r="C16" s="858"/>
      <c r="D16" s="858"/>
      <c r="E16" s="858"/>
      <c r="F16" s="1715" t="s">
        <v>1340</v>
      </c>
      <c r="G16" s="1715"/>
      <c r="H16" s="1715"/>
      <c r="I16" s="859"/>
      <c r="J16" s="875">
        <v>46</v>
      </c>
      <c r="K16" s="855">
        <v>29</v>
      </c>
      <c r="L16" s="855">
        <v>17</v>
      </c>
      <c r="M16" s="855">
        <v>17</v>
      </c>
      <c r="N16" s="855">
        <v>34</v>
      </c>
      <c r="O16" s="855">
        <v>26</v>
      </c>
      <c r="P16" s="856">
        <v>8</v>
      </c>
      <c r="Q16" s="856">
        <v>8</v>
      </c>
      <c r="R16" s="856">
        <v>12</v>
      </c>
      <c r="S16" s="856">
        <v>3</v>
      </c>
      <c r="T16" s="856">
        <v>9</v>
      </c>
      <c r="U16" s="876">
        <v>9</v>
      </c>
      <c r="V16" s="850"/>
      <c r="W16" s="858"/>
      <c r="X16" s="858"/>
      <c r="Y16" s="858"/>
      <c r="Z16" s="1715" t="s">
        <v>1340</v>
      </c>
      <c r="AA16" s="1715"/>
      <c r="AB16" s="1715"/>
      <c r="AC16" s="857"/>
    </row>
    <row r="17" spans="1:29" s="843" customFormat="1" ht="12.95" customHeight="1">
      <c r="A17" s="305"/>
      <c r="B17" s="844"/>
      <c r="C17" s="858"/>
      <c r="D17" s="858"/>
      <c r="E17" s="858"/>
      <c r="F17" s="1715" t="s">
        <v>1341</v>
      </c>
      <c r="G17" s="1715"/>
      <c r="H17" s="1715"/>
      <c r="I17" s="859"/>
      <c r="J17" s="875">
        <v>3588</v>
      </c>
      <c r="K17" s="855">
        <v>2994</v>
      </c>
      <c r="L17" s="855">
        <v>552</v>
      </c>
      <c r="M17" s="855">
        <v>594</v>
      </c>
      <c r="N17" s="855">
        <v>1943</v>
      </c>
      <c r="O17" s="855">
        <v>1650</v>
      </c>
      <c r="P17" s="856">
        <v>268</v>
      </c>
      <c r="Q17" s="856">
        <v>293</v>
      </c>
      <c r="R17" s="856">
        <v>1645</v>
      </c>
      <c r="S17" s="856">
        <v>1344</v>
      </c>
      <c r="T17" s="856">
        <v>284</v>
      </c>
      <c r="U17" s="876">
        <v>301</v>
      </c>
      <c r="V17" s="850"/>
      <c r="W17" s="858"/>
      <c r="X17" s="858"/>
      <c r="Y17" s="858"/>
      <c r="Z17" s="1715" t="s">
        <v>1341</v>
      </c>
      <c r="AA17" s="1715"/>
      <c r="AB17" s="1715"/>
      <c r="AC17" s="857"/>
    </row>
    <row r="18" spans="1:29" s="843" customFormat="1" ht="12.95" customHeight="1">
      <c r="A18" s="305"/>
      <c r="B18" s="844"/>
      <c r="C18" s="858"/>
      <c r="D18" s="858"/>
      <c r="E18" s="858"/>
      <c r="F18" s="1715" t="s">
        <v>1342</v>
      </c>
      <c r="G18" s="1715"/>
      <c r="H18" s="1715"/>
      <c r="I18" s="859"/>
      <c r="J18" s="875">
        <v>1224</v>
      </c>
      <c r="K18" s="855">
        <v>984</v>
      </c>
      <c r="L18" s="855">
        <v>236</v>
      </c>
      <c r="M18" s="855">
        <v>240</v>
      </c>
      <c r="N18" s="855">
        <v>744</v>
      </c>
      <c r="O18" s="855">
        <v>644</v>
      </c>
      <c r="P18" s="856">
        <v>98</v>
      </c>
      <c r="Q18" s="856">
        <v>100</v>
      </c>
      <c r="R18" s="856">
        <v>480</v>
      </c>
      <c r="S18" s="856">
        <v>340</v>
      </c>
      <c r="T18" s="856">
        <v>138</v>
      </c>
      <c r="U18" s="876">
        <v>140</v>
      </c>
      <c r="V18" s="850"/>
      <c r="W18" s="858"/>
      <c r="X18" s="858"/>
      <c r="Y18" s="858"/>
      <c r="Z18" s="1715" t="s">
        <v>1342</v>
      </c>
      <c r="AA18" s="1715"/>
      <c r="AB18" s="1715"/>
      <c r="AC18" s="857"/>
    </row>
    <row r="19" spans="1:29" s="843" customFormat="1" ht="12.95" customHeight="1">
      <c r="A19" s="305"/>
      <c r="B19" s="844"/>
      <c r="C19" s="858"/>
      <c r="D19" s="858"/>
      <c r="E19" s="858"/>
      <c r="F19" s="1715" t="s">
        <v>1343</v>
      </c>
      <c r="G19" s="1715"/>
      <c r="H19" s="1715"/>
      <c r="I19" s="859"/>
      <c r="J19" s="875">
        <v>24</v>
      </c>
      <c r="K19" s="855">
        <v>14</v>
      </c>
      <c r="L19" s="855">
        <v>9</v>
      </c>
      <c r="M19" s="855">
        <v>10</v>
      </c>
      <c r="N19" s="855">
        <v>16</v>
      </c>
      <c r="O19" s="855">
        <v>13</v>
      </c>
      <c r="P19" s="856">
        <v>3</v>
      </c>
      <c r="Q19" s="856">
        <v>3</v>
      </c>
      <c r="R19" s="856">
        <v>8</v>
      </c>
      <c r="S19" s="856">
        <v>1</v>
      </c>
      <c r="T19" s="856">
        <v>6</v>
      </c>
      <c r="U19" s="876">
        <v>7</v>
      </c>
      <c r="V19" s="850"/>
      <c r="W19" s="858"/>
      <c r="X19" s="858"/>
      <c r="Y19" s="858"/>
      <c r="Z19" s="1715" t="s">
        <v>1343</v>
      </c>
      <c r="AA19" s="1715"/>
      <c r="AB19" s="1715"/>
      <c r="AC19" s="857"/>
    </row>
    <row r="20" spans="1:29" s="843" customFormat="1" ht="12.95" customHeight="1">
      <c r="A20" s="305"/>
      <c r="B20" s="844"/>
      <c r="C20" s="858"/>
      <c r="D20" s="858"/>
      <c r="E20" s="858"/>
      <c r="F20" s="1715" t="s">
        <v>1344</v>
      </c>
      <c r="G20" s="1715"/>
      <c r="H20" s="1715"/>
      <c r="I20" s="859"/>
      <c r="J20" s="875">
        <v>11</v>
      </c>
      <c r="K20" s="855">
        <v>5</v>
      </c>
      <c r="L20" s="855">
        <v>6</v>
      </c>
      <c r="M20" s="855">
        <v>6</v>
      </c>
      <c r="N20" s="855">
        <v>8</v>
      </c>
      <c r="O20" s="855">
        <v>4</v>
      </c>
      <c r="P20" s="856">
        <v>4</v>
      </c>
      <c r="Q20" s="856">
        <v>4</v>
      </c>
      <c r="R20" s="856">
        <v>3</v>
      </c>
      <c r="S20" s="856">
        <v>1</v>
      </c>
      <c r="T20" s="856">
        <v>2</v>
      </c>
      <c r="U20" s="876">
        <v>2</v>
      </c>
      <c r="V20" s="850"/>
      <c r="W20" s="858"/>
      <c r="X20" s="858"/>
      <c r="Y20" s="858"/>
      <c r="Z20" s="1715" t="s">
        <v>1344</v>
      </c>
      <c r="AA20" s="1715"/>
      <c r="AB20" s="1715"/>
      <c r="AC20" s="857"/>
    </row>
    <row r="21" spans="1:29" s="843" customFormat="1" ht="12.95" customHeight="1">
      <c r="A21" s="305"/>
      <c r="B21" s="844"/>
      <c r="C21" s="858"/>
      <c r="D21" s="858"/>
      <c r="E21" s="858"/>
      <c r="F21" s="1715" t="s">
        <v>1345</v>
      </c>
      <c r="G21" s="1715"/>
      <c r="H21" s="1715"/>
      <c r="I21" s="859"/>
      <c r="J21" s="875">
        <v>16</v>
      </c>
      <c r="K21" s="855">
        <v>3</v>
      </c>
      <c r="L21" s="855">
        <v>13</v>
      </c>
      <c r="M21" s="855">
        <v>13</v>
      </c>
      <c r="N21" s="855">
        <v>9</v>
      </c>
      <c r="O21" s="855">
        <v>3</v>
      </c>
      <c r="P21" s="856">
        <v>6</v>
      </c>
      <c r="Q21" s="856">
        <v>6</v>
      </c>
      <c r="R21" s="856">
        <v>7</v>
      </c>
      <c r="S21" s="856" t="s">
        <v>133</v>
      </c>
      <c r="T21" s="856">
        <v>7</v>
      </c>
      <c r="U21" s="876">
        <v>7</v>
      </c>
      <c r="V21" s="850"/>
      <c r="W21" s="858"/>
      <c r="X21" s="858"/>
      <c r="Y21" s="858"/>
      <c r="Z21" s="1715" t="s">
        <v>1345</v>
      </c>
      <c r="AA21" s="1715"/>
      <c r="AB21" s="1715"/>
      <c r="AC21" s="857"/>
    </row>
    <row r="22" spans="1:29" s="843" customFormat="1" ht="12.95" customHeight="1">
      <c r="A22" s="305"/>
      <c r="B22" s="844"/>
      <c r="C22" s="858"/>
      <c r="D22" s="858"/>
      <c r="E22" s="858"/>
      <c r="F22" s="1715" t="s">
        <v>1346</v>
      </c>
      <c r="G22" s="1715"/>
      <c r="H22" s="1715"/>
      <c r="I22" s="859"/>
      <c r="J22" s="875">
        <v>662</v>
      </c>
      <c r="K22" s="855">
        <v>525</v>
      </c>
      <c r="L22" s="855">
        <v>135</v>
      </c>
      <c r="M22" s="855">
        <v>137</v>
      </c>
      <c r="N22" s="855">
        <v>405</v>
      </c>
      <c r="O22" s="855">
        <v>352</v>
      </c>
      <c r="P22" s="856">
        <v>51</v>
      </c>
      <c r="Q22" s="856">
        <v>53</v>
      </c>
      <c r="R22" s="856">
        <v>257</v>
      </c>
      <c r="S22" s="856">
        <v>173</v>
      </c>
      <c r="T22" s="856">
        <v>84</v>
      </c>
      <c r="U22" s="876">
        <v>84</v>
      </c>
      <c r="V22" s="850"/>
      <c r="W22" s="858"/>
      <c r="X22" s="858"/>
      <c r="Y22" s="858"/>
      <c r="Z22" s="1715" t="s">
        <v>1346</v>
      </c>
      <c r="AA22" s="1715"/>
      <c r="AB22" s="1715"/>
      <c r="AC22" s="857"/>
    </row>
    <row r="23" spans="1:29" s="843" customFormat="1" ht="12.95" customHeight="1">
      <c r="A23" s="305"/>
      <c r="B23" s="844"/>
      <c r="C23" s="858"/>
      <c r="D23" s="858"/>
      <c r="E23" s="858"/>
      <c r="F23" s="1715" t="s">
        <v>1347</v>
      </c>
      <c r="G23" s="1715"/>
      <c r="H23" s="1715"/>
      <c r="I23" s="859"/>
      <c r="J23" s="875">
        <v>5371</v>
      </c>
      <c r="K23" s="855">
        <v>4595</v>
      </c>
      <c r="L23" s="855">
        <v>735</v>
      </c>
      <c r="M23" s="855">
        <v>776</v>
      </c>
      <c r="N23" s="855">
        <v>2624</v>
      </c>
      <c r="O23" s="855">
        <v>2245</v>
      </c>
      <c r="P23" s="856">
        <v>359</v>
      </c>
      <c r="Q23" s="856">
        <v>379</v>
      </c>
      <c r="R23" s="856">
        <v>2747</v>
      </c>
      <c r="S23" s="856">
        <v>2350</v>
      </c>
      <c r="T23" s="856">
        <v>376</v>
      </c>
      <c r="U23" s="876">
        <v>397</v>
      </c>
      <c r="V23" s="850"/>
      <c r="W23" s="858"/>
      <c r="X23" s="858"/>
      <c r="Y23" s="858"/>
      <c r="Z23" s="1715" t="s">
        <v>1347</v>
      </c>
      <c r="AA23" s="1715"/>
      <c r="AB23" s="1715"/>
      <c r="AC23" s="857"/>
    </row>
    <row r="24" spans="1:29" s="843" customFormat="1" ht="12.95" customHeight="1">
      <c r="A24" s="305"/>
      <c r="B24" s="844"/>
      <c r="C24" s="858"/>
      <c r="D24" s="858"/>
      <c r="E24" s="858"/>
      <c r="F24" s="1715" t="s">
        <v>1371</v>
      </c>
      <c r="G24" s="1715"/>
      <c r="H24" s="1715"/>
      <c r="I24" s="859"/>
      <c r="J24" s="875">
        <v>200</v>
      </c>
      <c r="K24" s="855">
        <v>179</v>
      </c>
      <c r="L24" s="855">
        <v>20</v>
      </c>
      <c r="M24" s="855">
        <v>21</v>
      </c>
      <c r="N24" s="855">
        <v>123</v>
      </c>
      <c r="O24" s="855">
        <v>114</v>
      </c>
      <c r="P24" s="856">
        <v>8</v>
      </c>
      <c r="Q24" s="856">
        <v>9</v>
      </c>
      <c r="R24" s="856">
        <v>77</v>
      </c>
      <c r="S24" s="856">
        <v>65</v>
      </c>
      <c r="T24" s="856">
        <v>12</v>
      </c>
      <c r="U24" s="876">
        <v>12</v>
      </c>
      <c r="V24" s="850"/>
      <c r="W24" s="858"/>
      <c r="X24" s="858"/>
      <c r="Y24" s="858"/>
      <c r="Z24" s="1715" t="s">
        <v>1371</v>
      </c>
      <c r="AA24" s="1715"/>
      <c r="AB24" s="1715"/>
      <c r="AC24" s="857"/>
    </row>
    <row r="25" spans="1:29" s="843" customFormat="1" ht="12.95" customHeight="1">
      <c r="A25" s="305"/>
      <c r="B25" s="844"/>
      <c r="C25" s="858"/>
      <c r="D25" s="858"/>
      <c r="E25" s="858"/>
      <c r="F25" s="1715" t="s">
        <v>1348</v>
      </c>
      <c r="G25" s="1715"/>
      <c r="H25" s="1715"/>
      <c r="I25" s="859"/>
      <c r="J25" s="875">
        <v>37</v>
      </c>
      <c r="K25" s="855">
        <v>31</v>
      </c>
      <c r="L25" s="855">
        <v>6</v>
      </c>
      <c r="M25" s="855">
        <v>6</v>
      </c>
      <c r="N25" s="855">
        <v>20</v>
      </c>
      <c r="O25" s="855">
        <v>15</v>
      </c>
      <c r="P25" s="856">
        <v>5</v>
      </c>
      <c r="Q25" s="856">
        <v>5</v>
      </c>
      <c r="R25" s="856">
        <v>17</v>
      </c>
      <c r="S25" s="856">
        <v>16</v>
      </c>
      <c r="T25" s="856">
        <v>1</v>
      </c>
      <c r="U25" s="876">
        <v>1</v>
      </c>
      <c r="V25" s="850"/>
      <c r="W25" s="858"/>
      <c r="X25" s="858"/>
      <c r="Y25" s="858"/>
      <c r="Z25" s="1715" t="s">
        <v>1348</v>
      </c>
      <c r="AA25" s="1715"/>
      <c r="AB25" s="1715"/>
      <c r="AC25" s="857"/>
    </row>
    <row r="26" spans="1:29" s="843" customFormat="1" ht="12.95" customHeight="1">
      <c r="A26" s="305"/>
      <c r="B26" s="844"/>
      <c r="C26" s="858"/>
      <c r="D26" s="858"/>
      <c r="E26" s="858"/>
      <c r="F26" s="1715" t="s">
        <v>1349</v>
      </c>
      <c r="G26" s="1715"/>
      <c r="H26" s="1715"/>
      <c r="I26" s="868"/>
      <c r="J26" s="875">
        <v>310</v>
      </c>
      <c r="K26" s="855">
        <v>272</v>
      </c>
      <c r="L26" s="855">
        <v>23</v>
      </c>
      <c r="M26" s="855">
        <v>38</v>
      </c>
      <c r="N26" s="855">
        <v>160</v>
      </c>
      <c r="O26" s="855">
        <v>136</v>
      </c>
      <c r="P26" s="856">
        <v>14</v>
      </c>
      <c r="Q26" s="856">
        <v>24</v>
      </c>
      <c r="R26" s="856">
        <v>150</v>
      </c>
      <c r="S26" s="856">
        <v>136</v>
      </c>
      <c r="T26" s="856">
        <v>9</v>
      </c>
      <c r="U26" s="876">
        <v>14</v>
      </c>
      <c r="V26" s="850"/>
      <c r="W26" s="858"/>
      <c r="X26" s="858"/>
      <c r="Y26" s="858"/>
      <c r="Z26" s="1715" t="s">
        <v>1349</v>
      </c>
      <c r="AA26" s="1715"/>
      <c r="AB26" s="1715"/>
      <c r="AC26" s="857"/>
    </row>
    <row r="27" spans="1:29" s="843" customFormat="1" ht="12.95" customHeight="1">
      <c r="A27" s="305"/>
      <c r="B27" s="844"/>
      <c r="C27" s="858"/>
      <c r="D27" s="858"/>
      <c r="E27" s="858"/>
      <c r="F27" s="1715" t="s">
        <v>1350</v>
      </c>
      <c r="G27" s="1715"/>
      <c r="H27" s="1715"/>
      <c r="I27" s="859"/>
      <c r="J27" s="875">
        <v>2778</v>
      </c>
      <c r="K27" s="855">
        <v>2348</v>
      </c>
      <c r="L27" s="855">
        <v>414</v>
      </c>
      <c r="M27" s="855">
        <v>430</v>
      </c>
      <c r="N27" s="855">
        <v>1342</v>
      </c>
      <c r="O27" s="855">
        <v>1133</v>
      </c>
      <c r="P27" s="856">
        <v>201</v>
      </c>
      <c r="Q27" s="856">
        <v>209</v>
      </c>
      <c r="R27" s="856">
        <v>1436</v>
      </c>
      <c r="S27" s="856">
        <v>1215</v>
      </c>
      <c r="T27" s="856">
        <v>213</v>
      </c>
      <c r="U27" s="876">
        <v>221</v>
      </c>
      <c r="V27" s="850"/>
      <c r="W27" s="858"/>
      <c r="X27" s="858"/>
      <c r="Y27" s="858"/>
      <c r="Z27" s="1715" t="s">
        <v>1350</v>
      </c>
      <c r="AA27" s="1715"/>
      <c r="AB27" s="1715"/>
      <c r="AC27" s="857"/>
    </row>
    <row r="28" spans="1:29" s="843" customFormat="1" ht="12.95" customHeight="1">
      <c r="A28" s="305"/>
      <c r="B28" s="844"/>
      <c r="C28" s="858"/>
      <c r="D28" s="858"/>
      <c r="E28" s="858"/>
      <c r="F28" s="1715" t="s">
        <v>1351</v>
      </c>
      <c r="G28" s="1715"/>
      <c r="H28" s="1715"/>
      <c r="I28" s="859"/>
      <c r="J28" s="875">
        <v>1587</v>
      </c>
      <c r="K28" s="855">
        <v>1393</v>
      </c>
      <c r="L28" s="855">
        <v>178</v>
      </c>
      <c r="M28" s="855">
        <v>194</v>
      </c>
      <c r="N28" s="855">
        <v>816</v>
      </c>
      <c r="O28" s="855">
        <v>721</v>
      </c>
      <c r="P28" s="856">
        <v>86</v>
      </c>
      <c r="Q28" s="856">
        <v>95</v>
      </c>
      <c r="R28" s="856">
        <v>771</v>
      </c>
      <c r="S28" s="856">
        <v>672</v>
      </c>
      <c r="T28" s="856">
        <v>92</v>
      </c>
      <c r="U28" s="876">
        <v>99</v>
      </c>
      <c r="V28" s="850"/>
      <c r="W28" s="858"/>
      <c r="X28" s="858"/>
      <c r="Y28" s="858"/>
      <c r="Z28" s="1715" t="s">
        <v>1351</v>
      </c>
      <c r="AA28" s="1715"/>
      <c r="AB28" s="1715"/>
      <c r="AC28" s="857"/>
    </row>
    <row r="29" spans="1:29" s="843" customFormat="1" ht="12.95" customHeight="1">
      <c r="A29" s="305"/>
      <c r="B29" s="844"/>
      <c r="C29" s="858"/>
      <c r="D29" s="858"/>
      <c r="E29" s="858"/>
      <c r="F29" s="1715" t="s">
        <v>1352</v>
      </c>
      <c r="G29" s="1715"/>
      <c r="H29" s="1715"/>
      <c r="I29" s="859"/>
      <c r="J29" s="875">
        <v>1371</v>
      </c>
      <c r="K29" s="855">
        <v>1202</v>
      </c>
      <c r="L29" s="855">
        <v>157</v>
      </c>
      <c r="M29" s="855">
        <v>169</v>
      </c>
      <c r="N29" s="855">
        <v>701</v>
      </c>
      <c r="O29" s="855">
        <v>615</v>
      </c>
      <c r="P29" s="856">
        <v>79</v>
      </c>
      <c r="Q29" s="856">
        <v>86</v>
      </c>
      <c r="R29" s="856">
        <v>670</v>
      </c>
      <c r="S29" s="856">
        <v>587</v>
      </c>
      <c r="T29" s="856">
        <v>78</v>
      </c>
      <c r="U29" s="876">
        <v>83</v>
      </c>
      <c r="V29" s="850"/>
      <c r="W29" s="858"/>
      <c r="X29" s="858"/>
      <c r="Y29" s="858"/>
      <c r="Z29" s="1715" t="s">
        <v>1352</v>
      </c>
      <c r="AA29" s="1715"/>
      <c r="AB29" s="1715"/>
      <c r="AC29" s="857"/>
    </row>
    <row r="30" spans="1:29" s="843" customFormat="1" ht="12.95" customHeight="1">
      <c r="A30" s="305"/>
      <c r="B30" s="844"/>
      <c r="C30" s="858"/>
      <c r="D30" s="858"/>
      <c r="E30" s="858"/>
      <c r="F30" s="1715" t="s">
        <v>1353</v>
      </c>
      <c r="G30" s="1715"/>
      <c r="H30" s="1715"/>
      <c r="I30" s="859"/>
      <c r="J30" s="875">
        <v>1539</v>
      </c>
      <c r="K30" s="855">
        <v>1327</v>
      </c>
      <c r="L30" s="855">
        <v>200</v>
      </c>
      <c r="M30" s="855">
        <v>212</v>
      </c>
      <c r="N30" s="855">
        <v>750</v>
      </c>
      <c r="O30" s="855">
        <v>664</v>
      </c>
      <c r="P30" s="856">
        <v>80</v>
      </c>
      <c r="Q30" s="856">
        <v>86</v>
      </c>
      <c r="R30" s="856">
        <v>789</v>
      </c>
      <c r="S30" s="856">
        <v>663</v>
      </c>
      <c r="T30" s="856">
        <v>120</v>
      </c>
      <c r="U30" s="876">
        <v>126</v>
      </c>
      <c r="V30" s="850"/>
      <c r="W30" s="858"/>
      <c r="X30" s="858"/>
      <c r="Y30" s="858"/>
      <c r="Z30" s="1715" t="s">
        <v>1353</v>
      </c>
      <c r="AA30" s="1715"/>
      <c r="AB30" s="1715"/>
      <c r="AC30" s="857"/>
    </row>
    <row r="31" spans="1:29" s="843" customFormat="1" ht="12.95" customHeight="1">
      <c r="A31" s="305"/>
      <c r="B31" s="844"/>
      <c r="C31" s="858"/>
      <c r="D31" s="858"/>
      <c r="E31" s="858"/>
      <c r="F31" s="1715" t="s">
        <v>1354</v>
      </c>
      <c r="G31" s="1715"/>
      <c r="H31" s="1715"/>
      <c r="I31" s="859"/>
      <c r="J31" s="875">
        <v>696</v>
      </c>
      <c r="K31" s="855">
        <v>568</v>
      </c>
      <c r="L31" s="855">
        <v>117</v>
      </c>
      <c r="M31" s="855">
        <v>128</v>
      </c>
      <c r="N31" s="855">
        <v>389</v>
      </c>
      <c r="O31" s="855">
        <v>342</v>
      </c>
      <c r="P31" s="856">
        <v>44</v>
      </c>
      <c r="Q31" s="856">
        <v>47</v>
      </c>
      <c r="R31" s="856">
        <v>307</v>
      </c>
      <c r="S31" s="856">
        <v>226</v>
      </c>
      <c r="T31" s="856">
        <v>73</v>
      </c>
      <c r="U31" s="876">
        <v>81</v>
      </c>
      <c r="V31" s="850"/>
      <c r="W31" s="858"/>
      <c r="X31" s="858"/>
      <c r="Y31" s="858"/>
      <c r="Z31" s="1715" t="s">
        <v>1354</v>
      </c>
      <c r="AA31" s="1715"/>
      <c r="AB31" s="1715"/>
      <c r="AC31" s="857"/>
    </row>
    <row r="32" spans="1:29" s="843" customFormat="1" ht="12.95" customHeight="1">
      <c r="A32" s="305"/>
      <c r="B32" s="844"/>
      <c r="C32" s="858"/>
      <c r="D32" s="858"/>
      <c r="E32" s="858"/>
      <c r="F32" s="1715" t="s">
        <v>1355</v>
      </c>
      <c r="G32" s="1715"/>
      <c r="H32" s="1715"/>
      <c r="I32" s="859"/>
      <c r="J32" s="875">
        <v>64</v>
      </c>
      <c r="K32" s="855">
        <v>35</v>
      </c>
      <c r="L32" s="855">
        <v>28</v>
      </c>
      <c r="M32" s="855">
        <v>29</v>
      </c>
      <c r="N32" s="855">
        <v>37</v>
      </c>
      <c r="O32" s="855">
        <v>20</v>
      </c>
      <c r="P32" s="856">
        <v>17</v>
      </c>
      <c r="Q32" s="856">
        <v>17</v>
      </c>
      <c r="R32" s="856">
        <v>27</v>
      </c>
      <c r="S32" s="856">
        <v>15</v>
      </c>
      <c r="T32" s="856">
        <v>11</v>
      </c>
      <c r="U32" s="876">
        <v>12</v>
      </c>
      <c r="V32" s="850"/>
      <c r="W32" s="858"/>
      <c r="X32" s="858"/>
      <c r="Y32" s="858"/>
      <c r="Z32" s="1715" t="s">
        <v>1355</v>
      </c>
      <c r="AA32" s="1715"/>
      <c r="AB32" s="1715"/>
      <c r="AC32" s="857"/>
    </row>
    <row r="33" spans="1:29" s="843" customFormat="1" ht="12.95" customHeight="1">
      <c r="A33" s="305"/>
      <c r="B33" s="844"/>
      <c r="C33" s="858"/>
      <c r="D33" s="858"/>
      <c r="E33" s="858"/>
      <c r="F33" s="1715" t="s">
        <v>1372</v>
      </c>
      <c r="G33" s="1715"/>
      <c r="H33" s="1715"/>
      <c r="I33" s="859"/>
      <c r="J33" s="875">
        <v>13</v>
      </c>
      <c r="K33" s="855">
        <v>7</v>
      </c>
      <c r="L33" s="855">
        <v>6</v>
      </c>
      <c r="M33" s="855">
        <v>6</v>
      </c>
      <c r="N33" s="855">
        <v>9</v>
      </c>
      <c r="O33" s="855">
        <v>6</v>
      </c>
      <c r="P33" s="856">
        <v>3</v>
      </c>
      <c r="Q33" s="856">
        <v>3</v>
      </c>
      <c r="R33" s="856">
        <v>4</v>
      </c>
      <c r="S33" s="856">
        <v>1</v>
      </c>
      <c r="T33" s="856">
        <v>3</v>
      </c>
      <c r="U33" s="876">
        <v>3</v>
      </c>
      <c r="V33" s="850"/>
      <c r="W33" s="858"/>
      <c r="X33" s="858"/>
      <c r="Y33" s="858"/>
      <c r="Z33" s="1715" t="s">
        <v>1372</v>
      </c>
      <c r="AA33" s="1715"/>
      <c r="AB33" s="1715"/>
      <c r="AC33" s="857"/>
    </row>
    <row r="34" spans="1:29" s="843" customFormat="1" ht="12.95" customHeight="1">
      <c r="A34" s="305"/>
      <c r="B34" s="844"/>
      <c r="C34" s="858"/>
      <c r="D34" s="858"/>
      <c r="E34" s="858"/>
      <c r="F34" s="1717" t="s">
        <v>735</v>
      </c>
      <c r="G34" s="1717"/>
      <c r="H34" s="1717"/>
      <c r="I34" s="859"/>
      <c r="J34" s="875">
        <v>70</v>
      </c>
      <c r="K34" s="855">
        <v>34</v>
      </c>
      <c r="L34" s="855">
        <v>36</v>
      </c>
      <c r="M34" s="855">
        <v>36</v>
      </c>
      <c r="N34" s="855">
        <v>42</v>
      </c>
      <c r="O34" s="855">
        <v>23</v>
      </c>
      <c r="P34" s="856">
        <v>19</v>
      </c>
      <c r="Q34" s="856">
        <v>19</v>
      </c>
      <c r="R34" s="856">
        <v>28</v>
      </c>
      <c r="S34" s="856">
        <v>11</v>
      </c>
      <c r="T34" s="856">
        <v>17</v>
      </c>
      <c r="U34" s="876">
        <v>17</v>
      </c>
      <c r="V34" s="850"/>
      <c r="W34" s="858"/>
      <c r="X34" s="858"/>
      <c r="Y34" s="858"/>
      <c r="Z34" s="1717" t="s">
        <v>735</v>
      </c>
      <c r="AA34" s="1717"/>
      <c r="AB34" s="1717"/>
      <c r="AC34" s="857"/>
    </row>
    <row r="35" spans="1:29" s="843" customFormat="1" ht="12.95" customHeight="1">
      <c r="A35" s="305"/>
      <c r="B35" s="844"/>
      <c r="C35" s="858"/>
      <c r="D35" s="858"/>
      <c r="E35" s="858"/>
      <c r="F35" s="324"/>
      <c r="G35" s="860"/>
      <c r="H35" s="860"/>
      <c r="I35" s="859"/>
      <c r="J35" s="875"/>
      <c r="K35" s="855"/>
      <c r="L35" s="855"/>
      <c r="M35" s="855"/>
      <c r="N35" s="855"/>
      <c r="O35" s="855"/>
      <c r="P35" s="856"/>
      <c r="Q35" s="856"/>
      <c r="R35" s="856"/>
      <c r="S35" s="856"/>
      <c r="T35" s="856"/>
      <c r="U35" s="876"/>
      <c r="V35" s="850"/>
      <c r="W35" s="858"/>
      <c r="X35" s="858"/>
      <c r="Y35" s="858"/>
      <c r="Z35" s="324"/>
      <c r="AA35" s="860"/>
      <c r="AB35" s="860"/>
      <c r="AC35" s="857"/>
    </row>
    <row r="36" spans="1:29" s="843" customFormat="1" ht="12.95" customHeight="1">
      <c r="A36" s="305"/>
      <c r="B36" s="844"/>
      <c r="C36" s="858"/>
      <c r="D36" s="858"/>
      <c r="E36" s="325" t="s">
        <v>736</v>
      </c>
      <c r="F36" s="858"/>
      <c r="G36" s="858"/>
      <c r="H36" s="858"/>
      <c r="I36" s="844"/>
      <c r="J36" s="875">
        <v>712</v>
      </c>
      <c r="K36" s="855">
        <v>345</v>
      </c>
      <c r="L36" s="855">
        <v>364</v>
      </c>
      <c r="M36" s="855">
        <v>367</v>
      </c>
      <c r="N36" s="855">
        <v>472</v>
      </c>
      <c r="O36" s="855">
        <v>282</v>
      </c>
      <c r="P36" s="856">
        <v>188</v>
      </c>
      <c r="Q36" s="856">
        <v>190</v>
      </c>
      <c r="R36" s="856">
        <v>240</v>
      </c>
      <c r="S36" s="856">
        <v>63</v>
      </c>
      <c r="T36" s="856">
        <v>176</v>
      </c>
      <c r="U36" s="876">
        <v>177</v>
      </c>
      <c r="V36" s="850"/>
      <c r="W36" s="858"/>
      <c r="X36" s="858"/>
      <c r="Y36" s="325" t="s">
        <v>736</v>
      </c>
      <c r="Z36" s="858"/>
      <c r="AA36" s="858"/>
      <c r="AB36" s="858"/>
      <c r="AC36" s="857"/>
    </row>
    <row r="37" spans="1:29" s="843" customFormat="1" ht="12.95" customHeight="1">
      <c r="A37" s="305"/>
      <c r="B37" s="844"/>
      <c r="C37" s="858"/>
      <c r="D37" s="858"/>
      <c r="E37" s="858"/>
      <c r="F37" s="1715" t="s">
        <v>1358</v>
      </c>
      <c r="G37" s="1716"/>
      <c r="H37" s="1716"/>
      <c r="I37" s="859"/>
      <c r="J37" s="875">
        <v>181</v>
      </c>
      <c r="K37" s="855">
        <v>33</v>
      </c>
      <c r="L37" s="855">
        <v>148</v>
      </c>
      <c r="M37" s="855">
        <v>148</v>
      </c>
      <c r="N37" s="855">
        <v>120</v>
      </c>
      <c r="O37" s="855">
        <v>22</v>
      </c>
      <c r="P37" s="856">
        <v>98</v>
      </c>
      <c r="Q37" s="856">
        <v>98</v>
      </c>
      <c r="R37" s="856">
        <v>61</v>
      </c>
      <c r="S37" s="856">
        <v>11</v>
      </c>
      <c r="T37" s="856">
        <v>50</v>
      </c>
      <c r="U37" s="876">
        <v>50</v>
      </c>
      <c r="V37" s="850"/>
      <c r="W37" s="858"/>
      <c r="X37" s="858"/>
      <c r="Y37" s="858"/>
      <c r="Z37" s="1715" t="s">
        <v>1358</v>
      </c>
      <c r="AA37" s="1716"/>
      <c r="AB37" s="1716"/>
      <c r="AC37" s="857"/>
    </row>
    <row r="38" spans="1:29" s="843" customFormat="1" ht="12.95" customHeight="1">
      <c r="A38" s="305"/>
      <c r="B38" s="844"/>
      <c r="C38" s="858"/>
      <c r="D38" s="858"/>
      <c r="E38" s="858"/>
      <c r="F38" s="1715" t="s">
        <v>1359</v>
      </c>
      <c r="G38" s="1716"/>
      <c r="H38" s="1716"/>
      <c r="I38" s="859"/>
      <c r="J38" s="875">
        <v>84</v>
      </c>
      <c r="K38" s="855">
        <v>34</v>
      </c>
      <c r="L38" s="855">
        <v>50</v>
      </c>
      <c r="M38" s="855">
        <v>50</v>
      </c>
      <c r="N38" s="855">
        <v>50</v>
      </c>
      <c r="O38" s="855">
        <v>27</v>
      </c>
      <c r="P38" s="856">
        <v>23</v>
      </c>
      <c r="Q38" s="856">
        <v>23</v>
      </c>
      <c r="R38" s="856">
        <v>34</v>
      </c>
      <c r="S38" s="856">
        <v>7</v>
      </c>
      <c r="T38" s="856">
        <v>27</v>
      </c>
      <c r="U38" s="876">
        <v>27</v>
      </c>
      <c r="V38" s="850"/>
      <c r="W38" s="858"/>
      <c r="X38" s="858"/>
      <c r="Y38" s="858"/>
      <c r="Z38" s="1715" t="s">
        <v>1359</v>
      </c>
      <c r="AA38" s="1716"/>
      <c r="AB38" s="1716"/>
      <c r="AC38" s="857"/>
    </row>
    <row r="39" spans="1:29" s="843" customFormat="1" ht="12.95" customHeight="1">
      <c r="A39" s="305"/>
      <c r="B39" s="844"/>
      <c r="C39" s="858"/>
      <c r="D39" s="858"/>
      <c r="E39" s="858"/>
      <c r="F39" s="1715" t="s">
        <v>1360</v>
      </c>
      <c r="G39" s="1716"/>
      <c r="H39" s="1716"/>
      <c r="I39" s="859"/>
      <c r="J39" s="875">
        <v>38</v>
      </c>
      <c r="K39" s="855">
        <v>26</v>
      </c>
      <c r="L39" s="855">
        <v>9</v>
      </c>
      <c r="M39" s="855">
        <v>12</v>
      </c>
      <c r="N39" s="855">
        <v>27</v>
      </c>
      <c r="O39" s="855">
        <v>22</v>
      </c>
      <c r="P39" s="856">
        <v>3</v>
      </c>
      <c r="Q39" s="856">
        <v>5</v>
      </c>
      <c r="R39" s="856">
        <v>11</v>
      </c>
      <c r="S39" s="856">
        <v>4</v>
      </c>
      <c r="T39" s="856">
        <v>6</v>
      </c>
      <c r="U39" s="876">
        <v>7</v>
      </c>
      <c r="V39" s="850"/>
      <c r="W39" s="858"/>
      <c r="X39" s="858"/>
      <c r="Y39" s="858"/>
      <c r="Z39" s="1715" t="s">
        <v>1360</v>
      </c>
      <c r="AA39" s="1716"/>
      <c r="AB39" s="1716"/>
      <c r="AC39" s="857"/>
    </row>
    <row r="40" spans="1:29" s="843" customFormat="1" ht="12.95" customHeight="1">
      <c r="A40" s="305"/>
      <c r="B40" s="844"/>
      <c r="C40" s="858"/>
      <c r="D40" s="858"/>
      <c r="E40" s="858"/>
      <c r="F40" s="1715" t="s">
        <v>1361</v>
      </c>
      <c r="G40" s="1716"/>
      <c r="H40" s="1716"/>
      <c r="I40" s="859"/>
      <c r="J40" s="875">
        <v>311</v>
      </c>
      <c r="K40" s="855">
        <v>188</v>
      </c>
      <c r="L40" s="855">
        <v>123</v>
      </c>
      <c r="M40" s="855">
        <v>123</v>
      </c>
      <c r="N40" s="855">
        <v>200</v>
      </c>
      <c r="O40" s="855">
        <v>155</v>
      </c>
      <c r="P40" s="856">
        <v>45</v>
      </c>
      <c r="Q40" s="856">
        <v>45</v>
      </c>
      <c r="R40" s="856">
        <v>111</v>
      </c>
      <c r="S40" s="856">
        <v>33</v>
      </c>
      <c r="T40" s="856">
        <v>78</v>
      </c>
      <c r="U40" s="876">
        <v>78</v>
      </c>
      <c r="V40" s="850"/>
      <c r="W40" s="858"/>
      <c r="X40" s="858"/>
      <c r="Y40" s="858"/>
      <c r="Z40" s="1715" t="s">
        <v>1361</v>
      </c>
      <c r="AA40" s="1716"/>
      <c r="AB40" s="1716"/>
      <c r="AC40" s="857"/>
    </row>
    <row r="41" spans="1:29" s="843" customFormat="1" ht="12.95" customHeight="1">
      <c r="A41" s="305"/>
      <c r="B41" s="844"/>
      <c r="C41" s="858"/>
      <c r="D41" s="858"/>
      <c r="E41" s="858"/>
      <c r="F41" s="1715" t="s">
        <v>1364</v>
      </c>
      <c r="G41" s="1716"/>
      <c r="H41" s="1716"/>
      <c r="I41" s="859"/>
      <c r="J41" s="875">
        <v>21</v>
      </c>
      <c r="K41" s="855">
        <v>17</v>
      </c>
      <c r="L41" s="855">
        <v>4</v>
      </c>
      <c r="M41" s="855">
        <v>4</v>
      </c>
      <c r="N41" s="855">
        <v>18</v>
      </c>
      <c r="O41" s="855">
        <v>15</v>
      </c>
      <c r="P41" s="856">
        <v>3</v>
      </c>
      <c r="Q41" s="856">
        <v>3</v>
      </c>
      <c r="R41" s="856">
        <v>3</v>
      </c>
      <c r="S41" s="856">
        <v>2</v>
      </c>
      <c r="T41" s="856">
        <v>1</v>
      </c>
      <c r="U41" s="876">
        <v>1</v>
      </c>
      <c r="V41" s="850"/>
      <c r="W41" s="858"/>
      <c r="X41" s="858"/>
      <c r="Y41" s="858"/>
      <c r="Z41" s="1715" t="s">
        <v>1364</v>
      </c>
      <c r="AA41" s="1716"/>
      <c r="AB41" s="1716"/>
      <c r="AC41" s="857"/>
    </row>
    <row r="42" spans="1:29" s="843" customFormat="1" ht="12.95" customHeight="1">
      <c r="A42" s="305"/>
      <c r="B42" s="844"/>
      <c r="C42" s="858"/>
      <c r="D42" s="858"/>
      <c r="E42" s="858"/>
      <c r="F42" s="1715" t="s">
        <v>1365</v>
      </c>
      <c r="G42" s="1716"/>
      <c r="H42" s="1716"/>
      <c r="I42" s="859"/>
      <c r="J42" s="875">
        <v>13</v>
      </c>
      <c r="K42" s="855">
        <v>7</v>
      </c>
      <c r="L42" s="855">
        <v>6</v>
      </c>
      <c r="M42" s="855">
        <v>6</v>
      </c>
      <c r="N42" s="855">
        <v>11</v>
      </c>
      <c r="O42" s="855">
        <v>7</v>
      </c>
      <c r="P42" s="856">
        <v>4</v>
      </c>
      <c r="Q42" s="856">
        <v>4</v>
      </c>
      <c r="R42" s="856">
        <v>2</v>
      </c>
      <c r="S42" s="856" t="s">
        <v>133</v>
      </c>
      <c r="T42" s="856">
        <v>2</v>
      </c>
      <c r="U42" s="876">
        <v>2</v>
      </c>
      <c r="V42" s="850"/>
      <c r="W42" s="858"/>
      <c r="X42" s="858"/>
      <c r="Y42" s="858"/>
      <c r="Z42" s="1715" t="s">
        <v>1365</v>
      </c>
      <c r="AA42" s="1716"/>
      <c r="AB42" s="1716"/>
      <c r="AC42" s="857"/>
    </row>
    <row r="43" spans="1:29" s="843" customFormat="1" ht="12.95" customHeight="1">
      <c r="A43" s="305"/>
      <c r="B43" s="844"/>
      <c r="C43" s="858"/>
      <c r="D43" s="858"/>
      <c r="E43" s="858"/>
      <c r="F43" s="1717" t="s">
        <v>737</v>
      </c>
      <c r="G43" s="1718"/>
      <c r="H43" s="1718"/>
      <c r="I43" s="859"/>
      <c r="J43" s="875">
        <v>64</v>
      </c>
      <c r="K43" s="855">
        <v>40</v>
      </c>
      <c r="L43" s="855">
        <v>24</v>
      </c>
      <c r="M43" s="855">
        <v>24</v>
      </c>
      <c r="N43" s="855">
        <v>46</v>
      </c>
      <c r="O43" s="855">
        <v>34</v>
      </c>
      <c r="P43" s="856">
        <v>12</v>
      </c>
      <c r="Q43" s="856">
        <v>12</v>
      </c>
      <c r="R43" s="856">
        <v>18</v>
      </c>
      <c r="S43" s="856">
        <v>6</v>
      </c>
      <c r="T43" s="856">
        <v>12</v>
      </c>
      <c r="U43" s="876">
        <v>12</v>
      </c>
      <c r="V43" s="850"/>
      <c r="W43" s="858"/>
      <c r="X43" s="858"/>
      <c r="Y43" s="858"/>
      <c r="Z43" s="1717" t="s">
        <v>737</v>
      </c>
      <c r="AA43" s="1718"/>
      <c r="AB43" s="1718"/>
      <c r="AC43" s="857"/>
    </row>
    <row r="44" spans="1:29" s="843" customFormat="1" ht="12.95" customHeight="1">
      <c r="A44" s="305"/>
      <c r="B44" s="861"/>
      <c r="C44" s="861"/>
      <c r="D44" s="861"/>
      <c r="E44" s="861"/>
      <c r="F44" s="1719"/>
      <c r="G44" s="1720"/>
      <c r="H44" s="1720"/>
      <c r="I44" s="861"/>
      <c r="J44" s="877"/>
      <c r="K44" s="861"/>
      <c r="L44" s="861"/>
      <c r="M44" s="861"/>
      <c r="N44" s="861"/>
      <c r="O44" s="861"/>
      <c r="P44" s="862"/>
      <c r="Q44" s="862"/>
      <c r="R44" s="862"/>
      <c r="S44" s="862"/>
      <c r="T44" s="862"/>
      <c r="U44" s="878"/>
      <c r="V44" s="862"/>
      <c r="W44" s="862"/>
      <c r="X44" s="862"/>
      <c r="Y44" s="862"/>
      <c r="Z44" s="862"/>
      <c r="AA44" s="862"/>
      <c r="AB44" s="862"/>
      <c r="AC44" s="862"/>
    </row>
    <row r="45" spans="1:29" s="843" customFormat="1" ht="3.75" customHeight="1">
      <c r="A45" s="305"/>
      <c r="B45" s="553"/>
      <c r="C45" s="553"/>
      <c r="D45" s="553"/>
      <c r="E45" s="553"/>
      <c r="F45" s="553"/>
      <c r="G45" s="559"/>
      <c r="H45" s="559"/>
      <c r="I45" s="559"/>
      <c r="J45" s="325"/>
      <c r="K45" s="325"/>
      <c r="L45" s="325"/>
      <c r="M45" s="325"/>
      <c r="N45" s="325"/>
      <c r="O45" s="325"/>
      <c r="P45" s="863"/>
      <c r="Q45" s="863"/>
      <c r="R45" s="863"/>
      <c r="S45" s="863"/>
      <c r="T45" s="863"/>
      <c r="U45" s="863"/>
      <c r="V45" s="839"/>
      <c r="W45" s="839"/>
      <c r="X45" s="839"/>
      <c r="Y45" s="839"/>
      <c r="Z45" s="839"/>
      <c r="AA45" s="864"/>
      <c r="AB45" s="864"/>
      <c r="AC45" s="865"/>
    </row>
    <row r="46" spans="1:29" s="1046" customFormat="1" ht="11.25" customHeight="1">
      <c r="A46" s="345"/>
      <c r="B46" s="1694" t="s">
        <v>1369</v>
      </c>
      <c r="C46" s="1694"/>
      <c r="D46" s="1694"/>
      <c r="E46" s="1694"/>
      <c r="F46" s="1694"/>
      <c r="G46" s="1694"/>
      <c r="H46" s="1694"/>
      <c r="I46" s="1694"/>
      <c r="J46" s="1694"/>
      <c r="K46" s="1694"/>
      <c r="L46" s="1694"/>
      <c r="M46" s="1694"/>
      <c r="N46" s="1694"/>
      <c r="O46" s="1694"/>
    </row>
    <row r="47" spans="1:29" s="1046" customFormat="1" ht="11.25" customHeight="1">
      <c r="A47" s="345"/>
      <c r="B47" s="1046" t="s">
        <v>1336</v>
      </c>
    </row>
    <row r="48" spans="1:29" s="1046" customFormat="1" ht="11.25" customHeight="1">
      <c r="A48" s="345"/>
      <c r="B48" s="1046" t="s">
        <v>1337</v>
      </c>
    </row>
    <row r="49" spans="1:3" ht="12.75" customHeight="1">
      <c r="A49" s="305"/>
      <c r="B49" s="1046"/>
      <c r="C49" s="1046"/>
    </row>
    <row r="50" spans="1:3" ht="12.75" customHeight="1">
      <c r="A50" s="305"/>
      <c r="B50" s="629"/>
      <c r="C50" s="629"/>
    </row>
    <row r="51" spans="1:3" ht="14.65" customHeight="1">
      <c r="A51" s="305"/>
    </row>
    <row r="52" spans="1:3" ht="14.65" customHeight="1">
      <c r="A52" s="305"/>
    </row>
    <row r="55" spans="1:3" ht="14.65" customHeight="1">
      <c r="A55" s="345"/>
    </row>
    <row r="56" spans="1:3" ht="14.65" customHeight="1">
      <c r="A56" s="345"/>
    </row>
    <row r="57" spans="1:3" ht="14.65" customHeight="1">
      <c r="A57" s="345"/>
    </row>
  </sheetData>
  <mergeCells count="72">
    <mergeCell ref="B2:O2"/>
    <mergeCell ref="P2:AC2"/>
    <mergeCell ref="B4:I6"/>
    <mergeCell ref="J4:M4"/>
    <mergeCell ref="P4:Q4"/>
    <mergeCell ref="R4:U4"/>
    <mergeCell ref="V4:AC6"/>
    <mergeCell ref="J5:J6"/>
    <mergeCell ref="N5:N6"/>
    <mergeCell ref="R5:R6"/>
    <mergeCell ref="C8:H8"/>
    <mergeCell ref="W8:AB8"/>
    <mergeCell ref="E10:H10"/>
    <mergeCell ref="Y10:AB10"/>
    <mergeCell ref="E11:H11"/>
    <mergeCell ref="Y11:AB11"/>
    <mergeCell ref="F15:H15"/>
    <mergeCell ref="Z15:AB15"/>
    <mergeCell ref="F16:H16"/>
    <mergeCell ref="Z16:AB16"/>
    <mergeCell ref="F17:H17"/>
    <mergeCell ref="Z17:AB17"/>
    <mergeCell ref="F18:H18"/>
    <mergeCell ref="Z18:AB18"/>
    <mergeCell ref="F19:H19"/>
    <mergeCell ref="Z19:AB19"/>
    <mergeCell ref="F20:H20"/>
    <mergeCell ref="Z20:AB20"/>
    <mergeCell ref="F21:H21"/>
    <mergeCell ref="Z21:AB21"/>
    <mergeCell ref="F22:H22"/>
    <mergeCell ref="Z22:AB22"/>
    <mergeCell ref="F23:H23"/>
    <mergeCell ref="Z23:AB23"/>
    <mergeCell ref="F24:H24"/>
    <mergeCell ref="Z24:AB24"/>
    <mergeCell ref="F25:H25"/>
    <mergeCell ref="Z25:AB25"/>
    <mergeCell ref="F26:H26"/>
    <mergeCell ref="Z26:AB26"/>
    <mergeCell ref="F27:H27"/>
    <mergeCell ref="Z27:AB27"/>
    <mergeCell ref="F28:H28"/>
    <mergeCell ref="Z28:AB28"/>
    <mergeCell ref="F29:H29"/>
    <mergeCell ref="Z29:AB29"/>
    <mergeCell ref="F30:H30"/>
    <mergeCell ref="Z30:AB30"/>
    <mergeCell ref="F37:H37"/>
    <mergeCell ref="Z37:AB37"/>
    <mergeCell ref="F38:H38"/>
    <mergeCell ref="Z38:AB38"/>
    <mergeCell ref="F31:H31"/>
    <mergeCell ref="F32:H32"/>
    <mergeCell ref="F33:H33"/>
    <mergeCell ref="Z31:AB31"/>
    <mergeCell ref="Z32:AB32"/>
    <mergeCell ref="Z33:AB33"/>
    <mergeCell ref="Z34:AB34"/>
    <mergeCell ref="B46:O46"/>
    <mergeCell ref="F34:H34"/>
    <mergeCell ref="F40:H40"/>
    <mergeCell ref="F43:H43"/>
    <mergeCell ref="Z43:AB43"/>
    <mergeCell ref="F44:H44"/>
    <mergeCell ref="F39:H39"/>
    <mergeCell ref="Z39:AB39"/>
    <mergeCell ref="F41:H41"/>
    <mergeCell ref="Z41:AB41"/>
    <mergeCell ref="F42:H42"/>
    <mergeCell ref="Z42:AB42"/>
    <mergeCell ref="Z40:AB40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36" orientation="portrait" useFirstPageNumber="1" r:id="rId1"/>
  <headerFooter scaleWithDoc="0" alignWithMargins="0">
    <oddFooter>&amp;C&amp;P</oddFooter>
  </headerFooter>
  <colBreaks count="1" manualBreakCount="1">
    <brk id="15" min="1" max="4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/>
  </sheetPr>
  <dimension ref="A2:DF78"/>
  <sheetViews>
    <sheetView view="pageBreakPreview" zoomScaleNormal="100" zoomScaleSheetLayoutView="100" workbookViewId="0">
      <selection activeCell="F3" sqref="F3"/>
    </sheetView>
  </sheetViews>
  <sheetFormatPr defaultRowHeight="14.25"/>
  <cols>
    <col min="1" max="1" width="0.625" style="882" customWidth="1"/>
    <col min="2" max="2" width="13.125" style="883" customWidth="1"/>
    <col min="3" max="3" width="0.625" style="882" customWidth="1"/>
    <col min="4" max="4" width="9.375" style="1114" customWidth="1"/>
    <col min="5" max="5" width="14.75" style="883" customWidth="1"/>
    <col min="6" max="6" width="7.5" style="884" customWidth="1"/>
    <col min="7" max="8" width="7.5" style="885" customWidth="1"/>
    <col min="9" max="11" width="7.5" style="884" customWidth="1"/>
    <col min="12" max="12" width="0.625" style="882" customWidth="1"/>
    <col min="13" max="13" width="13.125" style="883" customWidth="1"/>
    <col min="14" max="14" width="0.625" style="882" customWidth="1"/>
    <col min="15" max="15" width="9.375" style="1114" customWidth="1"/>
    <col min="16" max="16" width="14.75" style="883" customWidth="1"/>
    <col min="17" max="17" width="7.5" style="884" customWidth="1"/>
    <col min="18" max="19" width="7.5" style="885" customWidth="1"/>
    <col min="20" max="22" width="7.5" style="884" customWidth="1"/>
    <col min="23" max="23" width="0.625" style="882" customWidth="1"/>
    <col min="24" max="24" width="13.125" style="883" customWidth="1"/>
    <col min="25" max="25" width="0.625" style="882" customWidth="1"/>
    <col min="26" max="26" width="9.375" style="1114" customWidth="1"/>
    <col min="27" max="27" width="14.75" style="883" customWidth="1"/>
    <col min="28" max="28" width="7.5" style="884" customWidth="1"/>
    <col min="29" max="30" width="7.5" style="885" customWidth="1"/>
    <col min="31" max="33" width="7.5" style="884" customWidth="1"/>
    <col min="34" max="34" width="0.625" style="882" customWidth="1"/>
    <col min="35" max="35" width="13.125" style="883" customWidth="1"/>
    <col min="36" max="36" width="0.625" style="882" customWidth="1"/>
    <col min="37" max="37" width="9.375" style="1114" customWidth="1"/>
    <col min="38" max="38" width="14.75" style="883" customWidth="1"/>
    <col min="39" max="39" width="7.5" style="884" customWidth="1"/>
    <col min="40" max="41" width="7.5" style="885" customWidth="1"/>
    <col min="42" max="44" width="7.5" style="884" customWidth="1"/>
    <col min="45" max="45" width="0.625" style="882" customWidth="1"/>
    <col min="46" max="46" width="13.125" style="883" customWidth="1"/>
    <col min="47" max="47" width="0.625" style="882" customWidth="1"/>
    <col min="48" max="48" width="9.375" style="1114" customWidth="1"/>
    <col min="49" max="49" width="14.75" style="883" customWidth="1"/>
    <col min="50" max="50" width="7.5" style="884" customWidth="1"/>
    <col min="51" max="52" width="7.5" style="885" customWidth="1"/>
    <col min="53" max="55" width="7.5" style="884" customWidth="1"/>
    <col min="56" max="56" width="0.625" style="882" customWidth="1"/>
    <col min="57" max="57" width="13.125" style="883" customWidth="1"/>
    <col min="58" max="58" width="0.625" style="882" customWidth="1"/>
    <col min="59" max="59" width="9.375" style="1114" customWidth="1"/>
    <col min="60" max="60" width="14.75" style="883" customWidth="1"/>
    <col min="61" max="61" width="7.5" style="884" customWidth="1"/>
    <col min="62" max="63" width="7.5" style="885" customWidth="1"/>
    <col min="64" max="66" width="7.5" style="884" customWidth="1"/>
    <col min="67" max="67" width="0.625" style="882" customWidth="1"/>
    <col min="68" max="68" width="13.125" style="883" customWidth="1"/>
    <col min="69" max="69" width="0.625" style="882" customWidth="1"/>
    <col min="70" max="70" width="9.375" style="1114" customWidth="1"/>
    <col min="71" max="71" width="14.75" style="883" customWidth="1"/>
    <col min="72" max="72" width="7.5" style="884" customWidth="1"/>
    <col min="73" max="74" width="7.5" style="885" customWidth="1"/>
    <col min="75" max="77" width="7.5" style="884" customWidth="1"/>
    <col min="78" max="78" width="0.625" style="882" customWidth="1"/>
    <col min="79" max="79" width="13.125" style="883" customWidth="1"/>
    <col min="80" max="80" width="0.625" style="882" customWidth="1"/>
    <col min="81" max="81" width="9.375" style="1114" customWidth="1"/>
    <col min="82" max="82" width="14.75" style="883" customWidth="1"/>
    <col min="83" max="83" width="7.5" style="884" customWidth="1"/>
    <col min="84" max="85" width="7.5" style="885" customWidth="1"/>
    <col min="86" max="88" width="7.5" style="884" customWidth="1"/>
    <col min="89" max="89" width="0.625" style="882" customWidth="1"/>
    <col min="90" max="90" width="13.125" style="883" customWidth="1"/>
    <col min="91" max="91" width="0.625" style="882" customWidth="1"/>
    <col min="92" max="92" width="9.375" style="1114" customWidth="1"/>
    <col min="93" max="93" width="14.75" style="883" customWidth="1"/>
    <col min="94" max="94" width="7.5" style="884" customWidth="1"/>
    <col min="95" max="96" width="7.5" style="885" customWidth="1"/>
    <col min="97" max="99" width="7.5" style="884" customWidth="1"/>
    <col min="100" max="100" width="0.625" style="882" customWidth="1"/>
    <col min="101" max="101" width="13.125" style="883" customWidth="1"/>
    <col min="102" max="102" width="0.625" style="882" customWidth="1"/>
    <col min="103" max="103" width="9.375" style="883" customWidth="1"/>
    <col min="104" max="104" width="14.75" style="883" customWidth="1"/>
    <col min="105" max="105" width="7.5" style="884" customWidth="1"/>
    <col min="106" max="107" width="7.5" style="885" customWidth="1"/>
    <col min="108" max="110" width="7.5" style="884" customWidth="1"/>
    <col min="111" max="16384" width="9" style="887"/>
  </cols>
  <sheetData>
    <row r="2" spans="1:110" s="881" customFormat="1" ht="19.5" customHeight="1">
      <c r="A2" s="1757" t="s">
        <v>1296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 t="s">
        <v>1296</v>
      </c>
      <c r="M2" s="1757"/>
      <c r="N2" s="1757"/>
      <c r="O2" s="1757"/>
      <c r="P2" s="1757"/>
      <c r="Q2" s="1757"/>
      <c r="R2" s="1757"/>
      <c r="S2" s="1757"/>
      <c r="T2" s="1757"/>
      <c r="U2" s="1757"/>
      <c r="V2" s="1757"/>
      <c r="W2" s="1757" t="s">
        <v>1296</v>
      </c>
      <c r="X2" s="1757"/>
      <c r="Y2" s="1757"/>
      <c r="Z2" s="1757"/>
      <c r="AA2" s="1757"/>
      <c r="AB2" s="1757"/>
      <c r="AC2" s="1757"/>
      <c r="AD2" s="1757"/>
      <c r="AE2" s="1757"/>
      <c r="AF2" s="1757"/>
      <c r="AG2" s="1757"/>
      <c r="AH2" s="1757" t="s">
        <v>1296</v>
      </c>
      <c r="AI2" s="1757"/>
      <c r="AJ2" s="1757"/>
      <c r="AK2" s="1757"/>
      <c r="AL2" s="1757"/>
      <c r="AM2" s="1757"/>
      <c r="AN2" s="1757"/>
      <c r="AO2" s="1757"/>
      <c r="AP2" s="1757"/>
      <c r="AQ2" s="1757"/>
      <c r="AR2" s="1757"/>
      <c r="AS2" s="1757" t="s">
        <v>1296</v>
      </c>
      <c r="AT2" s="1757"/>
      <c r="AU2" s="1757"/>
      <c r="AV2" s="1757"/>
      <c r="AW2" s="1757"/>
      <c r="AX2" s="1757"/>
      <c r="AY2" s="1757"/>
      <c r="AZ2" s="1757"/>
      <c r="BA2" s="1757"/>
      <c r="BB2" s="1757"/>
      <c r="BC2" s="1757"/>
      <c r="BD2" s="1757" t="s">
        <v>1296</v>
      </c>
      <c r="BE2" s="1757"/>
      <c r="BF2" s="1757"/>
      <c r="BG2" s="1757"/>
      <c r="BH2" s="1757"/>
      <c r="BI2" s="1757"/>
      <c r="BJ2" s="1757"/>
      <c r="BK2" s="1757"/>
      <c r="BL2" s="1757"/>
      <c r="BM2" s="1757"/>
      <c r="BN2" s="1757"/>
      <c r="BO2" s="1757" t="s">
        <v>1296</v>
      </c>
      <c r="BP2" s="1757"/>
      <c r="BQ2" s="1757"/>
      <c r="BR2" s="1757"/>
      <c r="BS2" s="1757"/>
      <c r="BT2" s="1757"/>
      <c r="BU2" s="1757"/>
      <c r="BV2" s="1757"/>
      <c r="BW2" s="1757"/>
      <c r="BX2" s="1757"/>
      <c r="BY2" s="1757"/>
      <c r="BZ2" s="1757" t="s">
        <v>1296</v>
      </c>
      <c r="CA2" s="1757"/>
      <c r="CB2" s="1757"/>
      <c r="CC2" s="1757"/>
      <c r="CD2" s="1757"/>
      <c r="CE2" s="1757"/>
      <c r="CF2" s="1757"/>
      <c r="CG2" s="1757"/>
      <c r="CH2" s="1757"/>
      <c r="CI2" s="1757"/>
      <c r="CJ2" s="1757"/>
      <c r="CK2" s="1757" t="s">
        <v>1296</v>
      </c>
      <c r="CL2" s="1757"/>
      <c r="CM2" s="1757"/>
      <c r="CN2" s="1757"/>
      <c r="CO2" s="1757"/>
      <c r="CP2" s="1757"/>
      <c r="CQ2" s="1757"/>
      <c r="CR2" s="1757"/>
      <c r="CS2" s="1757"/>
      <c r="CT2" s="1757"/>
      <c r="CU2" s="1757"/>
      <c r="CV2" s="1757" t="s">
        <v>1296</v>
      </c>
      <c r="CW2" s="1757"/>
      <c r="CX2" s="1757"/>
      <c r="CY2" s="1757"/>
      <c r="CZ2" s="1757"/>
      <c r="DA2" s="1757"/>
      <c r="DB2" s="1757"/>
      <c r="DC2" s="1757"/>
      <c r="DD2" s="1757"/>
      <c r="DE2" s="1757"/>
      <c r="DF2" s="1757"/>
    </row>
    <row r="3" spans="1:110" ht="16.5" customHeight="1">
      <c r="J3" s="1758" t="s">
        <v>748</v>
      </c>
      <c r="K3" s="1758"/>
      <c r="U3" s="1758" t="s">
        <v>748</v>
      </c>
      <c r="V3" s="1758"/>
      <c r="AF3" s="1758" t="s">
        <v>748</v>
      </c>
      <c r="AG3" s="1758"/>
      <c r="AQ3" s="1758" t="s">
        <v>748</v>
      </c>
      <c r="AR3" s="1758"/>
      <c r="BB3" s="1758" t="s">
        <v>748</v>
      </c>
      <c r="BC3" s="1758"/>
      <c r="BM3" s="1758" t="s">
        <v>748</v>
      </c>
      <c r="BN3" s="1758"/>
      <c r="BX3" s="1758" t="s">
        <v>748</v>
      </c>
      <c r="BY3" s="1758"/>
      <c r="CI3" s="1758" t="s">
        <v>748</v>
      </c>
      <c r="CJ3" s="1758"/>
      <c r="CT3" s="1758" t="s">
        <v>748</v>
      </c>
      <c r="CU3" s="1758"/>
      <c r="DF3" s="886" t="s">
        <v>748</v>
      </c>
    </row>
    <row r="4" spans="1:110" s="881" customFormat="1" ht="11.1" customHeight="1">
      <c r="A4" s="1753" t="s">
        <v>749</v>
      </c>
      <c r="B4" s="1753"/>
      <c r="C4" s="1754"/>
      <c r="D4" s="1747" t="s">
        <v>750</v>
      </c>
      <c r="E4" s="1748" t="s">
        <v>751</v>
      </c>
      <c r="F4" s="1750" t="s">
        <v>752</v>
      </c>
      <c r="G4" s="1751"/>
      <c r="H4" s="1751"/>
      <c r="I4" s="1751" t="s">
        <v>39</v>
      </c>
      <c r="J4" s="1751"/>
      <c r="K4" s="1752"/>
      <c r="L4" s="1753" t="s">
        <v>749</v>
      </c>
      <c r="M4" s="1753"/>
      <c r="N4" s="1754"/>
      <c r="O4" s="1747" t="s">
        <v>750</v>
      </c>
      <c r="P4" s="1748" t="s">
        <v>751</v>
      </c>
      <c r="Q4" s="1750" t="s">
        <v>752</v>
      </c>
      <c r="R4" s="1751"/>
      <c r="S4" s="1751"/>
      <c r="T4" s="1751" t="s">
        <v>39</v>
      </c>
      <c r="U4" s="1751"/>
      <c r="V4" s="1752"/>
      <c r="W4" s="1753" t="s">
        <v>749</v>
      </c>
      <c r="X4" s="1753"/>
      <c r="Y4" s="1754"/>
      <c r="Z4" s="1747" t="s">
        <v>750</v>
      </c>
      <c r="AA4" s="1748" t="s">
        <v>751</v>
      </c>
      <c r="AB4" s="1750" t="s">
        <v>752</v>
      </c>
      <c r="AC4" s="1751"/>
      <c r="AD4" s="1751"/>
      <c r="AE4" s="1751" t="s">
        <v>39</v>
      </c>
      <c r="AF4" s="1751"/>
      <c r="AG4" s="1752"/>
      <c r="AH4" s="1753" t="s">
        <v>749</v>
      </c>
      <c r="AI4" s="1753"/>
      <c r="AJ4" s="1754"/>
      <c r="AK4" s="1747" t="s">
        <v>750</v>
      </c>
      <c r="AL4" s="1748" t="s">
        <v>751</v>
      </c>
      <c r="AM4" s="1750" t="s">
        <v>752</v>
      </c>
      <c r="AN4" s="1751"/>
      <c r="AO4" s="1751"/>
      <c r="AP4" s="1751" t="s">
        <v>39</v>
      </c>
      <c r="AQ4" s="1751"/>
      <c r="AR4" s="1752"/>
      <c r="AS4" s="1753" t="s">
        <v>749</v>
      </c>
      <c r="AT4" s="1753"/>
      <c r="AU4" s="1754"/>
      <c r="AV4" s="1747" t="s">
        <v>750</v>
      </c>
      <c r="AW4" s="1748" t="s">
        <v>751</v>
      </c>
      <c r="AX4" s="1750" t="s">
        <v>752</v>
      </c>
      <c r="AY4" s="1751"/>
      <c r="AZ4" s="1751"/>
      <c r="BA4" s="1751" t="s">
        <v>39</v>
      </c>
      <c r="BB4" s="1751"/>
      <c r="BC4" s="1752"/>
      <c r="BD4" s="1753" t="s">
        <v>749</v>
      </c>
      <c r="BE4" s="1753"/>
      <c r="BF4" s="1754"/>
      <c r="BG4" s="1747" t="s">
        <v>750</v>
      </c>
      <c r="BH4" s="1748" t="s">
        <v>751</v>
      </c>
      <c r="BI4" s="1750" t="s">
        <v>752</v>
      </c>
      <c r="BJ4" s="1751"/>
      <c r="BK4" s="1751"/>
      <c r="BL4" s="1751" t="s">
        <v>39</v>
      </c>
      <c r="BM4" s="1751"/>
      <c r="BN4" s="1752"/>
      <c r="BO4" s="1753" t="s">
        <v>749</v>
      </c>
      <c r="BP4" s="1753"/>
      <c r="BQ4" s="1754"/>
      <c r="BR4" s="1747" t="s">
        <v>750</v>
      </c>
      <c r="BS4" s="1748" t="s">
        <v>751</v>
      </c>
      <c r="BT4" s="1750" t="s">
        <v>752</v>
      </c>
      <c r="BU4" s="1751"/>
      <c r="BV4" s="1751"/>
      <c r="BW4" s="1751" t="s">
        <v>39</v>
      </c>
      <c r="BX4" s="1751"/>
      <c r="BY4" s="1752"/>
      <c r="BZ4" s="1753" t="s">
        <v>749</v>
      </c>
      <c r="CA4" s="1753"/>
      <c r="CB4" s="1754"/>
      <c r="CC4" s="1747" t="s">
        <v>750</v>
      </c>
      <c r="CD4" s="1748" t="s">
        <v>751</v>
      </c>
      <c r="CE4" s="1750" t="s">
        <v>752</v>
      </c>
      <c r="CF4" s="1751"/>
      <c r="CG4" s="1751"/>
      <c r="CH4" s="1751" t="s">
        <v>39</v>
      </c>
      <c r="CI4" s="1751"/>
      <c r="CJ4" s="1752"/>
      <c r="CK4" s="1753" t="s">
        <v>749</v>
      </c>
      <c r="CL4" s="1753"/>
      <c r="CM4" s="1754"/>
      <c r="CN4" s="1747" t="s">
        <v>750</v>
      </c>
      <c r="CO4" s="1748" t="s">
        <v>751</v>
      </c>
      <c r="CP4" s="1750" t="s">
        <v>752</v>
      </c>
      <c r="CQ4" s="1751"/>
      <c r="CR4" s="1751"/>
      <c r="CS4" s="1751" t="s">
        <v>39</v>
      </c>
      <c r="CT4" s="1751"/>
      <c r="CU4" s="1752"/>
      <c r="CV4" s="1753" t="s">
        <v>749</v>
      </c>
      <c r="CW4" s="1753"/>
      <c r="CX4" s="1754"/>
      <c r="CY4" s="1749" t="s">
        <v>750</v>
      </c>
      <c r="CZ4" s="1748" t="s">
        <v>751</v>
      </c>
      <c r="DA4" s="1750" t="s">
        <v>752</v>
      </c>
      <c r="DB4" s="1751"/>
      <c r="DC4" s="1751"/>
      <c r="DD4" s="1751" t="s">
        <v>39</v>
      </c>
      <c r="DE4" s="1751"/>
      <c r="DF4" s="1752"/>
    </row>
    <row r="5" spans="1:110" s="881" customFormat="1" ht="11.1" customHeight="1">
      <c r="A5" s="1755"/>
      <c r="B5" s="1755"/>
      <c r="C5" s="1756"/>
      <c r="D5" s="1747"/>
      <c r="E5" s="1749"/>
      <c r="F5" s="908" t="s">
        <v>20</v>
      </c>
      <c r="G5" s="905" t="s">
        <v>647</v>
      </c>
      <c r="H5" s="906" t="s">
        <v>521</v>
      </c>
      <c r="I5" s="905" t="s">
        <v>20</v>
      </c>
      <c r="J5" s="905" t="s">
        <v>0</v>
      </c>
      <c r="K5" s="907" t="s">
        <v>1</v>
      </c>
      <c r="L5" s="1755"/>
      <c r="M5" s="1755"/>
      <c r="N5" s="1756"/>
      <c r="O5" s="1747"/>
      <c r="P5" s="1749"/>
      <c r="Q5" s="908" t="s">
        <v>20</v>
      </c>
      <c r="R5" s="905" t="s">
        <v>647</v>
      </c>
      <c r="S5" s="906" t="s">
        <v>521</v>
      </c>
      <c r="T5" s="905" t="s">
        <v>20</v>
      </c>
      <c r="U5" s="905" t="s">
        <v>0</v>
      </c>
      <c r="V5" s="907" t="s">
        <v>1</v>
      </c>
      <c r="W5" s="1755"/>
      <c r="X5" s="1755"/>
      <c r="Y5" s="1756"/>
      <c r="Z5" s="1747"/>
      <c r="AA5" s="1749"/>
      <c r="AB5" s="908" t="s">
        <v>20</v>
      </c>
      <c r="AC5" s="905" t="s">
        <v>647</v>
      </c>
      <c r="AD5" s="906" t="s">
        <v>521</v>
      </c>
      <c r="AE5" s="905" t="s">
        <v>20</v>
      </c>
      <c r="AF5" s="905" t="s">
        <v>0</v>
      </c>
      <c r="AG5" s="907" t="s">
        <v>1</v>
      </c>
      <c r="AH5" s="1755"/>
      <c r="AI5" s="1755"/>
      <c r="AJ5" s="1756"/>
      <c r="AK5" s="1747"/>
      <c r="AL5" s="1749"/>
      <c r="AM5" s="908" t="s">
        <v>20</v>
      </c>
      <c r="AN5" s="905" t="s">
        <v>647</v>
      </c>
      <c r="AO5" s="906" t="s">
        <v>521</v>
      </c>
      <c r="AP5" s="905" t="s">
        <v>20</v>
      </c>
      <c r="AQ5" s="905" t="s">
        <v>0</v>
      </c>
      <c r="AR5" s="907" t="s">
        <v>1</v>
      </c>
      <c r="AS5" s="1755"/>
      <c r="AT5" s="1755"/>
      <c r="AU5" s="1756"/>
      <c r="AV5" s="1747"/>
      <c r="AW5" s="1749"/>
      <c r="AX5" s="908" t="s">
        <v>20</v>
      </c>
      <c r="AY5" s="905" t="s">
        <v>647</v>
      </c>
      <c r="AZ5" s="906" t="s">
        <v>521</v>
      </c>
      <c r="BA5" s="905" t="s">
        <v>20</v>
      </c>
      <c r="BB5" s="905" t="s">
        <v>0</v>
      </c>
      <c r="BC5" s="907" t="s">
        <v>1</v>
      </c>
      <c r="BD5" s="1755"/>
      <c r="BE5" s="1755"/>
      <c r="BF5" s="1756"/>
      <c r="BG5" s="1747"/>
      <c r="BH5" s="1749"/>
      <c r="BI5" s="908" t="s">
        <v>20</v>
      </c>
      <c r="BJ5" s="905" t="s">
        <v>647</v>
      </c>
      <c r="BK5" s="906" t="s">
        <v>521</v>
      </c>
      <c r="BL5" s="905" t="s">
        <v>20</v>
      </c>
      <c r="BM5" s="905" t="s">
        <v>0</v>
      </c>
      <c r="BN5" s="907" t="s">
        <v>1</v>
      </c>
      <c r="BO5" s="1755"/>
      <c r="BP5" s="1755"/>
      <c r="BQ5" s="1756"/>
      <c r="BR5" s="1747"/>
      <c r="BS5" s="1749"/>
      <c r="BT5" s="908" t="s">
        <v>20</v>
      </c>
      <c r="BU5" s="905" t="s">
        <v>647</v>
      </c>
      <c r="BV5" s="906" t="s">
        <v>521</v>
      </c>
      <c r="BW5" s="905" t="s">
        <v>20</v>
      </c>
      <c r="BX5" s="905" t="s">
        <v>0</v>
      </c>
      <c r="BY5" s="907" t="s">
        <v>1</v>
      </c>
      <c r="BZ5" s="1755"/>
      <c r="CA5" s="1755"/>
      <c r="CB5" s="1756"/>
      <c r="CC5" s="1747"/>
      <c r="CD5" s="1749"/>
      <c r="CE5" s="908" t="s">
        <v>20</v>
      </c>
      <c r="CF5" s="905" t="s">
        <v>647</v>
      </c>
      <c r="CG5" s="906" t="s">
        <v>521</v>
      </c>
      <c r="CH5" s="905" t="s">
        <v>20</v>
      </c>
      <c r="CI5" s="905" t="s">
        <v>0</v>
      </c>
      <c r="CJ5" s="907" t="s">
        <v>1</v>
      </c>
      <c r="CK5" s="1755"/>
      <c r="CL5" s="1755"/>
      <c r="CM5" s="1756"/>
      <c r="CN5" s="1747"/>
      <c r="CO5" s="1749"/>
      <c r="CP5" s="908" t="s">
        <v>20</v>
      </c>
      <c r="CQ5" s="905" t="s">
        <v>647</v>
      </c>
      <c r="CR5" s="906" t="s">
        <v>521</v>
      </c>
      <c r="CS5" s="905" t="s">
        <v>20</v>
      </c>
      <c r="CT5" s="905" t="s">
        <v>0</v>
      </c>
      <c r="CU5" s="907" t="s">
        <v>1</v>
      </c>
      <c r="CV5" s="1755"/>
      <c r="CW5" s="1755"/>
      <c r="CX5" s="1756"/>
      <c r="CY5" s="1749"/>
      <c r="CZ5" s="1749"/>
      <c r="DA5" s="908" t="s">
        <v>20</v>
      </c>
      <c r="DB5" s="905" t="s">
        <v>647</v>
      </c>
      <c r="DC5" s="906" t="s">
        <v>521</v>
      </c>
      <c r="DD5" s="905" t="s">
        <v>20</v>
      </c>
      <c r="DE5" s="905" t="s">
        <v>0</v>
      </c>
      <c r="DF5" s="907" t="s">
        <v>1</v>
      </c>
    </row>
    <row r="6" spans="1:110" ht="11.1" customHeight="1">
      <c r="B6" s="889"/>
      <c r="D6" s="1113"/>
      <c r="E6" s="909"/>
      <c r="F6" s="888"/>
      <c r="G6" s="888"/>
      <c r="H6" s="888"/>
      <c r="I6" s="888"/>
      <c r="J6" s="888"/>
      <c r="K6" s="888"/>
      <c r="M6" s="889"/>
      <c r="O6" s="1116"/>
      <c r="P6" s="909"/>
      <c r="Q6" s="890"/>
      <c r="R6" s="890"/>
      <c r="S6" s="890"/>
      <c r="T6" s="890"/>
      <c r="U6" s="890"/>
      <c r="V6" s="890"/>
      <c r="X6" s="889"/>
      <c r="Z6" s="1119"/>
      <c r="AA6" s="914"/>
      <c r="AB6" s="888"/>
      <c r="AC6" s="888"/>
      <c r="AD6" s="888"/>
      <c r="AE6" s="888"/>
      <c r="AF6" s="888"/>
      <c r="AG6" s="888"/>
      <c r="AI6" s="889"/>
      <c r="AK6" s="1119"/>
      <c r="AL6" s="914"/>
      <c r="AM6" s="888"/>
      <c r="AN6" s="888"/>
      <c r="AO6" s="888"/>
      <c r="AP6" s="888"/>
      <c r="AQ6" s="888"/>
      <c r="AR6" s="888"/>
      <c r="AT6" s="889"/>
      <c r="AV6" s="1119"/>
      <c r="AW6" s="914"/>
      <c r="AX6" s="888"/>
      <c r="AY6" s="888"/>
      <c r="AZ6" s="888"/>
      <c r="BA6" s="888"/>
      <c r="BB6" s="888"/>
      <c r="BC6" s="888"/>
      <c r="BE6" s="889"/>
      <c r="BG6" s="1119"/>
      <c r="BH6" s="914"/>
      <c r="BI6" s="888"/>
      <c r="BJ6" s="888"/>
      <c r="BK6" s="888"/>
      <c r="BL6" s="888"/>
      <c r="BM6" s="888"/>
      <c r="BN6" s="888"/>
      <c r="BP6" s="889"/>
      <c r="BR6" s="1119"/>
      <c r="BS6" s="914"/>
      <c r="BT6" s="888"/>
      <c r="BU6" s="888"/>
      <c r="BV6" s="888"/>
      <c r="BW6" s="888"/>
      <c r="BX6" s="888"/>
      <c r="BY6" s="888"/>
      <c r="CA6" s="889"/>
      <c r="CC6" s="1119"/>
      <c r="CD6" s="914"/>
      <c r="CE6" s="888"/>
      <c r="CF6" s="888"/>
      <c r="CG6" s="888"/>
      <c r="CH6" s="888"/>
      <c r="CI6" s="888"/>
      <c r="CJ6" s="888"/>
      <c r="CL6" s="889"/>
      <c r="CN6" s="1119"/>
      <c r="CO6" s="914"/>
      <c r="CP6" s="888"/>
      <c r="CQ6" s="888"/>
      <c r="CR6" s="888"/>
      <c r="CS6" s="888"/>
      <c r="CT6" s="888"/>
      <c r="CU6" s="888"/>
      <c r="CW6" s="889"/>
      <c r="CY6" s="913"/>
      <c r="CZ6" s="914"/>
      <c r="DA6" s="888"/>
      <c r="DB6" s="888"/>
      <c r="DC6" s="888"/>
      <c r="DD6" s="888"/>
      <c r="DE6" s="888"/>
      <c r="DF6" s="888"/>
    </row>
    <row r="7" spans="1:110" s="893" customFormat="1" ht="11.1" customHeight="1">
      <c r="A7" s="891"/>
      <c r="B7" s="896" t="s">
        <v>1297</v>
      </c>
      <c r="C7" s="882"/>
      <c r="D7" s="1113"/>
      <c r="E7" s="910"/>
      <c r="F7" s="892">
        <v>71022</v>
      </c>
      <c r="G7" s="892">
        <v>70743</v>
      </c>
      <c r="H7" s="892">
        <v>279</v>
      </c>
      <c r="I7" s="892">
        <v>168466</v>
      </c>
      <c r="J7" s="892">
        <v>77251</v>
      </c>
      <c r="K7" s="892">
        <v>91215</v>
      </c>
      <c r="L7" s="882"/>
      <c r="M7" s="889" t="s">
        <v>780</v>
      </c>
      <c r="N7" s="882"/>
      <c r="O7" s="1113"/>
      <c r="P7" s="909"/>
      <c r="Q7" s="888">
        <v>181</v>
      </c>
      <c r="R7" s="888">
        <v>181</v>
      </c>
      <c r="S7" s="888" t="s">
        <v>133</v>
      </c>
      <c r="T7" s="888">
        <v>357</v>
      </c>
      <c r="U7" s="888">
        <v>147</v>
      </c>
      <c r="V7" s="888">
        <v>210</v>
      </c>
      <c r="W7" s="882"/>
      <c r="X7" s="889" t="s">
        <v>803</v>
      </c>
      <c r="Y7" s="1107"/>
      <c r="Z7" s="1120"/>
      <c r="AA7" s="914"/>
      <c r="AB7" s="888">
        <v>115</v>
      </c>
      <c r="AC7" s="888">
        <v>115</v>
      </c>
      <c r="AD7" s="888" t="s">
        <v>133</v>
      </c>
      <c r="AE7" s="888">
        <v>233</v>
      </c>
      <c r="AF7" s="888">
        <v>97</v>
      </c>
      <c r="AG7" s="888">
        <v>136</v>
      </c>
      <c r="AH7" s="882"/>
      <c r="AI7" s="896" t="s">
        <v>1304</v>
      </c>
      <c r="AJ7" s="1107"/>
      <c r="AK7" s="921"/>
      <c r="AL7" s="918"/>
      <c r="AM7" s="892">
        <v>3181</v>
      </c>
      <c r="AN7" s="892">
        <v>3169</v>
      </c>
      <c r="AO7" s="892">
        <v>12</v>
      </c>
      <c r="AP7" s="892">
        <v>5131</v>
      </c>
      <c r="AQ7" s="892">
        <v>2450</v>
      </c>
      <c r="AR7" s="892">
        <v>2681</v>
      </c>
      <c r="AS7" s="882"/>
      <c r="AT7" s="889" t="s">
        <v>828</v>
      </c>
      <c r="AU7" s="882"/>
      <c r="AV7" s="1120"/>
      <c r="AW7" s="914"/>
      <c r="AX7" s="888">
        <v>108</v>
      </c>
      <c r="AY7" s="888">
        <v>108</v>
      </c>
      <c r="AZ7" s="888" t="s">
        <v>133</v>
      </c>
      <c r="BA7" s="888">
        <v>235</v>
      </c>
      <c r="BB7" s="888">
        <v>119</v>
      </c>
      <c r="BC7" s="888">
        <v>116</v>
      </c>
      <c r="BD7" s="882"/>
      <c r="BE7" s="889" t="s">
        <v>852</v>
      </c>
      <c r="BF7" s="882"/>
      <c r="BG7" s="1120"/>
      <c r="BH7" s="914"/>
      <c r="BI7" s="888">
        <v>32</v>
      </c>
      <c r="BJ7" s="888">
        <v>32</v>
      </c>
      <c r="BK7" s="888" t="s">
        <v>133</v>
      </c>
      <c r="BL7" s="888">
        <v>93</v>
      </c>
      <c r="BM7" s="888">
        <v>46</v>
      </c>
      <c r="BN7" s="888">
        <v>47</v>
      </c>
      <c r="BO7" s="882"/>
      <c r="BP7" s="896" t="s">
        <v>1270</v>
      </c>
      <c r="BQ7" s="882"/>
      <c r="BR7" s="921"/>
      <c r="BS7" s="918"/>
      <c r="BT7" s="892">
        <v>1076</v>
      </c>
      <c r="BU7" s="892">
        <v>1067</v>
      </c>
      <c r="BV7" s="892">
        <v>9</v>
      </c>
      <c r="BW7" s="892">
        <v>3304</v>
      </c>
      <c r="BX7" s="892">
        <v>1458</v>
      </c>
      <c r="BY7" s="892">
        <v>1846</v>
      </c>
      <c r="BZ7" s="882"/>
      <c r="CA7" s="889" t="s">
        <v>906</v>
      </c>
      <c r="CB7" s="882"/>
      <c r="CC7" s="1120"/>
      <c r="CD7" s="914"/>
      <c r="CE7" s="888">
        <v>26</v>
      </c>
      <c r="CF7" s="888">
        <v>26</v>
      </c>
      <c r="CG7" s="888" t="s">
        <v>133</v>
      </c>
      <c r="CH7" s="888">
        <v>56</v>
      </c>
      <c r="CI7" s="888">
        <v>26</v>
      </c>
      <c r="CJ7" s="888">
        <v>30</v>
      </c>
      <c r="CK7" s="882"/>
      <c r="CL7" s="896" t="s">
        <v>1284</v>
      </c>
      <c r="CM7" s="882"/>
      <c r="CN7" s="921"/>
      <c r="CO7" s="918"/>
      <c r="CP7" s="892">
        <v>1285</v>
      </c>
      <c r="CQ7" s="892">
        <v>1277</v>
      </c>
      <c r="CR7" s="892">
        <v>8</v>
      </c>
      <c r="CS7" s="892">
        <v>3906</v>
      </c>
      <c r="CT7" s="892">
        <v>1754</v>
      </c>
      <c r="CU7" s="892">
        <v>2152</v>
      </c>
      <c r="CV7" s="882"/>
    </row>
    <row r="8" spans="1:110" ht="11.1" customHeight="1">
      <c r="B8" s="889"/>
      <c r="D8" s="1113"/>
      <c r="E8" s="909"/>
      <c r="F8" s="888"/>
      <c r="G8" s="888"/>
      <c r="H8" s="888"/>
      <c r="I8" s="888"/>
      <c r="J8" s="888"/>
      <c r="K8" s="888"/>
      <c r="M8" s="889" t="s">
        <v>787</v>
      </c>
      <c r="O8" s="1113"/>
      <c r="P8" s="909"/>
      <c r="Q8" s="888">
        <v>63</v>
      </c>
      <c r="R8" s="888">
        <v>62</v>
      </c>
      <c r="S8" s="888">
        <v>1</v>
      </c>
      <c r="T8" s="888">
        <v>138</v>
      </c>
      <c r="U8" s="888">
        <v>57</v>
      </c>
      <c r="V8" s="888">
        <v>81</v>
      </c>
      <c r="X8" s="889" t="s">
        <v>810</v>
      </c>
      <c r="Z8" s="1120"/>
      <c r="AA8" s="914"/>
      <c r="AB8" s="888">
        <v>308</v>
      </c>
      <c r="AC8" s="888">
        <v>308</v>
      </c>
      <c r="AD8" s="888" t="s">
        <v>133</v>
      </c>
      <c r="AE8" s="888">
        <v>698</v>
      </c>
      <c r="AF8" s="888">
        <v>298</v>
      </c>
      <c r="AG8" s="888">
        <v>400</v>
      </c>
      <c r="AI8" s="889" t="s">
        <v>811</v>
      </c>
      <c r="AK8" s="1120"/>
      <c r="AL8" s="914"/>
      <c r="AM8" s="888">
        <v>294</v>
      </c>
      <c r="AN8" s="888">
        <v>291</v>
      </c>
      <c r="AO8" s="888">
        <v>3</v>
      </c>
      <c r="AP8" s="888">
        <v>625</v>
      </c>
      <c r="AQ8" s="888">
        <v>265</v>
      </c>
      <c r="AR8" s="888">
        <v>360</v>
      </c>
      <c r="AT8" s="889" t="s">
        <v>836</v>
      </c>
      <c r="AV8" s="1120"/>
      <c r="AW8" s="914"/>
      <c r="AX8" s="888">
        <v>113</v>
      </c>
      <c r="AY8" s="888">
        <v>113</v>
      </c>
      <c r="AZ8" s="888" t="s">
        <v>133</v>
      </c>
      <c r="BA8" s="888">
        <v>246</v>
      </c>
      <c r="BB8" s="888">
        <v>107</v>
      </c>
      <c r="BC8" s="888">
        <v>139</v>
      </c>
      <c r="BE8" s="889" t="s">
        <v>860</v>
      </c>
      <c r="BG8" s="1120"/>
      <c r="BH8" s="914"/>
      <c r="BI8" s="888">
        <v>86</v>
      </c>
      <c r="BJ8" s="888">
        <v>86</v>
      </c>
      <c r="BK8" s="888" t="s">
        <v>133</v>
      </c>
      <c r="BL8" s="888">
        <v>234</v>
      </c>
      <c r="BM8" s="888">
        <v>111</v>
      </c>
      <c r="BN8" s="888">
        <v>123</v>
      </c>
      <c r="BP8" s="889" t="s">
        <v>889</v>
      </c>
      <c r="BR8" s="1113"/>
      <c r="BS8" s="914"/>
      <c r="BT8" s="888">
        <v>5</v>
      </c>
      <c r="BU8" s="888">
        <v>5</v>
      </c>
      <c r="BV8" s="888" t="s">
        <v>133</v>
      </c>
      <c r="BW8" s="888">
        <v>19</v>
      </c>
      <c r="BX8" s="888">
        <v>9</v>
      </c>
      <c r="BY8" s="888">
        <v>10</v>
      </c>
      <c r="CA8" s="889" t="s">
        <v>915</v>
      </c>
      <c r="CC8" s="1120"/>
      <c r="CD8" s="914"/>
      <c r="CE8" s="888">
        <v>5</v>
      </c>
      <c r="CF8" s="888">
        <v>5</v>
      </c>
      <c r="CG8" s="888" t="s">
        <v>133</v>
      </c>
      <c r="CH8" s="888">
        <v>14</v>
      </c>
      <c r="CI8" s="888">
        <v>8</v>
      </c>
      <c r="CJ8" s="888">
        <v>6</v>
      </c>
      <c r="CL8" s="889" t="s">
        <v>907</v>
      </c>
      <c r="CN8" s="1120"/>
      <c r="CO8" s="914"/>
      <c r="CP8" s="888">
        <v>558</v>
      </c>
      <c r="CQ8" s="888">
        <v>554</v>
      </c>
      <c r="CR8" s="888">
        <v>4</v>
      </c>
      <c r="CS8" s="888">
        <v>1670</v>
      </c>
      <c r="CT8" s="888">
        <v>766</v>
      </c>
      <c r="CU8" s="888">
        <v>904</v>
      </c>
    </row>
    <row r="9" spans="1:110" s="895" customFormat="1" ht="11.1" customHeight="1">
      <c r="A9" s="894"/>
      <c r="B9" s="896" t="s">
        <v>771</v>
      </c>
      <c r="C9" s="882"/>
      <c r="D9" s="1113"/>
      <c r="E9" s="911"/>
      <c r="F9" s="892">
        <v>66040</v>
      </c>
      <c r="G9" s="892">
        <v>65796</v>
      </c>
      <c r="H9" s="892">
        <v>244</v>
      </c>
      <c r="I9" s="892">
        <v>153438</v>
      </c>
      <c r="J9" s="892">
        <v>70375</v>
      </c>
      <c r="K9" s="892">
        <v>83063</v>
      </c>
      <c r="L9" s="882"/>
      <c r="M9" s="889" t="s">
        <v>795</v>
      </c>
      <c r="N9" s="1107"/>
      <c r="O9" s="1113"/>
      <c r="P9" s="909"/>
      <c r="Q9" s="888">
        <v>97</v>
      </c>
      <c r="R9" s="888">
        <v>96</v>
      </c>
      <c r="S9" s="888">
        <v>1</v>
      </c>
      <c r="T9" s="888">
        <v>183</v>
      </c>
      <c r="U9" s="888">
        <v>75</v>
      </c>
      <c r="V9" s="888">
        <v>108</v>
      </c>
      <c r="W9" s="882"/>
      <c r="X9" s="889" t="s">
        <v>818</v>
      </c>
      <c r="Y9" s="882"/>
      <c r="Z9" s="1120"/>
      <c r="AA9" s="914"/>
      <c r="AB9" s="888">
        <v>114</v>
      </c>
      <c r="AC9" s="888">
        <v>114</v>
      </c>
      <c r="AD9" s="888" t="s">
        <v>133</v>
      </c>
      <c r="AE9" s="888">
        <v>229</v>
      </c>
      <c r="AF9" s="888">
        <v>101</v>
      </c>
      <c r="AG9" s="888">
        <v>128</v>
      </c>
      <c r="AH9" s="882"/>
      <c r="AI9" s="889" t="s">
        <v>819</v>
      </c>
      <c r="AJ9" s="882"/>
      <c r="AK9" s="1120"/>
      <c r="AL9" s="914"/>
      <c r="AM9" s="888">
        <v>431</v>
      </c>
      <c r="AN9" s="888">
        <v>430</v>
      </c>
      <c r="AO9" s="888">
        <v>1</v>
      </c>
      <c r="AP9" s="888">
        <v>711</v>
      </c>
      <c r="AQ9" s="888">
        <v>330</v>
      </c>
      <c r="AR9" s="888">
        <v>381</v>
      </c>
      <c r="AS9" s="882"/>
      <c r="AT9" s="889" t="s">
        <v>843</v>
      </c>
      <c r="AU9" s="882"/>
      <c r="AV9" s="1120"/>
      <c r="AW9" s="914"/>
      <c r="AX9" s="888">
        <v>244</v>
      </c>
      <c r="AY9" s="888">
        <v>244</v>
      </c>
      <c r="AZ9" s="888" t="s">
        <v>133</v>
      </c>
      <c r="BA9" s="888">
        <v>441</v>
      </c>
      <c r="BB9" s="888">
        <v>196</v>
      </c>
      <c r="BC9" s="888">
        <v>245</v>
      </c>
      <c r="BD9" s="882"/>
      <c r="BE9" s="889" t="s">
        <v>868</v>
      </c>
      <c r="BF9" s="882"/>
      <c r="BG9" s="1120"/>
      <c r="BH9" s="914"/>
      <c r="BI9" s="888">
        <v>159</v>
      </c>
      <c r="BJ9" s="888">
        <v>155</v>
      </c>
      <c r="BK9" s="888">
        <v>4</v>
      </c>
      <c r="BL9" s="888">
        <v>364</v>
      </c>
      <c r="BM9" s="888">
        <v>159</v>
      </c>
      <c r="BN9" s="888">
        <v>205</v>
      </c>
      <c r="BO9" s="882"/>
      <c r="BP9" s="889" t="s">
        <v>897</v>
      </c>
      <c r="BQ9" s="882"/>
      <c r="BR9" s="1113"/>
      <c r="BS9" s="914"/>
      <c r="BT9" s="888">
        <v>1</v>
      </c>
      <c r="BU9" s="888" t="s">
        <v>133</v>
      </c>
      <c r="BV9" s="888">
        <v>1</v>
      </c>
      <c r="BW9" s="888">
        <v>60</v>
      </c>
      <c r="BX9" s="888">
        <v>35</v>
      </c>
      <c r="BY9" s="888">
        <v>25</v>
      </c>
      <c r="BZ9" s="882"/>
      <c r="CA9" s="889" t="s">
        <v>1276</v>
      </c>
      <c r="CB9" s="882"/>
      <c r="CC9" s="1113" t="s">
        <v>1246</v>
      </c>
      <c r="CD9" s="919" t="s">
        <v>1277</v>
      </c>
      <c r="CE9" s="888">
        <v>103</v>
      </c>
      <c r="CF9" s="888">
        <v>103</v>
      </c>
      <c r="CG9" s="888" t="s">
        <v>133</v>
      </c>
      <c r="CH9" s="888">
        <v>279</v>
      </c>
      <c r="CI9" s="888">
        <v>132</v>
      </c>
      <c r="CJ9" s="888">
        <v>147</v>
      </c>
      <c r="CK9" s="882"/>
      <c r="CL9" s="889" t="s">
        <v>1293</v>
      </c>
      <c r="CM9" s="882"/>
      <c r="CN9" s="1120"/>
      <c r="CO9" s="914"/>
      <c r="CP9" s="888">
        <v>19</v>
      </c>
      <c r="CQ9" s="888">
        <v>19</v>
      </c>
      <c r="CR9" s="888" t="s">
        <v>133</v>
      </c>
      <c r="CS9" s="888">
        <v>66</v>
      </c>
      <c r="CT9" s="888">
        <v>34</v>
      </c>
      <c r="CU9" s="888">
        <v>32</v>
      </c>
      <c r="CV9" s="882"/>
    </row>
    <row r="10" spans="1:110" ht="11.1" customHeight="1">
      <c r="B10" s="889"/>
      <c r="D10" s="1113"/>
      <c r="E10" s="909"/>
      <c r="F10" s="888"/>
      <c r="G10" s="888"/>
      <c r="H10" s="888"/>
      <c r="I10" s="888"/>
      <c r="J10" s="888"/>
      <c r="K10" s="888"/>
      <c r="M10" s="889" t="s">
        <v>802</v>
      </c>
      <c r="N10" s="1107"/>
      <c r="O10" s="1113"/>
      <c r="P10" s="909"/>
      <c r="Q10" s="888">
        <v>4</v>
      </c>
      <c r="R10" s="888">
        <v>4</v>
      </c>
      <c r="S10" s="888" t="s">
        <v>133</v>
      </c>
      <c r="T10" s="888">
        <v>8</v>
      </c>
      <c r="U10" s="888">
        <v>4</v>
      </c>
      <c r="V10" s="888">
        <v>4</v>
      </c>
      <c r="X10" s="889" t="s">
        <v>826</v>
      </c>
      <c r="Z10" s="1120"/>
      <c r="AA10" s="914"/>
      <c r="AB10" s="888">
        <v>138</v>
      </c>
      <c r="AC10" s="888">
        <v>136</v>
      </c>
      <c r="AD10" s="888">
        <v>2</v>
      </c>
      <c r="AE10" s="888">
        <v>338</v>
      </c>
      <c r="AF10" s="888">
        <v>151</v>
      </c>
      <c r="AG10" s="888">
        <v>187</v>
      </c>
      <c r="AI10" s="889" t="s">
        <v>827</v>
      </c>
      <c r="AK10" s="1120"/>
      <c r="AL10" s="914"/>
      <c r="AM10" s="888">
        <v>295</v>
      </c>
      <c r="AN10" s="888">
        <v>295</v>
      </c>
      <c r="AO10" s="888" t="s">
        <v>133</v>
      </c>
      <c r="AP10" s="888">
        <v>507</v>
      </c>
      <c r="AQ10" s="888">
        <v>248</v>
      </c>
      <c r="AR10" s="888">
        <v>259</v>
      </c>
      <c r="AT10" s="889" t="s">
        <v>851</v>
      </c>
      <c r="AV10" s="1120"/>
      <c r="AW10" s="914"/>
      <c r="AX10" s="888">
        <v>132</v>
      </c>
      <c r="AY10" s="888">
        <v>132</v>
      </c>
      <c r="AZ10" s="888" t="s">
        <v>133</v>
      </c>
      <c r="BA10" s="888">
        <v>248</v>
      </c>
      <c r="BB10" s="888">
        <v>126</v>
      </c>
      <c r="BC10" s="888">
        <v>122</v>
      </c>
      <c r="BE10" s="889"/>
      <c r="BG10" s="1120"/>
      <c r="BH10" s="914"/>
      <c r="BI10" s="888"/>
      <c r="BJ10" s="888"/>
      <c r="BK10" s="888"/>
      <c r="BL10" s="888"/>
      <c r="BM10" s="888"/>
      <c r="BN10" s="888"/>
      <c r="BP10" s="889" t="s">
        <v>905</v>
      </c>
      <c r="BR10" s="1120"/>
      <c r="BS10" s="914"/>
      <c r="BT10" s="888">
        <v>1</v>
      </c>
      <c r="BU10" s="888" t="s">
        <v>133</v>
      </c>
      <c r="BV10" s="888">
        <v>1</v>
      </c>
      <c r="BW10" s="888">
        <v>36</v>
      </c>
      <c r="BX10" s="888">
        <v>18</v>
      </c>
      <c r="BY10" s="888">
        <v>18</v>
      </c>
      <c r="CA10" s="889" t="s">
        <v>931</v>
      </c>
      <c r="CC10" s="1113" t="s">
        <v>1244</v>
      </c>
      <c r="CD10" s="914" t="s">
        <v>1276</v>
      </c>
      <c r="CE10" s="888" t="s">
        <v>767</v>
      </c>
      <c r="CF10" s="888" t="s">
        <v>767</v>
      </c>
      <c r="CG10" s="888" t="s">
        <v>767</v>
      </c>
      <c r="CH10" s="888" t="s">
        <v>767</v>
      </c>
      <c r="CI10" s="888" t="s">
        <v>767</v>
      </c>
      <c r="CJ10" s="888" t="s">
        <v>767</v>
      </c>
      <c r="CK10" s="894"/>
      <c r="CL10" s="889" t="s">
        <v>923</v>
      </c>
      <c r="CN10" s="1120"/>
      <c r="CO10" s="914"/>
      <c r="CP10" s="888">
        <v>49</v>
      </c>
      <c r="CQ10" s="888">
        <v>49</v>
      </c>
      <c r="CR10" s="888" t="s">
        <v>133</v>
      </c>
      <c r="CS10" s="888">
        <v>138</v>
      </c>
      <c r="CT10" s="888">
        <v>67</v>
      </c>
      <c r="CU10" s="888">
        <v>71</v>
      </c>
    </row>
    <row r="11" spans="1:110" ht="11.1" customHeight="1">
      <c r="B11" s="896" t="s">
        <v>1298</v>
      </c>
      <c r="D11" s="1113"/>
      <c r="E11" s="911"/>
      <c r="F11" s="892">
        <v>2554</v>
      </c>
      <c r="G11" s="892">
        <v>2551</v>
      </c>
      <c r="H11" s="892">
        <v>3</v>
      </c>
      <c r="I11" s="892">
        <v>4798</v>
      </c>
      <c r="J11" s="892">
        <v>2146</v>
      </c>
      <c r="K11" s="892">
        <v>2652</v>
      </c>
      <c r="M11" s="889" t="s">
        <v>809</v>
      </c>
      <c r="O11" s="1113"/>
      <c r="P11" s="909"/>
      <c r="Q11" s="888" t="s">
        <v>133</v>
      </c>
      <c r="R11" s="888" t="s">
        <v>133</v>
      </c>
      <c r="S11" s="888" t="s">
        <v>133</v>
      </c>
      <c r="T11" s="888" t="s">
        <v>133</v>
      </c>
      <c r="U11" s="888" t="s">
        <v>133</v>
      </c>
      <c r="V11" s="888" t="s">
        <v>133</v>
      </c>
      <c r="X11" s="889" t="s">
        <v>834</v>
      </c>
      <c r="Z11" s="1120"/>
      <c r="AA11" s="914"/>
      <c r="AB11" s="888">
        <v>267</v>
      </c>
      <c r="AC11" s="888">
        <v>267</v>
      </c>
      <c r="AD11" s="888" t="s">
        <v>133</v>
      </c>
      <c r="AE11" s="888">
        <v>531</v>
      </c>
      <c r="AF11" s="888">
        <v>209</v>
      </c>
      <c r="AG11" s="888">
        <v>322</v>
      </c>
      <c r="AI11" s="889" t="s">
        <v>835</v>
      </c>
      <c r="AK11" s="1120"/>
      <c r="AL11" s="914"/>
      <c r="AM11" s="888">
        <v>559</v>
      </c>
      <c r="AN11" s="888">
        <v>557</v>
      </c>
      <c r="AO11" s="888">
        <v>2</v>
      </c>
      <c r="AP11" s="888">
        <v>725</v>
      </c>
      <c r="AQ11" s="888">
        <v>382</v>
      </c>
      <c r="AR11" s="888">
        <v>343</v>
      </c>
      <c r="AT11" s="889" t="s">
        <v>859</v>
      </c>
      <c r="AV11" s="1120"/>
      <c r="AW11" s="914"/>
      <c r="AX11" s="888">
        <v>207</v>
      </c>
      <c r="AY11" s="888">
        <v>206</v>
      </c>
      <c r="AZ11" s="888">
        <v>1</v>
      </c>
      <c r="BA11" s="888">
        <v>467</v>
      </c>
      <c r="BB11" s="888">
        <v>201</v>
      </c>
      <c r="BC11" s="888">
        <v>266</v>
      </c>
      <c r="BE11" s="896" t="s">
        <v>1261</v>
      </c>
      <c r="BG11" s="921"/>
      <c r="BH11" s="918"/>
      <c r="BI11" s="892">
        <v>2296</v>
      </c>
      <c r="BJ11" s="892">
        <v>2288</v>
      </c>
      <c r="BK11" s="892">
        <v>8</v>
      </c>
      <c r="BL11" s="892">
        <v>4511</v>
      </c>
      <c r="BM11" s="892">
        <v>2061</v>
      </c>
      <c r="BN11" s="892">
        <v>2450</v>
      </c>
      <c r="BP11" s="889" t="s">
        <v>914</v>
      </c>
      <c r="BR11" s="1120"/>
      <c r="BS11" s="914"/>
      <c r="BT11" s="888" t="s">
        <v>133</v>
      </c>
      <c r="BU11" s="888" t="s">
        <v>133</v>
      </c>
      <c r="BV11" s="888" t="s">
        <v>133</v>
      </c>
      <c r="BW11" s="888" t="s">
        <v>133</v>
      </c>
      <c r="BX11" s="888" t="s">
        <v>133</v>
      </c>
      <c r="BY11" s="888" t="s">
        <v>133</v>
      </c>
      <c r="CA11" s="889" t="s">
        <v>939</v>
      </c>
      <c r="CC11" s="1113" t="s">
        <v>1244</v>
      </c>
      <c r="CD11" s="914" t="s">
        <v>1276</v>
      </c>
      <c r="CE11" s="888" t="s">
        <v>767</v>
      </c>
      <c r="CF11" s="888" t="s">
        <v>767</v>
      </c>
      <c r="CG11" s="888" t="s">
        <v>767</v>
      </c>
      <c r="CH11" s="888" t="s">
        <v>767</v>
      </c>
      <c r="CI11" s="888" t="s">
        <v>767</v>
      </c>
      <c r="CJ11" s="888" t="s">
        <v>767</v>
      </c>
      <c r="CL11" s="889" t="s">
        <v>932</v>
      </c>
      <c r="CN11" s="1120"/>
      <c r="CO11" s="914"/>
      <c r="CP11" s="888">
        <v>324</v>
      </c>
      <c r="CQ11" s="888">
        <v>320</v>
      </c>
      <c r="CR11" s="888">
        <v>4</v>
      </c>
      <c r="CS11" s="888">
        <v>1057</v>
      </c>
      <c r="CT11" s="888">
        <v>446</v>
      </c>
      <c r="CU11" s="888">
        <v>611</v>
      </c>
    </row>
    <row r="12" spans="1:110" ht="11.1" customHeight="1">
      <c r="B12" s="889" t="s">
        <v>794</v>
      </c>
      <c r="C12" s="1107"/>
      <c r="D12" s="1113"/>
      <c r="E12" s="909"/>
      <c r="F12" s="888">
        <v>215</v>
      </c>
      <c r="G12" s="888">
        <v>214</v>
      </c>
      <c r="H12" s="888">
        <v>1</v>
      </c>
      <c r="I12" s="888">
        <v>340</v>
      </c>
      <c r="J12" s="888">
        <v>143</v>
      </c>
      <c r="K12" s="888">
        <v>197</v>
      </c>
      <c r="M12" s="889" t="s">
        <v>817</v>
      </c>
      <c r="O12" s="1113"/>
      <c r="P12" s="909"/>
      <c r="Q12" s="888">
        <v>46</v>
      </c>
      <c r="R12" s="888">
        <v>46</v>
      </c>
      <c r="S12" s="888" t="s">
        <v>133</v>
      </c>
      <c r="T12" s="888">
        <v>84</v>
      </c>
      <c r="U12" s="888">
        <v>42</v>
      </c>
      <c r="V12" s="888">
        <v>42</v>
      </c>
      <c r="X12" s="889" t="s">
        <v>841</v>
      </c>
      <c r="Z12" s="1120"/>
      <c r="AA12" s="914"/>
      <c r="AB12" s="888">
        <v>249</v>
      </c>
      <c r="AC12" s="888">
        <v>249</v>
      </c>
      <c r="AD12" s="888" t="s">
        <v>133</v>
      </c>
      <c r="AE12" s="888">
        <v>552</v>
      </c>
      <c r="AF12" s="888">
        <v>233</v>
      </c>
      <c r="AG12" s="888">
        <v>319</v>
      </c>
      <c r="AI12" s="889" t="s">
        <v>842</v>
      </c>
      <c r="AK12" s="1120"/>
      <c r="AL12" s="914"/>
      <c r="AM12" s="888">
        <v>471</v>
      </c>
      <c r="AN12" s="888">
        <v>469</v>
      </c>
      <c r="AO12" s="888">
        <v>2</v>
      </c>
      <c r="AP12" s="888">
        <v>705</v>
      </c>
      <c r="AQ12" s="888">
        <v>347</v>
      </c>
      <c r="AR12" s="888">
        <v>358</v>
      </c>
      <c r="AT12" s="889" t="s">
        <v>867</v>
      </c>
      <c r="AV12" s="1120"/>
      <c r="AW12" s="914"/>
      <c r="AX12" s="888">
        <v>321</v>
      </c>
      <c r="AY12" s="888">
        <v>321</v>
      </c>
      <c r="AZ12" s="888" t="s">
        <v>133</v>
      </c>
      <c r="BA12" s="888">
        <v>639</v>
      </c>
      <c r="BB12" s="888">
        <v>301</v>
      </c>
      <c r="BC12" s="888">
        <v>338</v>
      </c>
      <c r="BE12" s="889" t="s">
        <v>888</v>
      </c>
      <c r="BG12" s="1120"/>
      <c r="BH12" s="914"/>
      <c r="BI12" s="888">
        <v>311</v>
      </c>
      <c r="BJ12" s="888">
        <v>309</v>
      </c>
      <c r="BK12" s="888">
        <v>2</v>
      </c>
      <c r="BL12" s="888">
        <v>520</v>
      </c>
      <c r="BM12" s="888">
        <v>246</v>
      </c>
      <c r="BN12" s="888">
        <v>274</v>
      </c>
      <c r="BP12" s="889" t="s">
        <v>922</v>
      </c>
      <c r="BR12" s="1113"/>
      <c r="BS12" s="914"/>
      <c r="BT12" s="888">
        <v>328</v>
      </c>
      <c r="BU12" s="888">
        <v>328</v>
      </c>
      <c r="BV12" s="888" t="s">
        <v>133</v>
      </c>
      <c r="BW12" s="888">
        <v>974</v>
      </c>
      <c r="BX12" s="888">
        <v>442</v>
      </c>
      <c r="BY12" s="888">
        <v>532</v>
      </c>
      <c r="BZ12" s="894"/>
      <c r="CA12" s="889" t="s">
        <v>947</v>
      </c>
      <c r="CC12" s="1120"/>
      <c r="CD12" s="914"/>
      <c r="CE12" s="888" t="s">
        <v>133</v>
      </c>
      <c r="CF12" s="888" t="s">
        <v>133</v>
      </c>
      <c r="CG12" s="888" t="s">
        <v>133</v>
      </c>
      <c r="CH12" s="888" t="s">
        <v>133</v>
      </c>
      <c r="CI12" s="888" t="s">
        <v>133</v>
      </c>
      <c r="CJ12" s="888" t="s">
        <v>133</v>
      </c>
      <c r="CL12" s="889" t="s">
        <v>940</v>
      </c>
      <c r="CN12" s="1120"/>
      <c r="CO12" s="914"/>
      <c r="CP12" s="888">
        <v>197</v>
      </c>
      <c r="CQ12" s="888">
        <v>197</v>
      </c>
      <c r="CR12" s="888" t="s">
        <v>133</v>
      </c>
      <c r="CS12" s="888">
        <v>571</v>
      </c>
      <c r="CT12" s="888">
        <v>260</v>
      </c>
      <c r="CU12" s="888">
        <v>311</v>
      </c>
      <c r="CV12" s="897"/>
      <c r="CW12" s="898"/>
      <c r="CX12" s="897"/>
      <c r="CY12" s="916"/>
      <c r="CZ12" s="917"/>
      <c r="DA12" s="899"/>
      <c r="DB12" s="899"/>
      <c r="DC12" s="899"/>
      <c r="DD12" s="899"/>
      <c r="DE12" s="899"/>
      <c r="DF12" s="899"/>
    </row>
    <row r="13" spans="1:110" ht="11.1" customHeight="1">
      <c r="B13" s="889" t="s">
        <v>801</v>
      </c>
      <c r="C13" s="1107"/>
      <c r="D13" s="1113"/>
      <c r="E13" s="909"/>
      <c r="F13" s="888">
        <v>23</v>
      </c>
      <c r="G13" s="888">
        <v>23</v>
      </c>
      <c r="H13" s="888" t="s">
        <v>133</v>
      </c>
      <c r="I13" s="888">
        <v>31</v>
      </c>
      <c r="J13" s="888">
        <v>9</v>
      </c>
      <c r="K13" s="888">
        <v>22</v>
      </c>
      <c r="M13" s="889" t="s">
        <v>825</v>
      </c>
      <c r="O13" s="1113"/>
      <c r="P13" s="909"/>
      <c r="Q13" s="888">
        <v>37</v>
      </c>
      <c r="R13" s="888">
        <v>37</v>
      </c>
      <c r="S13" s="888" t="s">
        <v>133</v>
      </c>
      <c r="T13" s="888">
        <v>92</v>
      </c>
      <c r="U13" s="888">
        <v>46</v>
      </c>
      <c r="V13" s="888">
        <v>46</v>
      </c>
      <c r="X13" s="889" t="s">
        <v>849</v>
      </c>
      <c r="Z13" s="1120"/>
      <c r="AA13" s="914"/>
      <c r="AB13" s="888">
        <v>182</v>
      </c>
      <c r="AC13" s="888">
        <v>181</v>
      </c>
      <c r="AD13" s="888">
        <v>1</v>
      </c>
      <c r="AE13" s="888">
        <v>378</v>
      </c>
      <c r="AF13" s="888">
        <v>148</v>
      </c>
      <c r="AG13" s="888">
        <v>230</v>
      </c>
      <c r="AH13" s="894"/>
      <c r="AI13" s="889" t="s">
        <v>850</v>
      </c>
      <c r="AK13" s="1120"/>
      <c r="AL13" s="914"/>
      <c r="AM13" s="888">
        <v>449</v>
      </c>
      <c r="AN13" s="888">
        <v>449</v>
      </c>
      <c r="AO13" s="888" t="s">
        <v>133</v>
      </c>
      <c r="AP13" s="888">
        <v>628</v>
      </c>
      <c r="AQ13" s="888">
        <v>292</v>
      </c>
      <c r="AR13" s="888">
        <v>336</v>
      </c>
      <c r="AT13" s="889" t="s">
        <v>876</v>
      </c>
      <c r="AV13" s="1120"/>
      <c r="AW13" s="914"/>
      <c r="AX13" s="888">
        <v>339</v>
      </c>
      <c r="AY13" s="888">
        <v>335</v>
      </c>
      <c r="AZ13" s="888">
        <v>4</v>
      </c>
      <c r="BA13" s="888">
        <v>700</v>
      </c>
      <c r="BB13" s="888">
        <v>319</v>
      </c>
      <c r="BC13" s="888">
        <v>381</v>
      </c>
      <c r="BE13" s="889" t="s">
        <v>896</v>
      </c>
      <c r="BG13" s="1120"/>
      <c r="BH13" s="914"/>
      <c r="BI13" s="888">
        <v>331</v>
      </c>
      <c r="BJ13" s="888">
        <v>329</v>
      </c>
      <c r="BK13" s="888">
        <v>2</v>
      </c>
      <c r="BL13" s="888">
        <v>540</v>
      </c>
      <c r="BM13" s="888">
        <v>243</v>
      </c>
      <c r="BN13" s="888">
        <v>297</v>
      </c>
      <c r="BP13" s="889" t="s">
        <v>930</v>
      </c>
      <c r="BR13" s="1120"/>
      <c r="BS13" s="914"/>
      <c r="BT13" s="888">
        <v>230</v>
      </c>
      <c r="BU13" s="888">
        <v>226</v>
      </c>
      <c r="BV13" s="888">
        <v>4</v>
      </c>
      <c r="BW13" s="888">
        <v>874</v>
      </c>
      <c r="BX13" s="888">
        <v>357</v>
      </c>
      <c r="BY13" s="888">
        <v>517</v>
      </c>
      <c r="CA13" s="889" t="s">
        <v>955</v>
      </c>
      <c r="CC13" s="1120"/>
      <c r="CD13" s="914"/>
      <c r="CE13" s="888">
        <v>33</v>
      </c>
      <c r="CF13" s="888">
        <v>33</v>
      </c>
      <c r="CG13" s="888" t="s">
        <v>133</v>
      </c>
      <c r="CH13" s="888">
        <v>100</v>
      </c>
      <c r="CI13" s="888">
        <v>51</v>
      </c>
      <c r="CJ13" s="888">
        <v>49</v>
      </c>
      <c r="CL13" s="889" t="s">
        <v>948</v>
      </c>
      <c r="CN13" s="1120"/>
      <c r="CO13" s="914"/>
      <c r="CP13" s="888">
        <v>138</v>
      </c>
      <c r="CQ13" s="888">
        <v>138</v>
      </c>
      <c r="CR13" s="888" t="s">
        <v>133</v>
      </c>
      <c r="CS13" s="888">
        <v>404</v>
      </c>
      <c r="CT13" s="888">
        <v>181</v>
      </c>
      <c r="CU13" s="888">
        <v>223</v>
      </c>
    </row>
    <row r="14" spans="1:110" ht="11.1" customHeight="1">
      <c r="B14" s="889" t="s">
        <v>808</v>
      </c>
      <c r="D14" s="1113"/>
      <c r="E14" s="909"/>
      <c r="F14" s="888">
        <v>51</v>
      </c>
      <c r="G14" s="888">
        <v>50</v>
      </c>
      <c r="H14" s="888">
        <v>1</v>
      </c>
      <c r="I14" s="888">
        <v>111</v>
      </c>
      <c r="J14" s="888">
        <v>50</v>
      </c>
      <c r="K14" s="888">
        <v>61</v>
      </c>
      <c r="M14" s="889" t="s">
        <v>833</v>
      </c>
      <c r="O14" s="1113"/>
      <c r="P14" s="909"/>
      <c r="Q14" s="888">
        <v>77</v>
      </c>
      <c r="R14" s="888">
        <v>77</v>
      </c>
      <c r="S14" s="888" t="s">
        <v>133</v>
      </c>
      <c r="T14" s="888">
        <v>179</v>
      </c>
      <c r="U14" s="888">
        <v>82</v>
      </c>
      <c r="V14" s="888">
        <v>97</v>
      </c>
      <c r="X14" s="889" t="s">
        <v>857</v>
      </c>
      <c r="Z14" s="1120"/>
      <c r="AA14" s="914"/>
      <c r="AB14" s="888">
        <v>210</v>
      </c>
      <c r="AC14" s="888">
        <v>209</v>
      </c>
      <c r="AD14" s="888">
        <v>1</v>
      </c>
      <c r="AE14" s="888">
        <v>465</v>
      </c>
      <c r="AF14" s="888">
        <v>222</v>
      </c>
      <c r="AG14" s="888">
        <v>243</v>
      </c>
      <c r="AI14" s="889" t="s">
        <v>858</v>
      </c>
      <c r="AK14" s="1120"/>
      <c r="AL14" s="914"/>
      <c r="AM14" s="888">
        <v>374</v>
      </c>
      <c r="AN14" s="888">
        <v>374</v>
      </c>
      <c r="AO14" s="888" t="s">
        <v>133</v>
      </c>
      <c r="AP14" s="888">
        <v>652</v>
      </c>
      <c r="AQ14" s="888">
        <v>313</v>
      </c>
      <c r="AR14" s="888">
        <v>339</v>
      </c>
      <c r="AT14" s="889" t="s">
        <v>882</v>
      </c>
      <c r="AV14" s="1120"/>
      <c r="AW14" s="914"/>
      <c r="AX14" s="888">
        <v>304</v>
      </c>
      <c r="AY14" s="888">
        <v>303</v>
      </c>
      <c r="AZ14" s="888">
        <v>1</v>
      </c>
      <c r="BA14" s="888">
        <v>615</v>
      </c>
      <c r="BB14" s="888">
        <v>262</v>
      </c>
      <c r="BC14" s="888">
        <v>353</v>
      </c>
      <c r="BE14" s="889" t="s">
        <v>904</v>
      </c>
      <c r="BG14" s="1120"/>
      <c r="BH14" s="914"/>
      <c r="BI14" s="888">
        <v>60</v>
      </c>
      <c r="BJ14" s="888">
        <v>59</v>
      </c>
      <c r="BK14" s="888">
        <v>1</v>
      </c>
      <c r="BL14" s="888">
        <v>165</v>
      </c>
      <c r="BM14" s="888">
        <v>76</v>
      </c>
      <c r="BN14" s="888">
        <v>89</v>
      </c>
      <c r="BP14" s="889" t="s">
        <v>938</v>
      </c>
      <c r="BR14" s="1120"/>
      <c r="BS14" s="914"/>
      <c r="BT14" s="888">
        <v>98</v>
      </c>
      <c r="BU14" s="888">
        <v>98</v>
      </c>
      <c r="BV14" s="888" t="s">
        <v>133</v>
      </c>
      <c r="BW14" s="888">
        <v>225</v>
      </c>
      <c r="BX14" s="888">
        <v>105</v>
      </c>
      <c r="BY14" s="888">
        <v>120</v>
      </c>
      <c r="CA14" s="889" t="s">
        <v>961</v>
      </c>
      <c r="CC14" s="1120"/>
      <c r="CD14" s="914"/>
      <c r="CE14" s="888">
        <v>61</v>
      </c>
      <c r="CF14" s="888">
        <v>61</v>
      </c>
      <c r="CG14" s="888" t="s">
        <v>133</v>
      </c>
      <c r="CH14" s="888">
        <v>167</v>
      </c>
      <c r="CI14" s="888">
        <v>72</v>
      </c>
      <c r="CJ14" s="888">
        <v>95</v>
      </c>
      <c r="CL14" s="889"/>
      <c r="CN14" s="1120"/>
      <c r="CO14" s="914"/>
      <c r="CP14" s="888"/>
      <c r="CQ14" s="888"/>
      <c r="CR14" s="888"/>
      <c r="CS14" s="888"/>
      <c r="CT14" s="888"/>
      <c r="CU14" s="888"/>
    </row>
    <row r="15" spans="1:110" ht="11.1" customHeight="1">
      <c r="B15" s="889" t="s">
        <v>816</v>
      </c>
      <c r="D15" s="1113" t="s">
        <v>1244</v>
      </c>
      <c r="E15" s="909" t="s">
        <v>1245</v>
      </c>
      <c r="F15" s="888" t="s">
        <v>767</v>
      </c>
      <c r="G15" s="888" t="s">
        <v>767</v>
      </c>
      <c r="H15" s="888" t="s">
        <v>767</v>
      </c>
      <c r="I15" s="888" t="s">
        <v>767</v>
      </c>
      <c r="J15" s="888" t="s">
        <v>767</v>
      </c>
      <c r="K15" s="888" t="s">
        <v>767</v>
      </c>
      <c r="M15" s="889" t="s">
        <v>840</v>
      </c>
      <c r="O15" s="1113"/>
      <c r="P15" s="909"/>
      <c r="Q15" s="888">
        <v>172</v>
      </c>
      <c r="R15" s="888">
        <v>172</v>
      </c>
      <c r="S15" s="888" t="s">
        <v>133</v>
      </c>
      <c r="T15" s="888">
        <v>371</v>
      </c>
      <c r="U15" s="888">
        <v>178</v>
      </c>
      <c r="V15" s="888">
        <v>193</v>
      </c>
      <c r="X15" s="889" t="s">
        <v>865</v>
      </c>
      <c r="Z15" s="1120"/>
      <c r="AA15" s="914"/>
      <c r="AB15" s="888">
        <v>40</v>
      </c>
      <c r="AC15" s="888">
        <v>40</v>
      </c>
      <c r="AD15" s="888" t="s">
        <v>133</v>
      </c>
      <c r="AE15" s="888">
        <v>85</v>
      </c>
      <c r="AF15" s="888">
        <v>36</v>
      </c>
      <c r="AG15" s="888">
        <v>49</v>
      </c>
      <c r="AI15" s="889" t="s">
        <v>866</v>
      </c>
      <c r="AK15" s="1120"/>
      <c r="AL15" s="914"/>
      <c r="AM15" s="888">
        <v>60</v>
      </c>
      <c r="AN15" s="888">
        <v>56</v>
      </c>
      <c r="AO15" s="888">
        <v>4</v>
      </c>
      <c r="AP15" s="888">
        <v>193</v>
      </c>
      <c r="AQ15" s="888">
        <v>84</v>
      </c>
      <c r="AR15" s="888">
        <v>109</v>
      </c>
      <c r="AT15" s="889" t="s">
        <v>887</v>
      </c>
      <c r="AV15" s="1120"/>
      <c r="AW15" s="914"/>
      <c r="AX15" s="888">
        <v>169</v>
      </c>
      <c r="AY15" s="888">
        <v>169</v>
      </c>
      <c r="AZ15" s="888" t="s">
        <v>133</v>
      </c>
      <c r="BA15" s="888">
        <v>291</v>
      </c>
      <c r="BB15" s="888">
        <v>139</v>
      </c>
      <c r="BC15" s="888">
        <v>152</v>
      </c>
      <c r="BE15" s="889" t="s">
        <v>913</v>
      </c>
      <c r="BG15" s="1120"/>
      <c r="BH15" s="914"/>
      <c r="BI15" s="888">
        <v>108</v>
      </c>
      <c r="BJ15" s="888">
        <v>108</v>
      </c>
      <c r="BK15" s="888" t="s">
        <v>133</v>
      </c>
      <c r="BL15" s="888">
        <v>199</v>
      </c>
      <c r="BM15" s="888">
        <v>92</v>
      </c>
      <c r="BN15" s="888">
        <v>107</v>
      </c>
      <c r="BP15" s="889" t="s">
        <v>946</v>
      </c>
      <c r="BR15" s="1120"/>
      <c r="BS15" s="914"/>
      <c r="BT15" s="888">
        <v>29</v>
      </c>
      <c r="BU15" s="888">
        <v>29</v>
      </c>
      <c r="BV15" s="888" t="s">
        <v>133</v>
      </c>
      <c r="BW15" s="888">
        <v>80</v>
      </c>
      <c r="BX15" s="888">
        <v>38</v>
      </c>
      <c r="BY15" s="888">
        <v>42</v>
      </c>
      <c r="CA15" s="889" t="s">
        <v>968</v>
      </c>
      <c r="CC15" s="1120"/>
      <c r="CD15" s="914"/>
      <c r="CE15" s="888">
        <v>33</v>
      </c>
      <c r="CF15" s="888">
        <v>33</v>
      </c>
      <c r="CG15" s="888" t="s">
        <v>133</v>
      </c>
      <c r="CH15" s="888">
        <v>98</v>
      </c>
      <c r="CI15" s="888">
        <v>46</v>
      </c>
      <c r="CJ15" s="888">
        <v>52</v>
      </c>
      <c r="CL15" s="889"/>
      <c r="CN15" s="1120"/>
      <c r="CO15" s="914"/>
      <c r="CP15" s="888"/>
      <c r="CQ15" s="888"/>
      <c r="CR15" s="888"/>
      <c r="CS15" s="888"/>
      <c r="CT15" s="888"/>
      <c r="CU15" s="888"/>
    </row>
    <row r="16" spans="1:110" ht="11.1" customHeight="1">
      <c r="B16" s="889" t="s">
        <v>824</v>
      </c>
      <c r="D16" s="1113" t="s">
        <v>1246</v>
      </c>
      <c r="E16" s="909" t="s">
        <v>1247</v>
      </c>
      <c r="F16" s="888">
        <v>38</v>
      </c>
      <c r="G16" s="888">
        <v>38</v>
      </c>
      <c r="H16" s="888" t="s">
        <v>133</v>
      </c>
      <c r="I16" s="888">
        <v>76</v>
      </c>
      <c r="J16" s="888">
        <v>32</v>
      </c>
      <c r="K16" s="888">
        <v>44</v>
      </c>
      <c r="M16" s="889" t="s">
        <v>848</v>
      </c>
      <c r="O16" s="1113"/>
      <c r="P16" s="909"/>
      <c r="Q16" s="888">
        <v>194</v>
      </c>
      <c r="R16" s="888">
        <v>193</v>
      </c>
      <c r="S16" s="888">
        <v>1</v>
      </c>
      <c r="T16" s="888">
        <v>365</v>
      </c>
      <c r="U16" s="888">
        <v>148</v>
      </c>
      <c r="V16" s="888">
        <v>217</v>
      </c>
      <c r="X16" s="889" t="s">
        <v>874</v>
      </c>
      <c r="Z16" s="1120"/>
      <c r="AA16" s="914"/>
      <c r="AB16" s="888">
        <v>96</v>
      </c>
      <c r="AC16" s="888">
        <v>96</v>
      </c>
      <c r="AD16" s="888" t="s">
        <v>133</v>
      </c>
      <c r="AE16" s="888">
        <v>233</v>
      </c>
      <c r="AF16" s="888">
        <v>106</v>
      </c>
      <c r="AG16" s="888">
        <v>127</v>
      </c>
      <c r="AI16" s="889" t="s">
        <v>875</v>
      </c>
      <c r="AK16" s="1120"/>
      <c r="AL16" s="914"/>
      <c r="AM16" s="888">
        <v>248</v>
      </c>
      <c r="AN16" s="888">
        <v>248</v>
      </c>
      <c r="AO16" s="888" t="s">
        <v>133</v>
      </c>
      <c r="AP16" s="888">
        <v>385</v>
      </c>
      <c r="AQ16" s="888">
        <v>189</v>
      </c>
      <c r="AR16" s="888">
        <v>196</v>
      </c>
      <c r="AT16" s="889" t="s">
        <v>895</v>
      </c>
      <c r="AV16" s="1120"/>
      <c r="AW16" s="914"/>
      <c r="AX16" s="888">
        <v>382</v>
      </c>
      <c r="AY16" s="888">
        <v>381</v>
      </c>
      <c r="AZ16" s="888">
        <v>1</v>
      </c>
      <c r="BA16" s="888">
        <v>764</v>
      </c>
      <c r="BB16" s="888">
        <v>327</v>
      </c>
      <c r="BC16" s="888">
        <v>437</v>
      </c>
      <c r="BE16" s="889" t="s">
        <v>921</v>
      </c>
      <c r="BG16" s="1120"/>
      <c r="BH16" s="914"/>
      <c r="BI16" s="888">
        <v>290</v>
      </c>
      <c r="BJ16" s="888">
        <v>290</v>
      </c>
      <c r="BK16" s="888" t="s">
        <v>133</v>
      </c>
      <c r="BL16" s="888">
        <v>656</v>
      </c>
      <c r="BM16" s="888">
        <v>289</v>
      </c>
      <c r="BN16" s="888">
        <v>367</v>
      </c>
      <c r="BP16" s="889" t="s">
        <v>954</v>
      </c>
      <c r="BR16" s="1120"/>
      <c r="BS16" s="914"/>
      <c r="BT16" s="888">
        <v>48</v>
      </c>
      <c r="BU16" s="888">
        <v>47</v>
      </c>
      <c r="BV16" s="888">
        <v>1</v>
      </c>
      <c r="BW16" s="888">
        <v>146</v>
      </c>
      <c r="BX16" s="888">
        <v>61</v>
      </c>
      <c r="BY16" s="888">
        <v>85</v>
      </c>
      <c r="CA16" s="889" t="s">
        <v>975</v>
      </c>
      <c r="CC16" s="1120"/>
      <c r="CD16" s="914"/>
      <c r="CE16" s="888">
        <v>65</v>
      </c>
      <c r="CF16" s="888">
        <v>65</v>
      </c>
      <c r="CG16" s="888" t="s">
        <v>133</v>
      </c>
      <c r="CH16" s="888">
        <v>203</v>
      </c>
      <c r="CI16" s="888">
        <v>95</v>
      </c>
      <c r="CJ16" s="888">
        <v>108</v>
      </c>
      <c r="CL16" s="896" t="s">
        <v>1285</v>
      </c>
      <c r="CN16" s="921"/>
      <c r="CO16" s="918"/>
      <c r="CP16" s="892">
        <v>3385</v>
      </c>
      <c r="CQ16" s="892">
        <v>3359</v>
      </c>
      <c r="CR16" s="892">
        <v>26</v>
      </c>
      <c r="CS16" s="892">
        <v>10187</v>
      </c>
      <c r="CT16" s="892">
        <v>4657</v>
      </c>
      <c r="CU16" s="892">
        <v>5530</v>
      </c>
    </row>
    <row r="17" spans="2:99" ht="11.1" customHeight="1">
      <c r="B17" s="889" t="s">
        <v>832</v>
      </c>
      <c r="D17" s="1113"/>
      <c r="E17" s="909"/>
      <c r="F17" s="888">
        <v>79</v>
      </c>
      <c r="G17" s="888">
        <v>79</v>
      </c>
      <c r="H17" s="888" t="s">
        <v>133</v>
      </c>
      <c r="I17" s="888">
        <v>103</v>
      </c>
      <c r="J17" s="888">
        <v>40</v>
      </c>
      <c r="K17" s="888">
        <v>63</v>
      </c>
      <c r="M17" s="889"/>
      <c r="O17" s="1113"/>
      <c r="P17" s="909"/>
      <c r="Q17" s="888"/>
      <c r="R17" s="888"/>
      <c r="S17" s="888"/>
      <c r="T17" s="888"/>
      <c r="U17" s="888"/>
      <c r="V17" s="888"/>
      <c r="X17" s="889" t="s">
        <v>881</v>
      </c>
      <c r="Z17" s="1120"/>
      <c r="AA17" s="914"/>
      <c r="AB17" s="888">
        <v>50</v>
      </c>
      <c r="AC17" s="888">
        <v>50</v>
      </c>
      <c r="AD17" s="888" t="s">
        <v>133</v>
      </c>
      <c r="AE17" s="888">
        <v>129</v>
      </c>
      <c r="AF17" s="888">
        <v>61</v>
      </c>
      <c r="AG17" s="888">
        <v>68</v>
      </c>
      <c r="AI17" s="889"/>
      <c r="AK17" s="1120"/>
      <c r="AL17" s="914"/>
      <c r="AM17" s="888"/>
      <c r="AN17" s="888"/>
      <c r="AO17" s="888"/>
      <c r="AP17" s="888"/>
      <c r="AQ17" s="888"/>
      <c r="AR17" s="888"/>
      <c r="AT17" s="889" t="s">
        <v>903</v>
      </c>
      <c r="AV17" s="1120"/>
      <c r="AW17" s="914"/>
      <c r="AX17" s="888">
        <v>264</v>
      </c>
      <c r="AY17" s="888">
        <v>261</v>
      </c>
      <c r="AZ17" s="888">
        <v>3</v>
      </c>
      <c r="BA17" s="888">
        <v>599</v>
      </c>
      <c r="BB17" s="888">
        <v>273</v>
      </c>
      <c r="BC17" s="888">
        <v>326</v>
      </c>
      <c r="BE17" s="889" t="s">
        <v>929</v>
      </c>
      <c r="BG17" s="1120"/>
      <c r="BH17" s="914"/>
      <c r="BI17" s="888">
        <v>515</v>
      </c>
      <c r="BJ17" s="888">
        <v>514</v>
      </c>
      <c r="BK17" s="888">
        <v>1</v>
      </c>
      <c r="BL17" s="888">
        <v>951</v>
      </c>
      <c r="BM17" s="888">
        <v>422</v>
      </c>
      <c r="BN17" s="888">
        <v>529</v>
      </c>
      <c r="BP17" s="889" t="s">
        <v>1271</v>
      </c>
      <c r="BR17" s="1120"/>
      <c r="BS17" s="914"/>
      <c r="BT17" s="888">
        <v>63</v>
      </c>
      <c r="BU17" s="888">
        <v>63</v>
      </c>
      <c r="BV17" s="888" t="s">
        <v>133</v>
      </c>
      <c r="BW17" s="888">
        <v>123</v>
      </c>
      <c r="BX17" s="888">
        <v>62</v>
      </c>
      <c r="BY17" s="888">
        <v>61</v>
      </c>
      <c r="CA17" s="889" t="s">
        <v>983</v>
      </c>
      <c r="CC17" s="1120"/>
      <c r="CD17" s="914"/>
      <c r="CE17" s="888">
        <v>73</v>
      </c>
      <c r="CF17" s="888">
        <v>73</v>
      </c>
      <c r="CG17" s="888" t="s">
        <v>133</v>
      </c>
      <c r="CH17" s="888">
        <v>209</v>
      </c>
      <c r="CI17" s="888">
        <v>93</v>
      </c>
      <c r="CJ17" s="888">
        <v>116</v>
      </c>
      <c r="CL17" s="889"/>
      <c r="CN17" s="1120"/>
      <c r="CO17" s="914"/>
      <c r="CP17" s="888"/>
      <c r="CQ17" s="888"/>
      <c r="CR17" s="888"/>
      <c r="CS17" s="888"/>
      <c r="CT17" s="888"/>
      <c r="CU17" s="888"/>
    </row>
    <row r="18" spans="2:99" ht="11.1" customHeight="1">
      <c r="B18" s="889" t="s">
        <v>839</v>
      </c>
      <c r="D18" s="1113"/>
      <c r="E18" s="909"/>
      <c r="F18" s="888">
        <v>69</v>
      </c>
      <c r="G18" s="888">
        <v>69</v>
      </c>
      <c r="H18" s="888" t="s">
        <v>133</v>
      </c>
      <c r="I18" s="888">
        <v>120</v>
      </c>
      <c r="J18" s="888">
        <v>52</v>
      </c>
      <c r="K18" s="888">
        <v>68</v>
      </c>
      <c r="M18" s="896" t="s">
        <v>1300</v>
      </c>
      <c r="O18" s="1117"/>
      <c r="P18" s="911"/>
      <c r="Q18" s="892">
        <v>4971</v>
      </c>
      <c r="R18" s="892">
        <v>4951</v>
      </c>
      <c r="S18" s="892">
        <v>20</v>
      </c>
      <c r="T18" s="892">
        <v>10907</v>
      </c>
      <c r="U18" s="892">
        <v>4788</v>
      </c>
      <c r="V18" s="892">
        <v>6119</v>
      </c>
      <c r="X18" s="889" t="s">
        <v>886</v>
      </c>
      <c r="Z18" s="1120"/>
      <c r="AA18" s="914"/>
      <c r="AB18" s="888">
        <v>106</v>
      </c>
      <c r="AC18" s="888">
        <v>106</v>
      </c>
      <c r="AD18" s="888" t="s">
        <v>133</v>
      </c>
      <c r="AE18" s="888">
        <v>242</v>
      </c>
      <c r="AF18" s="888">
        <v>89</v>
      </c>
      <c r="AG18" s="888">
        <v>153</v>
      </c>
      <c r="AI18" s="896" t="s">
        <v>1305</v>
      </c>
      <c r="AK18" s="921"/>
      <c r="AL18" s="922"/>
      <c r="AM18" s="892">
        <v>3304</v>
      </c>
      <c r="AN18" s="892">
        <v>3291</v>
      </c>
      <c r="AO18" s="892">
        <v>13</v>
      </c>
      <c r="AP18" s="892">
        <v>7587</v>
      </c>
      <c r="AQ18" s="892">
        <v>3475</v>
      </c>
      <c r="AR18" s="892">
        <v>4112</v>
      </c>
      <c r="AT18" s="889" t="s">
        <v>912</v>
      </c>
      <c r="AV18" s="1120"/>
      <c r="AW18" s="914"/>
      <c r="AX18" s="888">
        <v>110</v>
      </c>
      <c r="AY18" s="888">
        <v>110</v>
      </c>
      <c r="AZ18" s="888" t="s">
        <v>133</v>
      </c>
      <c r="BA18" s="888">
        <v>242</v>
      </c>
      <c r="BB18" s="888">
        <v>108</v>
      </c>
      <c r="BC18" s="888">
        <v>134</v>
      </c>
      <c r="BE18" s="889" t="s">
        <v>937</v>
      </c>
      <c r="BG18" s="1120"/>
      <c r="BH18" s="914"/>
      <c r="BI18" s="888">
        <v>185</v>
      </c>
      <c r="BJ18" s="888">
        <v>185</v>
      </c>
      <c r="BK18" s="888" t="s">
        <v>133</v>
      </c>
      <c r="BL18" s="888">
        <v>340</v>
      </c>
      <c r="BM18" s="888">
        <v>158</v>
      </c>
      <c r="BN18" s="888">
        <v>182</v>
      </c>
      <c r="BP18" s="889" t="s">
        <v>967</v>
      </c>
      <c r="BR18" s="1120"/>
      <c r="BS18" s="914"/>
      <c r="BT18" s="888">
        <v>205</v>
      </c>
      <c r="BU18" s="888">
        <v>203</v>
      </c>
      <c r="BV18" s="888">
        <v>2</v>
      </c>
      <c r="BW18" s="888">
        <v>596</v>
      </c>
      <c r="BX18" s="888">
        <v>258</v>
      </c>
      <c r="BY18" s="888">
        <v>338</v>
      </c>
      <c r="CA18" s="889" t="s">
        <v>992</v>
      </c>
      <c r="CC18" s="1120"/>
      <c r="CD18" s="914"/>
      <c r="CE18" s="888">
        <v>11</v>
      </c>
      <c r="CF18" s="888">
        <v>11</v>
      </c>
      <c r="CG18" s="888" t="s">
        <v>133</v>
      </c>
      <c r="CH18" s="888">
        <v>15</v>
      </c>
      <c r="CI18" s="888">
        <v>8</v>
      </c>
      <c r="CJ18" s="888">
        <v>7</v>
      </c>
      <c r="CK18" s="894"/>
      <c r="CL18" s="889" t="s">
        <v>984</v>
      </c>
      <c r="CN18" s="921"/>
      <c r="CO18" s="918"/>
      <c r="CP18" s="888">
        <v>185</v>
      </c>
      <c r="CQ18" s="888">
        <v>183</v>
      </c>
      <c r="CR18" s="888">
        <v>2</v>
      </c>
      <c r="CS18" s="888">
        <v>558</v>
      </c>
      <c r="CT18" s="888">
        <v>238</v>
      </c>
      <c r="CU18" s="888">
        <v>320</v>
      </c>
    </row>
    <row r="19" spans="2:99" ht="11.1" customHeight="1">
      <c r="B19" s="889" t="s">
        <v>847</v>
      </c>
      <c r="D19" s="1113"/>
      <c r="E19" s="909"/>
      <c r="F19" s="888">
        <v>275</v>
      </c>
      <c r="G19" s="888">
        <v>275</v>
      </c>
      <c r="H19" s="888" t="s">
        <v>133</v>
      </c>
      <c r="I19" s="888">
        <v>428</v>
      </c>
      <c r="J19" s="888">
        <v>201</v>
      </c>
      <c r="K19" s="888">
        <v>227</v>
      </c>
      <c r="M19" s="889" t="s">
        <v>873</v>
      </c>
      <c r="O19" s="1113"/>
      <c r="P19" s="909"/>
      <c r="Q19" s="888">
        <v>69</v>
      </c>
      <c r="R19" s="888">
        <v>69</v>
      </c>
      <c r="S19" s="888" t="s">
        <v>133</v>
      </c>
      <c r="T19" s="888">
        <v>82</v>
      </c>
      <c r="U19" s="888">
        <v>33</v>
      </c>
      <c r="V19" s="888">
        <v>49</v>
      </c>
      <c r="X19" s="889" t="s">
        <v>893</v>
      </c>
      <c r="Z19" s="1120"/>
      <c r="AA19" s="914"/>
      <c r="AB19" s="888">
        <v>21</v>
      </c>
      <c r="AC19" s="888">
        <v>19</v>
      </c>
      <c r="AD19" s="888">
        <v>2</v>
      </c>
      <c r="AE19" s="888">
        <v>133</v>
      </c>
      <c r="AF19" s="888">
        <v>28</v>
      </c>
      <c r="AG19" s="888">
        <v>105</v>
      </c>
      <c r="AI19" s="889" t="s">
        <v>894</v>
      </c>
      <c r="AK19" s="1120"/>
      <c r="AL19" s="914"/>
      <c r="AM19" s="888">
        <v>539</v>
      </c>
      <c r="AN19" s="888">
        <v>537</v>
      </c>
      <c r="AO19" s="888">
        <v>2</v>
      </c>
      <c r="AP19" s="888">
        <v>865</v>
      </c>
      <c r="AQ19" s="888">
        <v>427</v>
      </c>
      <c r="AR19" s="888">
        <v>438</v>
      </c>
      <c r="AT19" s="889" t="s">
        <v>920</v>
      </c>
      <c r="AV19" s="1120"/>
      <c r="AW19" s="914"/>
      <c r="AX19" s="888">
        <v>163</v>
      </c>
      <c r="AY19" s="888">
        <v>163</v>
      </c>
      <c r="AZ19" s="888" t="s">
        <v>133</v>
      </c>
      <c r="BA19" s="888">
        <v>323</v>
      </c>
      <c r="BB19" s="888">
        <v>150</v>
      </c>
      <c r="BC19" s="888">
        <v>173</v>
      </c>
      <c r="BE19" s="889" t="s">
        <v>945</v>
      </c>
      <c r="BG19" s="1120"/>
      <c r="BH19" s="914"/>
      <c r="BI19" s="888">
        <v>167</v>
      </c>
      <c r="BJ19" s="888">
        <v>167</v>
      </c>
      <c r="BK19" s="888" t="s">
        <v>133</v>
      </c>
      <c r="BL19" s="888">
        <v>393</v>
      </c>
      <c r="BM19" s="888">
        <v>190</v>
      </c>
      <c r="BN19" s="888">
        <v>203</v>
      </c>
      <c r="BP19" s="889" t="s">
        <v>974</v>
      </c>
      <c r="BR19" s="1120" t="s">
        <v>1246</v>
      </c>
      <c r="BS19" s="914" t="s">
        <v>982</v>
      </c>
      <c r="BT19" s="888">
        <v>57</v>
      </c>
      <c r="BU19" s="888">
        <v>57</v>
      </c>
      <c r="BV19" s="888" t="s">
        <v>133</v>
      </c>
      <c r="BW19" s="888">
        <v>144</v>
      </c>
      <c r="BX19" s="888">
        <v>57</v>
      </c>
      <c r="BY19" s="888">
        <v>87</v>
      </c>
      <c r="CA19" s="889" t="s">
        <v>1001</v>
      </c>
      <c r="CC19" s="1120"/>
      <c r="CD19" s="914"/>
      <c r="CE19" s="888">
        <v>5</v>
      </c>
      <c r="CF19" s="888">
        <v>5</v>
      </c>
      <c r="CG19" s="888" t="s">
        <v>133</v>
      </c>
      <c r="CH19" s="888">
        <v>10</v>
      </c>
      <c r="CI19" s="888">
        <v>4</v>
      </c>
      <c r="CJ19" s="888">
        <v>6</v>
      </c>
      <c r="CL19" s="889" t="s">
        <v>993</v>
      </c>
      <c r="CN19" s="1120"/>
      <c r="CO19" s="914"/>
      <c r="CP19" s="888">
        <v>83</v>
      </c>
      <c r="CQ19" s="888">
        <v>82</v>
      </c>
      <c r="CR19" s="888">
        <v>1</v>
      </c>
      <c r="CS19" s="888">
        <v>244</v>
      </c>
      <c r="CT19" s="888">
        <v>118</v>
      </c>
      <c r="CU19" s="888">
        <v>126</v>
      </c>
    </row>
    <row r="20" spans="2:99" ht="11.1" customHeight="1">
      <c r="B20" s="889" t="s">
        <v>856</v>
      </c>
      <c r="D20" s="1113"/>
      <c r="E20" s="909"/>
      <c r="F20" s="888">
        <v>35</v>
      </c>
      <c r="G20" s="888">
        <v>35</v>
      </c>
      <c r="H20" s="888" t="s">
        <v>133</v>
      </c>
      <c r="I20" s="888">
        <v>41</v>
      </c>
      <c r="J20" s="888">
        <v>6</v>
      </c>
      <c r="K20" s="888">
        <v>35</v>
      </c>
      <c r="M20" s="889" t="s">
        <v>880</v>
      </c>
      <c r="O20" s="1113"/>
      <c r="P20" s="909"/>
      <c r="Q20" s="888">
        <v>100</v>
      </c>
      <c r="R20" s="888">
        <v>100</v>
      </c>
      <c r="S20" s="888" t="s">
        <v>133</v>
      </c>
      <c r="T20" s="888">
        <v>161</v>
      </c>
      <c r="U20" s="888">
        <v>64</v>
      </c>
      <c r="V20" s="888">
        <v>97</v>
      </c>
      <c r="X20" s="889" t="s">
        <v>901</v>
      </c>
      <c r="Z20" s="1120"/>
      <c r="AA20" s="914"/>
      <c r="AB20" s="888">
        <v>15</v>
      </c>
      <c r="AC20" s="888">
        <v>15</v>
      </c>
      <c r="AD20" s="888" t="s">
        <v>133</v>
      </c>
      <c r="AE20" s="888">
        <v>45</v>
      </c>
      <c r="AF20" s="888">
        <v>23</v>
      </c>
      <c r="AG20" s="888">
        <v>22</v>
      </c>
      <c r="AI20" s="889" t="s">
        <v>902</v>
      </c>
      <c r="AK20" s="1120"/>
      <c r="AL20" s="914"/>
      <c r="AM20" s="888">
        <v>87</v>
      </c>
      <c r="AN20" s="888">
        <v>87</v>
      </c>
      <c r="AO20" s="888" t="s">
        <v>133</v>
      </c>
      <c r="AP20" s="888">
        <v>130</v>
      </c>
      <c r="AQ20" s="888">
        <v>71</v>
      </c>
      <c r="AR20" s="888">
        <v>59</v>
      </c>
      <c r="AT20" s="889" t="s">
        <v>928</v>
      </c>
      <c r="AV20" s="1120"/>
      <c r="AW20" s="914"/>
      <c r="AX20" s="888">
        <v>207</v>
      </c>
      <c r="AY20" s="888">
        <v>207</v>
      </c>
      <c r="AZ20" s="888" t="s">
        <v>133</v>
      </c>
      <c r="BA20" s="888">
        <v>457</v>
      </c>
      <c r="BB20" s="888">
        <v>193</v>
      </c>
      <c r="BC20" s="888">
        <v>264</v>
      </c>
      <c r="BE20" s="889" t="s">
        <v>953</v>
      </c>
      <c r="BG20" s="1120"/>
      <c r="BH20" s="914"/>
      <c r="BI20" s="888">
        <v>228</v>
      </c>
      <c r="BJ20" s="888">
        <v>228</v>
      </c>
      <c r="BK20" s="888" t="s">
        <v>133</v>
      </c>
      <c r="BL20" s="888">
        <v>462</v>
      </c>
      <c r="BM20" s="888">
        <v>229</v>
      </c>
      <c r="BN20" s="888">
        <v>233</v>
      </c>
      <c r="BP20" s="889" t="s">
        <v>982</v>
      </c>
      <c r="BR20" s="1120" t="s">
        <v>1244</v>
      </c>
      <c r="BS20" s="914" t="s">
        <v>974</v>
      </c>
      <c r="BT20" s="888" t="s">
        <v>767</v>
      </c>
      <c r="BU20" s="888" t="s">
        <v>767</v>
      </c>
      <c r="BV20" s="888" t="s">
        <v>767</v>
      </c>
      <c r="BW20" s="888" t="s">
        <v>767</v>
      </c>
      <c r="BX20" s="888" t="s">
        <v>767</v>
      </c>
      <c r="BY20" s="888" t="s">
        <v>767</v>
      </c>
      <c r="CA20" s="889" t="s">
        <v>1009</v>
      </c>
      <c r="CC20" s="1120"/>
      <c r="CD20" s="914"/>
      <c r="CE20" s="888">
        <v>93</v>
      </c>
      <c r="CF20" s="888">
        <v>93</v>
      </c>
      <c r="CG20" s="888" t="s">
        <v>133</v>
      </c>
      <c r="CH20" s="888">
        <v>269</v>
      </c>
      <c r="CI20" s="888">
        <v>125</v>
      </c>
      <c r="CJ20" s="888">
        <v>144</v>
      </c>
      <c r="CL20" s="889" t="s">
        <v>1002</v>
      </c>
      <c r="CN20" s="1120"/>
      <c r="CO20" s="914"/>
      <c r="CP20" s="888">
        <v>39</v>
      </c>
      <c r="CQ20" s="888">
        <v>39</v>
      </c>
      <c r="CR20" s="888" t="s">
        <v>133</v>
      </c>
      <c r="CS20" s="888">
        <v>114</v>
      </c>
      <c r="CT20" s="888">
        <v>47</v>
      </c>
      <c r="CU20" s="888">
        <v>67</v>
      </c>
    </row>
    <row r="21" spans="2:99" ht="11.1" customHeight="1">
      <c r="B21" s="889" t="s">
        <v>864</v>
      </c>
      <c r="D21" s="1113"/>
      <c r="E21" s="909"/>
      <c r="F21" s="888">
        <v>212</v>
      </c>
      <c r="G21" s="888">
        <v>212</v>
      </c>
      <c r="H21" s="888" t="s">
        <v>133</v>
      </c>
      <c r="I21" s="888">
        <v>383</v>
      </c>
      <c r="J21" s="888">
        <v>172</v>
      </c>
      <c r="K21" s="888">
        <v>211</v>
      </c>
      <c r="L21" s="894"/>
      <c r="M21" s="889" t="s">
        <v>885</v>
      </c>
      <c r="O21" s="1113"/>
      <c r="P21" s="909"/>
      <c r="Q21" s="888">
        <v>60</v>
      </c>
      <c r="R21" s="888">
        <v>58</v>
      </c>
      <c r="S21" s="888">
        <v>2</v>
      </c>
      <c r="T21" s="888">
        <v>151</v>
      </c>
      <c r="U21" s="888">
        <v>62</v>
      </c>
      <c r="V21" s="888">
        <v>89</v>
      </c>
      <c r="X21" s="889" t="s">
        <v>910</v>
      </c>
      <c r="Z21" s="1120"/>
      <c r="AA21" s="914"/>
      <c r="AB21" s="888" t="s">
        <v>133</v>
      </c>
      <c r="AC21" s="888" t="s">
        <v>133</v>
      </c>
      <c r="AD21" s="888" t="s">
        <v>133</v>
      </c>
      <c r="AE21" s="888" t="s">
        <v>133</v>
      </c>
      <c r="AF21" s="888" t="s">
        <v>133</v>
      </c>
      <c r="AG21" s="888" t="s">
        <v>133</v>
      </c>
      <c r="AI21" s="889" t="s">
        <v>911</v>
      </c>
      <c r="AK21" s="1120"/>
      <c r="AL21" s="914"/>
      <c r="AM21" s="888">
        <v>121</v>
      </c>
      <c r="AN21" s="888">
        <v>121</v>
      </c>
      <c r="AO21" s="888" t="s">
        <v>133</v>
      </c>
      <c r="AP21" s="888">
        <v>261</v>
      </c>
      <c r="AQ21" s="888">
        <v>127</v>
      </c>
      <c r="AR21" s="888">
        <v>134</v>
      </c>
      <c r="AT21" s="889" t="s">
        <v>936</v>
      </c>
      <c r="AV21" s="1120"/>
      <c r="AW21" s="914"/>
      <c r="AX21" s="888">
        <v>232</v>
      </c>
      <c r="AY21" s="888">
        <v>232</v>
      </c>
      <c r="AZ21" s="888" t="s">
        <v>133</v>
      </c>
      <c r="BA21" s="888">
        <v>470</v>
      </c>
      <c r="BB21" s="888">
        <v>207</v>
      </c>
      <c r="BC21" s="888">
        <v>263</v>
      </c>
      <c r="BE21" s="889" t="s">
        <v>960</v>
      </c>
      <c r="BG21" s="1120"/>
      <c r="BH21" s="914"/>
      <c r="BI21" s="888">
        <v>101</v>
      </c>
      <c r="BJ21" s="888">
        <v>99</v>
      </c>
      <c r="BK21" s="888">
        <v>2</v>
      </c>
      <c r="BL21" s="888">
        <v>285</v>
      </c>
      <c r="BM21" s="888">
        <v>116</v>
      </c>
      <c r="BN21" s="888">
        <v>169</v>
      </c>
      <c r="BP21" s="889" t="s">
        <v>991</v>
      </c>
      <c r="BR21" s="1120"/>
      <c r="BS21" s="914"/>
      <c r="BT21" s="888">
        <v>7</v>
      </c>
      <c r="BU21" s="888">
        <v>7</v>
      </c>
      <c r="BV21" s="888" t="s">
        <v>133</v>
      </c>
      <c r="BW21" s="888">
        <v>19</v>
      </c>
      <c r="BX21" s="888">
        <v>12</v>
      </c>
      <c r="BY21" s="888">
        <v>7</v>
      </c>
      <c r="CA21" s="889" t="s">
        <v>1017</v>
      </c>
      <c r="CC21" s="1120"/>
      <c r="CD21" s="914"/>
      <c r="CE21" s="888" t="s">
        <v>133</v>
      </c>
      <c r="CF21" s="888" t="s">
        <v>133</v>
      </c>
      <c r="CG21" s="888" t="s">
        <v>133</v>
      </c>
      <c r="CH21" s="888" t="s">
        <v>133</v>
      </c>
      <c r="CI21" s="888" t="s">
        <v>133</v>
      </c>
      <c r="CJ21" s="888" t="s">
        <v>133</v>
      </c>
      <c r="CL21" s="889" t="s">
        <v>1010</v>
      </c>
      <c r="CN21" s="1120"/>
      <c r="CO21" s="914"/>
      <c r="CP21" s="888">
        <v>158</v>
      </c>
      <c r="CQ21" s="888">
        <v>157</v>
      </c>
      <c r="CR21" s="888">
        <v>1</v>
      </c>
      <c r="CS21" s="888">
        <v>555</v>
      </c>
      <c r="CT21" s="888">
        <v>238</v>
      </c>
      <c r="CU21" s="888">
        <v>317</v>
      </c>
    </row>
    <row r="22" spans="2:99" ht="11.1" customHeight="1">
      <c r="B22" s="889" t="s">
        <v>872</v>
      </c>
      <c r="D22" s="1113"/>
      <c r="E22" s="909"/>
      <c r="F22" s="888">
        <v>454</v>
      </c>
      <c r="G22" s="888">
        <v>454</v>
      </c>
      <c r="H22" s="888" t="s">
        <v>133</v>
      </c>
      <c r="I22" s="888">
        <v>785</v>
      </c>
      <c r="J22" s="888">
        <v>356</v>
      </c>
      <c r="K22" s="888">
        <v>429</v>
      </c>
      <c r="M22" s="889" t="s">
        <v>892</v>
      </c>
      <c r="O22" s="1113"/>
      <c r="P22" s="909"/>
      <c r="Q22" s="888">
        <v>23</v>
      </c>
      <c r="R22" s="888">
        <v>23</v>
      </c>
      <c r="S22" s="888" t="s">
        <v>133</v>
      </c>
      <c r="T22" s="888">
        <v>41</v>
      </c>
      <c r="U22" s="888">
        <v>19</v>
      </c>
      <c r="V22" s="888">
        <v>22</v>
      </c>
      <c r="X22" s="889" t="s">
        <v>918</v>
      </c>
      <c r="Z22" s="1120"/>
      <c r="AA22" s="914"/>
      <c r="AB22" s="888">
        <v>150</v>
      </c>
      <c r="AC22" s="888">
        <v>150</v>
      </c>
      <c r="AD22" s="888" t="s">
        <v>133</v>
      </c>
      <c r="AE22" s="888">
        <v>290</v>
      </c>
      <c r="AF22" s="888">
        <v>117</v>
      </c>
      <c r="AG22" s="888">
        <v>173</v>
      </c>
      <c r="AI22" s="889" t="s">
        <v>919</v>
      </c>
      <c r="AK22" s="1120"/>
      <c r="AL22" s="914"/>
      <c r="AM22" s="888">
        <v>175</v>
      </c>
      <c r="AN22" s="888">
        <v>174</v>
      </c>
      <c r="AO22" s="888">
        <v>1</v>
      </c>
      <c r="AP22" s="888">
        <v>423</v>
      </c>
      <c r="AQ22" s="888">
        <v>187</v>
      </c>
      <c r="AR22" s="888">
        <v>236</v>
      </c>
      <c r="AT22" s="889" t="s">
        <v>944</v>
      </c>
      <c r="AV22" s="1120"/>
      <c r="AW22" s="914"/>
      <c r="AX22" s="888">
        <v>35</v>
      </c>
      <c r="AY22" s="888">
        <v>35</v>
      </c>
      <c r="AZ22" s="888" t="s">
        <v>133</v>
      </c>
      <c r="BA22" s="888">
        <v>59</v>
      </c>
      <c r="BB22" s="888">
        <v>29</v>
      </c>
      <c r="BC22" s="888">
        <v>30</v>
      </c>
      <c r="BE22" s="889"/>
      <c r="BG22" s="1120"/>
      <c r="BH22" s="914"/>
      <c r="BI22" s="888"/>
      <c r="BJ22" s="888"/>
      <c r="BK22" s="888"/>
      <c r="BL22" s="888"/>
      <c r="BM22" s="888"/>
      <c r="BN22" s="888"/>
      <c r="BP22" s="889" t="s">
        <v>1000</v>
      </c>
      <c r="BR22" s="1120"/>
      <c r="BS22" s="914"/>
      <c r="BT22" s="888">
        <v>4</v>
      </c>
      <c r="BU22" s="888">
        <v>4</v>
      </c>
      <c r="BV22" s="888" t="s">
        <v>133</v>
      </c>
      <c r="BW22" s="888">
        <v>8</v>
      </c>
      <c r="BX22" s="888">
        <v>4</v>
      </c>
      <c r="BY22" s="888">
        <v>4</v>
      </c>
      <c r="CA22" s="889" t="s">
        <v>1026</v>
      </c>
      <c r="CC22" s="1120"/>
      <c r="CD22" s="914"/>
      <c r="CE22" s="888">
        <v>141</v>
      </c>
      <c r="CF22" s="888">
        <v>140</v>
      </c>
      <c r="CG22" s="888">
        <v>1</v>
      </c>
      <c r="CH22" s="888">
        <v>388</v>
      </c>
      <c r="CI22" s="888">
        <v>178</v>
      </c>
      <c r="CJ22" s="888">
        <v>210</v>
      </c>
      <c r="CL22" s="889" t="s">
        <v>1018</v>
      </c>
      <c r="CN22" s="1120"/>
      <c r="CO22" s="914"/>
      <c r="CP22" s="888">
        <v>77</v>
      </c>
      <c r="CQ22" s="888">
        <v>77</v>
      </c>
      <c r="CR22" s="888" t="s">
        <v>133</v>
      </c>
      <c r="CS22" s="888">
        <v>247</v>
      </c>
      <c r="CT22" s="888">
        <v>111</v>
      </c>
      <c r="CU22" s="888">
        <v>136</v>
      </c>
    </row>
    <row r="23" spans="2:99" ht="11.1" customHeight="1">
      <c r="B23" s="889" t="s">
        <v>879</v>
      </c>
      <c r="D23" s="1113"/>
      <c r="E23" s="909"/>
      <c r="F23" s="888">
        <v>11</v>
      </c>
      <c r="G23" s="888">
        <v>11</v>
      </c>
      <c r="H23" s="888" t="s">
        <v>133</v>
      </c>
      <c r="I23" s="888">
        <v>16</v>
      </c>
      <c r="J23" s="888">
        <v>8</v>
      </c>
      <c r="K23" s="888">
        <v>8</v>
      </c>
      <c r="M23" s="889" t="s">
        <v>900</v>
      </c>
      <c r="O23" s="1113"/>
      <c r="P23" s="909"/>
      <c r="Q23" s="888">
        <v>67</v>
      </c>
      <c r="R23" s="888">
        <v>67</v>
      </c>
      <c r="S23" s="888" t="s">
        <v>133</v>
      </c>
      <c r="T23" s="888">
        <v>85</v>
      </c>
      <c r="U23" s="888">
        <v>30</v>
      </c>
      <c r="V23" s="888">
        <v>55</v>
      </c>
      <c r="X23" s="889" t="s">
        <v>926</v>
      </c>
      <c r="Z23" s="1120"/>
      <c r="AA23" s="914"/>
      <c r="AB23" s="888">
        <v>192</v>
      </c>
      <c r="AC23" s="888">
        <v>192</v>
      </c>
      <c r="AD23" s="888" t="s">
        <v>133</v>
      </c>
      <c r="AE23" s="888">
        <v>457</v>
      </c>
      <c r="AF23" s="888">
        <v>212</v>
      </c>
      <c r="AG23" s="888">
        <v>245</v>
      </c>
      <c r="AI23" s="889" t="s">
        <v>927</v>
      </c>
      <c r="AK23" s="1120"/>
      <c r="AL23" s="914"/>
      <c r="AM23" s="888">
        <v>31</v>
      </c>
      <c r="AN23" s="888">
        <v>30</v>
      </c>
      <c r="AO23" s="888">
        <v>1</v>
      </c>
      <c r="AP23" s="888">
        <v>169</v>
      </c>
      <c r="AQ23" s="888">
        <v>125</v>
      </c>
      <c r="AR23" s="888">
        <v>44</v>
      </c>
      <c r="AT23" s="889" t="s">
        <v>952</v>
      </c>
      <c r="AV23" s="1120"/>
      <c r="AW23" s="914"/>
      <c r="AX23" s="888">
        <v>190</v>
      </c>
      <c r="AY23" s="888">
        <v>190</v>
      </c>
      <c r="AZ23" s="888" t="s">
        <v>133</v>
      </c>
      <c r="BA23" s="888">
        <v>366</v>
      </c>
      <c r="BB23" s="888">
        <v>164</v>
      </c>
      <c r="BC23" s="888">
        <v>202</v>
      </c>
      <c r="BD23" s="894"/>
      <c r="BE23" s="896" t="s">
        <v>1262</v>
      </c>
      <c r="BG23" s="921"/>
      <c r="BH23" s="918"/>
      <c r="BI23" s="892">
        <v>1951</v>
      </c>
      <c r="BJ23" s="892">
        <v>1945</v>
      </c>
      <c r="BK23" s="892">
        <v>6</v>
      </c>
      <c r="BL23" s="892">
        <v>4843</v>
      </c>
      <c r="BM23" s="892">
        <v>2209</v>
      </c>
      <c r="BN23" s="892">
        <v>2634</v>
      </c>
      <c r="BO23" s="894"/>
      <c r="BP23" s="889"/>
      <c r="BR23" s="1120"/>
      <c r="BS23" s="914"/>
      <c r="BT23" s="888"/>
      <c r="BU23" s="888"/>
      <c r="BV23" s="888"/>
      <c r="BW23" s="888"/>
      <c r="BX23" s="888"/>
      <c r="BY23" s="888"/>
      <c r="CA23" s="889" t="s">
        <v>1035</v>
      </c>
      <c r="CC23" s="1120"/>
      <c r="CD23" s="914"/>
      <c r="CE23" s="888">
        <v>194</v>
      </c>
      <c r="CF23" s="888">
        <v>194</v>
      </c>
      <c r="CG23" s="888" t="s">
        <v>133</v>
      </c>
      <c r="CH23" s="888">
        <v>576</v>
      </c>
      <c r="CI23" s="888">
        <v>283</v>
      </c>
      <c r="CJ23" s="888">
        <v>293</v>
      </c>
      <c r="CL23" s="889" t="s">
        <v>1027</v>
      </c>
      <c r="CN23" s="1120"/>
      <c r="CO23" s="914"/>
      <c r="CP23" s="888">
        <v>145</v>
      </c>
      <c r="CQ23" s="888">
        <v>145</v>
      </c>
      <c r="CR23" s="888" t="s">
        <v>133</v>
      </c>
      <c r="CS23" s="888">
        <v>437</v>
      </c>
      <c r="CT23" s="888">
        <v>205</v>
      </c>
      <c r="CU23" s="888">
        <v>232</v>
      </c>
    </row>
    <row r="24" spans="2:99" ht="11.1" customHeight="1">
      <c r="B24" s="889" t="s">
        <v>884</v>
      </c>
      <c r="D24" s="1113"/>
      <c r="E24" s="909"/>
      <c r="F24" s="888">
        <v>39</v>
      </c>
      <c r="G24" s="888">
        <v>39</v>
      </c>
      <c r="H24" s="888" t="s">
        <v>133</v>
      </c>
      <c r="I24" s="888">
        <v>60</v>
      </c>
      <c r="J24" s="888">
        <v>22</v>
      </c>
      <c r="K24" s="888">
        <v>38</v>
      </c>
      <c r="M24" s="889" t="s">
        <v>909</v>
      </c>
      <c r="O24" s="1113"/>
      <c r="P24" s="909"/>
      <c r="Q24" s="888">
        <v>84</v>
      </c>
      <c r="R24" s="888">
        <v>84</v>
      </c>
      <c r="S24" s="888" t="s">
        <v>133</v>
      </c>
      <c r="T24" s="888">
        <v>137</v>
      </c>
      <c r="U24" s="888">
        <v>50</v>
      </c>
      <c r="V24" s="888">
        <v>87</v>
      </c>
      <c r="X24" s="889"/>
      <c r="Z24" s="1120"/>
      <c r="AA24" s="914"/>
      <c r="AB24" s="888"/>
      <c r="AC24" s="888"/>
      <c r="AD24" s="888"/>
      <c r="AE24" s="888"/>
      <c r="AF24" s="888"/>
      <c r="AG24" s="888"/>
      <c r="AH24" s="894"/>
      <c r="AI24" s="889" t="s">
        <v>935</v>
      </c>
      <c r="AK24" s="1120"/>
      <c r="AL24" s="914"/>
      <c r="AM24" s="888">
        <v>200</v>
      </c>
      <c r="AN24" s="888">
        <v>200</v>
      </c>
      <c r="AO24" s="888" t="s">
        <v>133</v>
      </c>
      <c r="AP24" s="888">
        <v>347</v>
      </c>
      <c r="AQ24" s="888">
        <v>128</v>
      </c>
      <c r="AR24" s="888">
        <v>219</v>
      </c>
      <c r="AT24" s="889" t="s">
        <v>959</v>
      </c>
      <c r="AV24" s="1120"/>
      <c r="AW24" s="914"/>
      <c r="AX24" s="888">
        <v>161</v>
      </c>
      <c r="AY24" s="888">
        <v>161</v>
      </c>
      <c r="AZ24" s="888" t="s">
        <v>133</v>
      </c>
      <c r="BA24" s="888">
        <v>344</v>
      </c>
      <c r="BB24" s="888">
        <v>154</v>
      </c>
      <c r="BC24" s="888">
        <v>190</v>
      </c>
      <c r="BE24" s="889" t="s">
        <v>981</v>
      </c>
      <c r="BG24" s="1120"/>
      <c r="BH24" s="914"/>
      <c r="BI24" s="888">
        <v>173</v>
      </c>
      <c r="BJ24" s="888">
        <v>172</v>
      </c>
      <c r="BK24" s="888">
        <v>1</v>
      </c>
      <c r="BL24" s="888">
        <v>448</v>
      </c>
      <c r="BM24" s="888">
        <v>212</v>
      </c>
      <c r="BN24" s="888">
        <v>236</v>
      </c>
      <c r="BP24" s="896" t="s">
        <v>1272</v>
      </c>
      <c r="BR24" s="921"/>
      <c r="BS24" s="918"/>
      <c r="BT24" s="892">
        <v>695</v>
      </c>
      <c r="BU24" s="892">
        <v>693</v>
      </c>
      <c r="BV24" s="892">
        <v>2</v>
      </c>
      <c r="BW24" s="892">
        <v>1946</v>
      </c>
      <c r="BX24" s="892">
        <v>888</v>
      </c>
      <c r="BY24" s="892">
        <v>1058</v>
      </c>
      <c r="CA24" s="889" t="s">
        <v>1044</v>
      </c>
      <c r="CC24" s="1120"/>
      <c r="CD24" s="914"/>
      <c r="CE24" s="888">
        <v>91</v>
      </c>
      <c r="CF24" s="888">
        <v>86</v>
      </c>
      <c r="CG24" s="888">
        <v>5</v>
      </c>
      <c r="CH24" s="888">
        <v>531</v>
      </c>
      <c r="CI24" s="888">
        <v>211</v>
      </c>
      <c r="CJ24" s="888">
        <v>320</v>
      </c>
      <c r="CL24" s="889" t="s">
        <v>1036</v>
      </c>
      <c r="CN24" s="1120"/>
      <c r="CO24" s="914"/>
      <c r="CP24" s="888">
        <v>313</v>
      </c>
      <c r="CQ24" s="888">
        <v>310</v>
      </c>
      <c r="CR24" s="888">
        <v>3</v>
      </c>
      <c r="CS24" s="888">
        <v>1013</v>
      </c>
      <c r="CT24" s="888">
        <v>441</v>
      </c>
      <c r="CU24" s="888">
        <v>572</v>
      </c>
    </row>
    <row r="25" spans="2:99" ht="11.1" customHeight="1">
      <c r="B25" s="889" t="s">
        <v>891</v>
      </c>
      <c r="D25" s="1113"/>
      <c r="E25" s="909"/>
      <c r="F25" s="888">
        <v>44</v>
      </c>
      <c r="G25" s="888">
        <v>44</v>
      </c>
      <c r="H25" s="888" t="s">
        <v>133</v>
      </c>
      <c r="I25" s="888">
        <v>142</v>
      </c>
      <c r="J25" s="888">
        <v>66</v>
      </c>
      <c r="K25" s="888">
        <v>76</v>
      </c>
      <c r="M25" s="889" t="s">
        <v>917</v>
      </c>
      <c r="O25" s="1113"/>
      <c r="P25" s="909"/>
      <c r="Q25" s="888">
        <v>20</v>
      </c>
      <c r="R25" s="888">
        <v>20</v>
      </c>
      <c r="S25" s="888" t="s">
        <v>133</v>
      </c>
      <c r="T25" s="888">
        <v>36</v>
      </c>
      <c r="U25" s="888">
        <v>14</v>
      </c>
      <c r="V25" s="888">
        <v>22</v>
      </c>
      <c r="X25" s="896" t="s">
        <v>1302</v>
      </c>
      <c r="Z25" s="921"/>
      <c r="AA25" s="918"/>
      <c r="AB25" s="892">
        <v>4876</v>
      </c>
      <c r="AC25" s="892">
        <v>4870</v>
      </c>
      <c r="AD25" s="892">
        <v>6</v>
      </c>
      <c r="AE25" s="892">
        <v>8300</v>
      </c>
      <c r="AF25" s="892">
        <v>3945</v>
      </c>
      <c r="AG25" s="892">
        <v>4355</v>
      </c>
      <c r="AI25" s="889" t="s">
        <v>943</v>
      </c>
      <c r="AK25" s="1120"/>
      <c r="AL25" s="914"/>
      <c r="AM25" s="888">
        <v>88</v>
      </c>
      <c r="AN25" s="888">
        <v>87</v>
      </c>
      <c r="AO25" s="888">
        <v>1</v>
      </c>
      <c r="AP25" s="888">
        <v>191</v>
      </c>
      <c r="AQ25" s="888">
        <v>93</v>
      </c>
      <c r="AR25" s="888">
        <v>98</v>
      </c>
      <c r="AT25" s="889" t="s">
        <v>966</v>
      </c>
      <c r="AV25" s="1120"/>
      <c r="AW25" s="914"/>
      <c r="AX25" s="888">
        <v>242</v>
      </c>
      <c r="AY25" s="888">
        <v>242</v>
      </c>
      <c r="AZ25" s="888" t="s">
        <v>133</v>
      </c>
      <c r="BA25" s="888">
        <v>492</v>
      </c>
      <c r="BB25" s="888">
        <v>213</v>
      </c>
      <c r="BC25" s="888">
        <v>279</v>
      </c>
      <c r="BE25" s="889" t="s">
        <v>990</v>
      </c>
      <c r="BG25" s="1120"/>
      <c r="BH25" s="914"/>
      <c r="BI25" s="888">
        <v>240</v>
      </c>
      <c r="BJ25" s="888">
        <v>240</v>
      </c>
      <c r="BK25" s="888" t="s">
        <v>133</v>
      </c>
      <c r="BL25" s="888">
        <v>568</v>
      </c>
      <c r="BM25" s="888">
        <v>256</v>
      </c>
      <c r="BN25" s="888">
        <v>312</v>
      </c>
      <c r="BP25" s="889" t="s">
        <v>1025</v>
      </c>
      <c r="BR25" s="1120"/>
      <c r="BS25" s="914"/>
      <c r="BT25" s="888">
        <v>144</v>
      </c>
      <c r="BU25" s="888">
        <v>144</v>
      </c>
      <c r="BV25" s="888" t="s">
        <v>133</v>
      </c>
      <c r="BW25" s="888">
        <v>392</v>
      </c>
      <c r="BX25" s="888">
        <v>175</v>
      </c>
      <c r="BY25" s="888">
        <v>217</v>
      </c>
      <c r="CA25" s="889"/>
      <c r="CC25" s="1120"/>
      <c r="CD25" s="914"/>
      <c r="CE25" s="888"/>
      <c r="CF25" s="888"/>
      <c r="CG25" s="888"/>
      <c r="CH25" s="888"/>
      <c r="CI25" s="888"/>
      <c r="CJ25" s="888"/>
      <c r="CK25" s="894"/>
      <c r="CL25" s="889" t="s">
        <v>1045</v>
      </c>
      <c r="CN25" s="1120"/>
      <c r="CO25" s="914"/>
      <c r="CP25" s="888">
        <v>201</v>
      </c>
      <c r="CQ25" s="888">
        <v>198</v>
      </c>
      <c r="CR25" s="888">
        <v>3</v>
      </c>
      <c r="CS25" s="888">
        <v>546</v>
      </c>
      <c r="CT25" s="888">
        <v>266</v>
      </c>
      <c r="CU25" s="888">
        <v>280</v>
      </c>
    </row>
    <row r="26" spans="2:99" ht="11.1" customHeight="1">
      <c r="B26" s="889" t="s">
        <v>899</v>
      </c>
      <c r="D26" s="1113"/>
      <c r="E26" s="909"/>
      <c r="F26" s="888">
        <v>150</v>
      </c>
      <c r="G26" s="888">
        <v>150</v>
      </c>
      <c r="H26" s="888" t="s">
        <v>133</v>
      </c>
      <c r="I26" s="888">
        <v>363</v>
      </c>
      <c r="J26" s="888">
        <v>162</v>
      </c>
      <c r="K26" s="888">
        <v>201</v>
      </c>
      <c r="M26" s="889" t="s">
        <v>925</v>
      </c>
      <c r="O26" s="1113"/>
      <c r="P26" s="909"/>
      <c r="Q26" s="888">
        <v>84</v>
      </c>
      <c r="R26" s="888">
        <v>84</v>
      </c>
      <c r="S26" s="888" t="s">
        <v>133</v>
      </c>
      <c r="T26" s="888">
        <v>164</v>
      </c>
      <c r="U26" s="888">
        <v>70</v>
      </c>
      <c r="V26" s="888">
        <v>94</v>
      </c>
      <c r="X26" s="889" t="s">
        <v>950</v>
      </c>
      <c r="Z26" s="1120"/>
      <c r="AA26" s="914"/>
      <c r="AB26" s="888">
        <v>97</v>
      </c>
      <c r="AC26" s="888">
        <v>97</v>
      </c>
      <c r="AD26" s="888" t="s">
        <v>133</v>
      </c>
      <c r="AE26" s="888">
        <v>146</v>
      </c>
      <c r="AF26" s="888">
        <v>60</v>
      </c>
      <c r="AG26" s="888">
        <v>86</v>
      </c>
      <c r="AI26" s="889" t="s">
        <v>951</v>
      </c>
      <c r="AK26" s="1120"/>
      <c r="AL26" s="914"/>
      <c r="AM26" s="888">
        <v>10</v>
      </c>
      <c r="AN26" s="888">
        <v>10</v>
      </c>
      <c r="AO26" s="888" t="s">
        <v>133</v>
      </c>
      <c r="AP26" s="888">
        <v>22</v>
      </c>
      <c r="AQ26" s="888">
        <v>11</v>
      </c>
      <c r="AR26" s="888">
        <v>11</v>
      </c>
      <c r="AT26" s="889" t="s">
        <v>973</v>
      </c>
      <c r="AV26" s="1120"/>
      <c r="AW26" s="914"/>
      <c r="AX26" s="888">
        <v>264</v>
      </c>
      <c r="AY26" s="888">
        <v>264</v>
      </c>
      <c r="AZ26" s="888" t="s">
        <v>133</v>
      </c>
      <c r="BA26" s="888">
        <v>585</v>
      </c>
      <c r="BB26" s="888">
        <v>279</v>
      </c>
      <c r="BC26" s="888">
        <v>306</v>
      </c>
      <c r="BE26" s="889" t="s">
        <v>999</v>
      </c>
      <c r="BG26" s="1120"/>
      <c r="BH26" s="914"/>
      <c r="BI26" s="888">
        <v>314</v>
      </c>
      <c r="BJ26" s="888">
        <v>314</v>
      </c>
      <c r="BK26" s="888" t="s">
        <v>133</v>
      </c>
      <c r="BL26" s="888">
        <v>765</v>
      </c>
      <c r="BM26" s="888">
        <v>365</v>
      </c>
      <c r="BN26" s="888">
        <v>400</v>
      </c>
      <c r="BP26" s="889" t="s">
        <v>1034</v>
      </c>
      <c r="BR26" s="1120"/>
      <c r="BS26" s="914"/>
      <c r="BT26" s="888">
        <v>63</v>
      </c>
      <c r="BU26" s="888">
        <v>63</v>
      </c>
      <c r="BV26" s="888" t="s">
        <v>133</v>
      </c>
      <c r="BW26" s="888">
        <v>180</v>
      </c>
      <c r="BX26" s="888">
        <v>89</v>
      </c>
      <c r="BY26" s="888">
        <v>91</v>
      </c>
      <c r="CA26" s="896" t="s">
        <v>1278</v>
      </c>
      <c r="CC26" s="921"/>
      <c r="CD26" s="918"/>
      <c r="CE26" s="892">
        <v>569</v>
      </c>
      <c r="CF26" s="892">
        <v>569</v>
      </c>
      <c r="CG26" s="892">
        <v>0</v>
      </c>
      <c r="CH26" s="892">
        <v>1613</v>
      </c>
      <c r="CI26" s="892">
        <v>760</v>
      </c>
      <c r="CJ26" s="892">
        <v>853</v>
      </c>
      <c r="CL26" s="889" t="s">
        <v>1286</v>
      </c>
      <c r="CN26" s="1120"/>
      <c r="CO26" s="914"/>
      <c r="CP26" s="888">
        <v>379</v>
      </c>
      <c r="CQ26" s="888">
        <v>373</v>
      </c>
      <c r="CR26" s="888">
        <v>6</v>
      </c>
      <c r="CS26" s="888">
        <v>1166</v>
      </c>
      <c r="CT26" s="888">
        <v>542</v>
      </c>
      <c r="CU26" s="888">
        <v>624</v>
      </c>
    </row>
    <row r="27" spans="2:99" ht="11.1" customHeight="1">
      <c r="B27" s="889" t="s">
        <v>908</v>
      </c>
      <c r="D27" s="1113"/>
      <c r="E27" s="909"/>
      <c r="F27" s="888">
        <v>283</v>
      </c>
      <c r="G27" s="888">
        <v>282</v>
      </c>
      <c r="H27" s="888">
        <v>1</v>
      </c>
      <c r="I27" s="888">
        <v>517</v>
      </c>
      <c r="J27" s="888">
        <v>229</v>
      </c>
      <c r="K27" s="888">
        <v>288</v>
      </c>
      <c r="M27" s="889" t="s">
        <v>934</v>
      </c>
      <c r="O27" s="1113"/>
      <c r="P27" s="909"/>
      <c r="Q27" s="888">
        <v>9</v>
      </c>
      <c r="R27" s="888">
        <v>9</v>
      </c>
      <c r="S27" s="888" t="s">
        <v>133</v>
      </c>
      <c r="T27" s="888">
        <v>21</v>
      </c>
      <c r="U27" s="888">
        <v>13</v>
      </c>
      <c r="V27" s="888">
        <v>8</v>
      </c>
      <c r="X27" s="889" t="s">
        <v>957</v>
      </c>
      <c r="Z27" s="1120"/>
      <c r="AA27" s="914"/>
      <c r="AB27" s="888">
        <v>142</v>
      </c>
      <c r="AC27" s="888">
        <v>142</v>
      </c>
      <c r="AD27" s="888" t="s">
        <v>133</v>
      </c>
      <c r="AE27" s="888">
        <v>249</v>
      </c>
      <c r="AF27" s="888">
        <v>123</v>
      </c>
      <c r="AG27" s="888">
        <v>126</v>
      </c>
      <c r="AI27" s="889" t="s">
        <v>958</v>
      </c>
      <c r="AK27" s="1120"/>
      <c r="AL27" s="914"/>
      <c r="AM27" s="888">
        <v>51</v>
      </c>
      <c r="AN27" s="888">
        <v>51</v>
      </c>
      <c r="AO27" s="888" t="s">
        <v>133</v>
      </c>
      <c r="AP27" s="888">
        <v>125</v>
      </c>
      <c r="AQ27" s="888">
        <v>61</v>
      </c>
      <c r="AR27" s="888">
        <v>64</v>
      </c>
      <c r="AT27" s="889" t="s">
        <v>980</v>
      </c>
      <c r="AV27" s="1120"/>
      <c r="AW27" s="914"/>
      <c r="AX27" s="888">
        <v>20</v>
      </c>
      <c r="AY27" s="888">
        <v>20</v>
      </c>
      <c r="AZ27" s="888" t="s">
        <v>133</v>
      </c>
      <c r="BA27" s="888">
        <v>37</v>
      </c>
      <c r="BB27" s="888">
        <v>19</v>
      </c>
      <c r="BC27" s="888">
        <v>18</v>
      </c>
      <c r="BE27" s="889" t="s">
        <v>1008</v>
      </c>
      <c r="BG27" s="1120"/>
      <c r="BH27" s="914"/>
      <c r="BI27" s="888">
        <v>116</v>
      </c>
      <c r="BJ27" s="888">
        <v>116</v>
      </c>
      <c r="BK27" s="888" t="s">
        <v>133</v>
      </c>
      <c r="BL27" s="888">
        <v>256</v>
      </c>
      <c r="BM27" s="888">
        <v>111</v>
      </c>
      <c r="BN27" s="888">
        <v>145</v>
      </c>
      <c r="BP27" s="889" t="s">
        <v>1043</v>
      </c>
      <c r="BR27" s="1120"/>
      <c r="BS27" s="914"/>
      <c r="BT27" s="888">
        <v>92</v>
      </c>
      <c r="BU27" s="888">
        <v>92</v>
      </c>
      <c r="BV27" s="888" t="s">
        <v>133</v>
      </c>
      <c r="BW27" s="888">
        <v>239</v>
      </c>
      <c r="BX27" s="888">
        <v>108</v>
      </c>
      <c r="BY27" s="888">
        <v>131</v>
      </c>
      <c r="CA27" s="889" t="s">
        <v>1066</v>
      </c>
      <c r="CC27" s="1120"/>
      <c r="CD27" s="914"/>
      <c r="CE27" s="888">
        <v>35</v>
      </c>
      <c r="CF27" s="888">
        <v>35</v>
      </c>
      <c r="CG27" s="888" t="s">
        <v>133</v>
      </c>
      <c r="CH27" s="888">
        <v>117</v>
      </c>
      <c r="CI27" s="888">
        <v>53</v>
      </c>
      <c r="CJ27" s="888">
        <v>64</v>
      </c>
      <c r="CL27" s="889" t="s">
        <v>1287</v>
      </c>
      <c r="CN27" s="1120"/>
      <c r="CO27" s="914"/>
      <c r="CP27" s="888">
        <v>27</v>
      </c>
      <c r="CQ27" s="888">
        <v>27</v>
      </c>
      <c r="CR27" s="888" t="s">
        <v>133</v>
      </c>
      <c r="CS27" s="888">
        <v>69</v>
      </c>
      <c r="CT27" s="888">
        <v>38</v>
      </c>
      <c r="CU27" s="888">
        <v>31</v>
      </c>
    </row>
    <row r="28" spans="2:99" ht="11.1" customHeight="1">
      <c r="B28" s="889" t="s">
        <v>916</v>
      </c>
      <c r="D28" s="1113"/>
      <c r="E28" s="909"/>
      <c r="F28" s="888">
        <v>137</v>
      </c>
      <c r="G28" s="888">
        <v>137</v>
      </c>
      <c r="H28" s="888" t="s">
        <v>133</v>
      </c>
      <c r="I28" s="888">
        <v>275</v>
      </c>
      <c r="J28" s="888">
        <v>134</v>
      </c>
      <c r="K28" s="888">
        <v>141</v>
      </c>
      <c r="M28" s="889" t="s">
        <v>942</v>
      </c>
      <c r="O28" s="1113"/>
      <c r="P28" s="909"/>
      <c r="Q28" s="888">
        <v>139</v>
      </c>
      <c r="R28" s="888">
        <v>135</v>
      </c>
      <c r="S28" s="888">
        <v>4</v>
      </c>
      <c r="T28" s="888">
        <v>259</v>
      </c>
      <c r="U28" s="888">
        <v>113</v>
      </c>
      <c r="V28" s="888">
        <v>146</v>
      </c>
      <c r="X28" s="889" t="s">
        <v>964</v>
      </c>
      <c r="Z28" s="1120"/>
      <c r="AA28" s="914"/>
      <c r="AB28" s="888">
        <v>236</v>
      </c>
      <c r="AC28" s="888">
        <v>236</v>
      </c>
      <c r="AD28" s="888" t="s">
        <v>133</v>
      </c>
      <c r="AE28" s="888">
        <v>380</v>
      </c>
      <c r="AF28" s="888">
        <v>166</v>
      </c>
      <c r="AG28" s="888">
        <v>214</v>
      </c>
      <c r="AI28" s="889" t="s">
        <v>965</v>
      </c>
      <c r="AK28" s="1120"/>
      <c r="AL28" s="914"/>
      <c r="AM28" s="888">
        <v>73</v>
      </c>
      <c r="AN28" s="888">
        <v>73</v>
      </c>
      <c r="AO28" s="888" t="s">
        <v>133</v>
      </c>
      <c r="AP28" s="888">
        <v>194</v>
      </c>
      <c r="AQ28" s="888">
        <v>92</v>
      </c>
      <c r="AR28" s="888">
        <v>102</v>
      </c>
      <c r="AT28" s="889" t="s">
        <v>989</v>
      </c>
      <c r="AV28" s="1120"/>
      <c r="AW28" s="914"/>
      <c r="AX28" s="888">
        <v>62</v>
      </c>
      <c r="AY28" s="888">
        <v>62</v>
      </c>
      <c r="AZ28" s="888" t="s">
        <v>133</v>
      </c>
      <c r="BA28" s="888">
        <v>125</v>
      </c>
      <c r="BB28" s="888">
        <v>57</v>
      </c>
      <c r="BC28" s="888">
        <v>68</v>
      </c>
      <c r="BE28" s="889" t="s">
        <v>1016</v>
      </c>
      <c r="BG28" s="1120"/>
      <c r="BH28" s="914"/>
      <c r="BI28" s="888">
        <v>248</v>
      </c>
      <c r="BJ28" s="888">
        <v>248</v>
      </c>
      <c r="BK28" s="888" t="s">
        <v>133</v>
      </c>
      <c r="BL28" s="888">
        <v>555</v>
      </c>
      <c r="BM28" s="888">
        <v>230</v>
      </c>
      <c r="BN28" s="888">
        <v>325</v>
      </c>
      <c r="BP28" s="889" t="s">
        <v>1052</v>
      </c>
      <c r="BR28" s="1120"/>
      <c r="BS28" s="914"/>
      <c r="BT28" s="888">
        <v>140</v>
      </c>
      <c r="BU28" s="888">
        <v>140</v>
      </c>
      <c r="BV28" s="888" t="s">
        <v>133</v>
      </c>
      <c r="BW28" s="888">
        <v>383</v>
      </c>
      <c r="BX28" s="888">
        <v>188</v>
      </c>
      <c r="BY28" s="888">
        <v>195</v>
      </c>
      <c r="CA28" s="889" t="s">
        <v>1073</v>
      </c>
      <c r="CC28" s="1120"/>
      <c r="CD28" s="914"/>
      <c r="CE28" s="888">
        <v>13</v>
      </c>
      <c r="CF28" s="888">
        <v>13</v>
      </c>
      <c r="CG28" s="888" t="s">
        <v>133</v>
      </c>
      <c r="CH28" s="888">
        <v>34</v>
      </c>
      <c r="CI28" s="888">
        <v>15</v>
      </c>
      <c r="CJ28" s="888">
        <v>19</v>
      </c>
      <c r="CL28" s="889" t="s">
        <v>1288</v>
      </c>
      <c r="CN28" s="1120"/>
      <c r="CO28" s="914"/>
      <c r="CP28" s="888">
        <v>108</v>
      </c>
      <c r="CQ28" s="888">
        <v>107</v>
      </c>
      <c r="CR28" s="888">
        <v>1</v>
      </c>
      <c r="CS28" s="888">
        <v>276</v>
      </c>
      <c r="CT28" s="888">
        <v>127</v>
      </c>
      <c r="CU28" s="888">
        <v>149</v>
      </c>
    </row>
    <row r="29" spans="2:99" ht="11.1" customHeight="1">
      <c r="B29" s="889" t="s">
        <v>924</v>
      </c>
      <c r="D29" s="1113"/>
      <c r="E29" s="909"/>
      <c r="F29" s="888">
        <v>113</v>
      </c>
      <c r="G29" s="888">
        <v>113</v>
      </c>
      <c r="H29" s="888" t="s">
        <v>133</v>
      </c>
      <c r="I29" s="888">
        <v>289</v>
      </c>
      <c r="J29" s="888">
        <v>134</v>
      </c>
      <c r="K29" s="888">
        <v>155</v>
      </c>
      <c r="M29" s="889" t="s">
        <v>949</v>
      </c>
      <c r="O29" s="1113"/>
      <c r="P29" s="909"/>
      <c r="Q29" s="888">
        <v>64</v>
      </c>
      <c r="R29" s="888">
        <v>64</v>
      </c>
      <c r="S29" s="888" t="s">
        <v>133</v>
      </c>
      <c r="T29" s="888">
        <v>134</v>
      </c>
      <c r="U29" s="888">
        <v>60</v>
      </c>
      <c r="V29" s="888">
        <v>74</v>
      </c>
      <c r="X29" s="889" t="s">
        <v>971</v>
      </c>
      <c r="Z29" s="1120"/>
      <c r="AA29" s="914"/>
      <c r="AB29" s="888">
        <v>36</v>
      </c>
      <c r="AC29" s="888">
        <v>35</v>
      </c>
      <c r="AD29" s="888">
        <v>1</v>
      </c>
      <c r="AE29" s="888">
        <v>73</v>
      </c>
      <c r="AF29" s="888">
        <v>28</v>
      </c>
      <c r="AG29" s="888">
        <v>45</v>
      </c>
      <c r="AI29" s="889" t="s">
        <v>972</v>
      </c>
      <c r="AK29" s="1120"/>
      <c r="AL29" s="914"/>
      <c r="AM29" s="888">
        <v>64</v>
      </c>
      <c r="AN29" s="888">
        <v>64</v>
      </c>
      <c r="AO29" s="888" t="s">
        <v>133</v>
      </c>
      <c r="AP29" s="888">
        <v>145</v>
      </c>
      <c r="AQ29" s="888">
        <v>65</v>
      </c>
      <c r="AR29" s="888">
        <v>80</v>
      </c>
      <c r="AT29" s="889" t="s">
        <v>998</v>
      </c>
      <c r="AV29" s="1120"/>
      <c r="AW29" s="914"/>
      <c r="AX29" s="888">
        <v>198</v>
      </c>
      <c r="AY29" s="888">
        <v>198</v>
      </c>
      <c r="AZ29" s="888" t="s">
        <v>133</v>
      </c>
      <c r="BA29" s="888">
        <v>345</v>
      </c>
      <c r="BB29" s="888">
        <v>162</v>
      </c>
      <c r="BC29" s="888">
        <v>183</v>
      </c>
      <c r="BE29" s="889" t="s">
        <v>1024</v>
      </c>
      <c r="BG29" s="1120"/>
      <c r="BH29" s="914"/>
      <c r="BI29" s="888">
        <v>126</v>
      </c>
      <c r="BJ29" s="888">
        <v>124</v>
      </c>
      <c r="BK29" s="888">
        <v>2</v>
      </c>
      <c r="BL29" s="888">
        <v>338</v>
      </c>
      <c r="BM29" s="888">
        <v>161</v>
      </c>
      <c r="BN29" s="888">
        <v>177</v>
      </c>
      <c r="BP29" s="889" t="s">
        <v>1058</v>
      </c>
      <c r="BR29" s="1120"/>
      <c r="BS29" s="914"/>
      <c r="BT29" s="888" t="s">
        <v>133</v>
      </c>
      <c r="BU29" s="888" t="s">
        <v>133</v>
      </c>
      <c r="BV29" s="888" t="s">
        <v>133</v>
      </c>
      <c r="BW29" s="888" t="s">
        <v>133</v>
      </c>
      <c r="BX29" s="888" t="s">
        <v>133</v>
      </c>
      <c r="BY29" s="888" t="s">
        <v>133</v>
      </c>
      <c r="CA29" s="889" t="s">
        <v>1078</v>
      </c>
      <c r="CC29" s="1120"/>
      <c r="CD29" s="914"/>
      <c r="CE29" s="888">
        <v>157</v>
      </c>
      <c r="CF29" s="888">
        <v>157</v>
      </c>
      <c r="CG29" s="888" t="s">
        <v>133</v>
      </c>
      <c r="CH29" s="888">
        <v>431</v>
      </c>
      <c r="CI29" s="888">
        <v>206</v>
      </c>
      <c r="CJ29" s="888">
        <v>225</v>
      </c>
      <c r="CL29" s="889" t="s">
        <v>1289</v>
      </c>
      <c r="CN29" s="1120"/>
      <c r="CO29" s="914"/>
      <c r="CP29" s="888">
        <v>108</v>
      </c>
      <c r="CQ29" s="888">
        <v>108</v>
      </c>
      <c r="CR29" s="888" t="s">
        <v>133</v>
      </c>
      <c r="CS29" s="888">
        <v>269</v>
      </c>
      <c r="CT29" s="888">
        <v>113</v>
      </c>
      <c r="CU29" s="888">
        <v>156</v>
      </c>
    </row>
    <row r="30" spans="2:99" ht="11.1" customHeight="1">
      <c r="B30" s="889" t="s">
        <v>933</v>
      </c>
      <c r="D30" s="1113"/>
      <c r="E30" s="909"/>
      <c r="F30" s="888">
        <v>228</v>
      </c>
      <c r="G30" s="888">
        <v>228</v>
      </c>
      <c r="H30" s="888" t="s">
        <v>133</v>
      </c>
      <c r="I30" s="888">
        <v>572</v>
      </c>
      <c r="J30" s="888">
        <v>260</v>
      </c>
      <c r="K30" s="888">
        <v>312</v>
      </c>
      <c r="M30" s="889" t="s">
        <v>956</v>
      </c>
      <c r="O30" s="1113"/>
      <c r="P30" s="909"/>
      <c r="Q30" s="888">
        <v>12</v>
      </c>
      <c r="R30" s="888">
        <v>12</v>
      </c>
      <c r="S30" s="888" t="s">
        <v>133</v>
      </c>
      <c r="T30" s="888">
        <v>30</v>
      </c>
      <c r="U30" s="888">
        <v>9</v>
      </c>
      <c r="V30" s="888">
        <v>21</v>
      </c>
      <c r="X30" s="889" t="s">
        <v>978</v>
      </c>
      <c r="Z30" s="1120"/>
      <c r="AA30" s="914"/>
      <c r="AB30" s="888">
        <v>224</v>
      </c>
      <c r="AC30" s="888">
        <v>224</v>
      </c>
      <c r="AD30" s="888" t="s">
        <v>133</v>
      </c>
      <c r="AE30" s="888">
        <v>325</v>
      </c>
      <c r="AF30" s="888">
        <v>149</v>
      </c>
      <c r="AG30" s="888">
        <v>176</v>
      </c>
      <c r="AI30" s="889" t="s">
        <v>979</v>
      </c>
      <c r="AK30" s="1120"/>
      <c r="AL30" s="914"/>
      <c r="AM30" s="888">
        <v>85</v>
      </c>
      <c r="AN30" s="888">
        <v>84</v>
      </c>
      <c r="AO30" s="888">
        <v>1</v>
      </c>
      <c r="AP30" s="888">
        <v>248</v>
      </c>
      <c r="AQ30" s="888">
        <v>114</v>
      </c>
      <c r="AR30" s="888">
        <v>134</v>
      </c>
      <c r="AT30" s="889" t="s">
        <v>1007</v>
      </c>
      <c r="AV30" s="1120"/>
      <c r="AW30" s="914"/>
      <c r="AX30" s="888" t="s">
        <v>133</v>
      </c>
      <c r="AY30" s="888" t="s">
        <v>133</v>
      </c>
      <c r="AZ30" s="888" t="s">
        <v>133</v>
      </c>
      <c r="BA30" s="888" t="s">
        <v>133</v>
      </c>
      <c r="BB30" s="888" t="s">
        <v>133</v>
      </c>
      <c r="BC30" s="888" t="s">
        <v>133</v>
      </c>
      <c r="BE30" s="889" t="s">
        <v>1033</v>
      </c>
      <c r="BG30" s="1120"/>
      <c r="BH30" s="914"/>
      <c r="BI30" s="888">
        <v>186</v>
      </c>
      <c r="BJ30" s="888">
        <v>186</v>
      </c>
      <c r="BK30" s="888" t="s">
        <v>133</v>
      </c>
      <c r="BL30" s="888">
        <v>462</v>
      </c>
      <c r="BM30" s="888">
        <v>221</v>
      </c>
      <c r="BN30" s="888">
        <v>241</v>
      </c>
      <c r="BP30" s="889" t="s">
        <v>1065</v>
      </c>
      <c r="BR30" s="1120"/>
      <c r="BS30" s="914"/>
      <c r="BT30" s="888">
        <v>138</v>
      </c>
      <c r="BU30" s="888">
        <v>136</v>
      </c>
      <c r="BV30" s="888">
        <v>2</v>
      </c>
      <c r="BW30" s="888">
        <v>408</v>
      </c>
      <c r="BX30" s="888">
        <v>179</v>
      </c>
      <c r="BY30" s="888">
        <v>229</v>
      </c>
      <c r="CA30" s="889" t="s">
        <v>1084</v>
      </c>
      <c r="CC30" s="1120"/>
      <c r="CD30" s="914"/>
      <c r="CE30" s="888">
        <v>48</v>
      </c>
      <c r="CF30" s="888">
        <v>48</v>
      </c>
      <c r="CG30" s="888" t="s">
        <v>133</v>
      </c>
      <c r="CH30" s="888">
        <v>127</v>
      </c>
      <c r="CI30" s="888">
        <v>65</v>
      </c>
      <c r="CJ30" s="888">
        <v>62</v>
      </c>
      <c r="CL30" s="889" t="s">
        <v>1079</v>
      </c>
      <c r="CN30" s="1120"/>
      <c r="CO30" s="914"/>
      <c r="CP30" s="888">
        <v>72</v>
      </c>
      <c r="CQ30" s="888">
        <v>71</v>
      </c>
      <c r="CR30" s="888">
        <v>1</v>
      </c>
      <c r="CS30" s="888">
        <v>194</v>
      </c>
      <c r="CT30" s="888">
        <v>90</v>
      </c>
      <c r="CU30" s="888">
        <v>104</v>
      </c>
    </row>
    <row r="31" spans="2:99" ht="11.1" customHeight="1">
      <c r="B31" s="889" t="s">
        <v>941</v>
      </c>
      <c r="D31" s="1113"/>
      <c r="E31" s="909"/>
      <c r="F31" s="888">
        <v>98</v>
      </c>
      <c r="G31" s="888">
        <v>98</v>
      </c>
      <c r="H31" s="888" t="s">
        <v>133</v>
      </c>
      <c r="I31" s="888">
        <v>146</v>
      </c>
      <c r="J31" s="888">
        <v>70</v>
      </c>
      <c r="K31" s="888">
        <v>76</v>
      </c>
      <c r="M31" s="889" t="s">
        <v>963</v>
      </c>
      <c r="O31" s="1113"/>
      <c r="P31" s="909"/>
      <c r="Q31" s="888">
        <v>72</v>
      </c>
      <c r="R31" s="888">
        <v>72</v>
      </c>
      <c r="S31" s="888" t="s">
        <v>133</v>
      </c>
      <c r="T31" s="888">
        <v>133</v>
      </c>
      <c r="U31" s="888">
        <v>61</v>
      </c>
      <c r="V31" s="888">
        <v>72</v>
      </c>
      <c r="W31" s="894"/>
      <c r="X31" s="889" t="s">
        <v>987</v>
      </c>
      <c r="Z31" s="1120"/>
      <c r="AA31" s="914"/>
      <c r="AB31" s="888">
        <v>160</v>
      </c>
      <c r="AC31" s="888">
        <v>159</v>
      </c>
      <c r="AD31" s="888">
        <v>1</v>
      </c>
      <c r="AE31" s="888">
        <v>258</v>
      </c>
      <c r="AF31" s="888">
        <v>102</v>
      </c>
      <c r="AG31" s="888">
        <v>156</v>
      </c>
      <c r="AI31" s="889" t="s">
        <v>988</v>
      </c>
      <c r="AK31" s="1120"/>
      <c r="AL31" s="914"/>
      <c r="AM31" s="888">
        <v>88</v>
      </c>
      <c r="AN31" s="888">
        <v>88</v>
      </c>
      <c r="AO31" s="888" t="s">
        <v>133</v>
      </c>
      <c r="AP31" s="888">
        <v>232</v>
      </c>
      <c r="AQ31" s="888">
        <v>109</v>
      </c>
      <c r="AR31" s="888">
        <v>123</v>
      </c>
      <c r="AT31" s="889" t="s">
        <v>1015</v>
      </c>
      <c r="AV31" s="1113"/>
      <c r="AW31" s="914"/>
      <c r="AX31" s="888">
        <v>69</v>
      </c>
      <c r="AY31" s="888">
        <v>69</v>
      </c>
      <c r="AZ31" s="888" t="s">
        <v>133</v>
      </c>
      <c r="BA31" s="888">
        <v>152</v>
      </c>
      <c r="BB31" s="888">
        <v>72</v>
      </c>
      <c r="BC31" s="888">
        <v>80</v>
      </c>
      <c r="BE31" s="889" t="s">
        <v>1042</v>
      </c>
      <c r="BG31" s="1120"/>
      <c r="BH31" s="914"/>
      <c r="BI31" s="888">
        <v>179</v>
      </c>
      <c r="BJ31" s="888">
        <v>178</v>
      </c>
      <c r="BK31" s="888">
        <v>1</v>
      </c>
      <c r="BL31" s="888">
        <v>454</v>
      </c>
      <c r="BM31" s="888">
        <v>217</v>
      </c>
      <c r="BN31" s="888">
        <v>237</v>
      </c>
      <c r="BP31" s="889" t="s">
        <v>1072</v>
      </c>
      <c r="BR31" s="1120"/>
      <c r="BS31" s="914"/>
      <c r="BT31" s="888">
        <v>118</v>
      </c>
      <c r="BU31" s="888">
        <v>118</v>
      </c>
      <c r="BV31" s="888" t="s">
        <v>133</v>
      </c>
      <c r="BW31" s="888">
        <v>344</v>
      </c>
      <c r="BX31" s="888">
        <v>149</v>
      </c>
      <c r="BY31" s="888">
        <v>195</v>
      </c>
      <c r="CA31" s="889" t="s">
        <v>1092</v>
      </c>
      <c r="CC31" s="1120"/>
      <c r="CD31" s="914"/>
      <c r="CE31" s="888">
        <v>49</v>
      </c>
      <c r="CF31" s="888">
        <v>49</v>
      </c>
      <c r="CG31" s="888" t="s">
        <v>133</v>
      </c>
      <c r="CH31" s="888">
        <v>177</v>
      </c>
      <c r="CI31" s="888">
        <v>85</v>
      </c>
      <c r="CJ31" s="888">
        <v>92</v>
      </c>
      <c r="CL31" s="889" t="s">
        <v>1085</v>
      </c>
      <c r="CN31" s="1120"/>
      <c r="CO31" s="914"/>
      <c r="CP31" s="888">
        <v>124</v>
      </c>
      <c r="CQ31" s="888">
        <v>124</v>
      </c>
      <c r="CR31" s="888" t="s">
        <v>133</v>
      </c>
      <c r="CS31" s="888">
        <v>365</v>
      </c>
      <c r="CT31" s="888">
        <v>167</v>
      </c>
      <c r="CU31" s="888">
        <v>198</v>
      </c>
    </row>
    <row r="32" spans="2:99" ht="11.1" customHeight="1">
      <c r="B32" s="889"/>
      <c r="D32" s="1113"/>
      <c r="E32" s="909"/>
      <c r="F32" s="888"/>
      <c r="G32" s="888"/>
      <c r="H32" s="888"/>
      <c r="I32" s="888"/>
      <c r="J32" s="888"/>
      <c r="K32" s="888"/>
      <c r="M32" s="889" t="s">
        <v>970</v>
      </c>
      <c r="O32" s="1113"/>
      <c r="P32" s="909"/>
      <c r="Q32" s="888">
        <v>84</v>
      </c>
      <c r="R32" s="888">
        <v>83</v>
      </c>
      <c r="S32" s="888">
        <v>1</v>
      </c>
      <c r="T32" s="888">
        <v>204</v>
      </c>
      <c r="U32" s="888">
        <v>80</v>
      </c>
      <c r="V32" s="888">
        <v>124</v>
      </c>
      <c r="X32" s="889" t="s">
        <v>996</v>
      </c>
      <c r="Z32" s="1120"/>
      <c r="AA32" s="914"/>
      <c r="AB32" s="888">
        <v>937</v>
      </c>
      <c r="AC32" s="888">
        <v>936</v>
      </c>
      <c r="AD32" s="888">
        <v>1</v>
      </c>
      <c r="AE32" s="888">
        <v>1292</v>
      </c>
      <c r="AF32" s="888">
        <v>631</v>
      </c>
      <c r="AG32" s="888">
        <v>661</v>
      </c>
      <c r="AI32" s="889" t="s">
        <v>997</v>
      </c>
      <c r="AK32" s="1120"/>
      <c r="AL32" s="914"/>
      <c r="AM32" s="888">
        <v>102</v>
      </c>
      <c r="AN32" s="888">
        <v>102</v>
      </c>
      <c r="AO32" s="888" t="s">
        <v>133</v>
      </c>
      <c r="AP32" s="888">
        <v>249</v>
      </c>
      <c r="AQ32" s="888">
        <v>114</v>
      </c>
      <c r="AR32" s="888">
        <v>135</v>
      </c>
      <c r="AT32" s="889" t="s">
        <v>1023</v>
      </c>
      <c r="AV32" s="1113"/>
      <c r="AW32" s="914"/>
      <c r="AX32" s="888">
        <v>28</v>
      </c>
      <c r="AY32" s="888">
        <v>28</v>
      </c>
      <c r="AZ32" s="888" t="s">
        <v>133</v>
      </c>
      <c r="BA32" s="888">
        <v>46</v>
      </c>
      <c r="BB32" s="888">
        <v>24</v>
      </c>
      <c r="BC32" s="888">
        <v>22</v>
      </c>
      <c r="BE32" s="889" t="s">
        <v>1051</v>
      </c>
      <c r="BG32" s="1120"/>
      <c r="BH32" s="914"/>
      <c r="BI32" s="888">
        <v>70</v>
      </c>
      <c r="BJ32" s="888">
        <v>69</v>
      </c>
      <c r="BK32" s="888">
        <v>1</v>
      </c>
      <c r="BL32" s="888">
        <v>252</v>
      </c>
      <c r="BM32" s="888">
        <v>108</v>
      </c>
      <c r="BN32" s="888">
        <v>144</v>
      </c>
      <c r="BP32" s="889"/>
      <c r="BR32" s="1120"/>
      <c r="BS32" s="914"/>
      <c r="BT32" s="888"/>
      <c r="BU32" s="888"/>
      <c r="BV32" s="888"/>
      <c r="BW32" s="888"/>
      <c r="BX32" s="888"/>
      <c r="BY32" s="888"/>
      <c r="CA32" s="889" t="s">
        <v>1099</v>
      </c>
      <c r="CC32" s="1120"/>
      <c r="CD32" s="914"/>
      <c r="CE32" s="888">
        <v>72</v>
      </c>
      <c r="CF32" s="888">
        <v>72</v>
      </c>
      <c r="CG32" s="888" t="s">
        <v>133</v>
      </c>
      <c r="CH32" s="888">
        <v>195</v>
      </c>
      <c r="CI32" s="888">
        <v>90</v>
      </c>
      <c r="CJ32" s="888">
        <v>105</v>
      </c>
      <c r="CL32" s="889" t="s">
        <v>1290</v>
      </c>
      <c r="CN32" s="1120"/>
      <c r="CO32" s="914"/>
      <c r="CP32" s="888">
        <v>96</v>
      </c>
      <c r="CQ32" s="888">
        <v>96</v>
      </c>
      <c r="CR32" s="888" t="s">
        <v>133</v>
      </c>
      <c r="CS32" s="888">
        <v>249</v>
      </c>
      <c r="CT32" s="888">
        <v>115</v>
      </c>
      <c r="CU32" s="888">
        <v>134</v>
      </c>
    </row>
    <row r="33" spans="1:110" s="895" customFormat="1" ht="11.1" customHeight="1">
      <c r="A33" s="894"/>
      <c r="B33" s="896" t="s">
        <v>1299</v>
      </c>
      <c r="C33" s="882"/>
      <c r="D33" s="1113"/>
      <c r="E33" s="911"/>
      <c r="F33" s="892">
        <v>1007</v>
      </c>
      <c r="G33" s="892">
        <v>1003</v>
      </c>
      <c r="H33" s="892">
        <v>4</v>
      </c>
      <c r="I33" s="892">
        <v>1814</v>
      </c>
      <c r="J33" s="892">
        <v>783</v>
      </c>
      <c r="K33" s="892">
        <v>1031</v>
      </c>
      <c r="L33" s="882"/>
      <c r="M33" s="889" t="s">
        <v>977</v>
      </c>
      <c r="N33" s="882"/>
      <c r="O33" s="1113"/>
      <c r="P33" s="909"/>
      <c r="Q33" s="888">
        <v>143</v>
      </c>
      <c r="R33" s="888">
        <v>143</v>
      </c>
      <c r="S33" s="888" t="s">
        <v>133</v>
      </c>
      <c r="T33" s="888">
        <v>308</v>
      </c>
      <c r="U33" s="888">
        <v>141</v>
      </c>
      <c r="V33" s="888">
        <v>167</v>
      </c>
      <c r="W33" s="882"/>
      <c r="X33" s="889" t="s">
        <v>1005</v>
      </c>
      <c r="Y33" s="882"/>
      <c r="Z33" s="1120"/>
      <c r="AA33" s="914"/>
      <c r="AB33" s="888">
        <v>484</v>
      </c>
      <c r="AC33" s="888">
        <v>484</v>
      </c>
      <c r="AD33" s="888" t="s">
        <v>133</v>
      </c>
      <c r="AE33" s="888">
        <v>632</v>
      </c>
      <c r="AF33" s="888">
        <v>357</v>
      </c>
      <c r="AG33" s="888">
        <v>275</v>
      </c>
      <c r="AH33" s="882"/>
      <c r="AI33" s="889" t="s">
        <v>1006</v>
      </c>
      <c r="AJ33" s="882"/>
      <c r="AK33" s="1120"/>
      <c r="AL33" s="914"/>
      <c r="AM33" s="888">
        <v>248</v>
      </c>
      <c r="AN33" s="888">
        <v>248</v>
      </c>
      <c r="AO33" s="888" t="s">
        <v>133</v>
      </c>
      <c r="AP33" s="888">
        <v>617</v>
      </c>
      <c r="AQ33" s="888">
        <v>290</v>
      </c>
      <c r="AR33" s="888">
        <v>327</v>
      </c>
      <c r="AS33" s="882"/>
      <c r="AT33" s="889" t="s">
        <v>1032</v>
      </c>
      <c r="AU33" s="882"/>
      <c r="AV33" s="1120"/>
      <c r="AW33" s="914"/>
      <c r="AX33" s="888">
        <v>197</v>
      </c>
      <c r="AY33" s="888">
        <v>196</v>
      </c>
      <c r="AZ33" s="888">
        <v>1</v>
      </c>
      <c r="BA33" s="888">
        <v>426</v>
      </c>
      <c r="BB33" s="888">
        <v>196</v>
      </c>
      <c r="BC33" s="888">
        <v>230</v>
      </c>
      <c r="BD33" s="882"/>
      <c r="BE33" s="889" t="s">
        <v>1057</v>
      </c>
      <c r="BF33" s="882"/>
      <c r="BG33" s="1120"/>
      <c r="BH33" s="914"/>
      <c r="BI33" s="888">
        <v>105</v>
      </c>
      <c r="BJ33" s="888">
        <v>105</v>
      </c>
      <c r="BK33" s="888" t="s">
        <v>133</v>
      </c>
      <c r="BL33" s="888">
        <v>242</v>
      </c>
      <c r="BM33" s="888">
        <v>104</v>
      </c>
      <c r="BN33" s="888">
        <v>138</v>
      </c>
      <c r="BO33" s="882"/>
      <c r="BP33" s="896" t="s">
        <v>1273</v>
      </c>
      <c r="BQ33" s="882"/>
      <c r="BR33" s="921"/>
      <c r="BS33" s="918"/>
      <c r="BT33" s="892">
        <v>2960</v>
      </c>
      <c r="BU33" s="892">
        <v>2928</v>
      </c>
      <c r="BV33" s="892">
        <v>32</v>
      </c>
      <c r="BW33" s="892">
        <v>8529</v>
      </c>
      <c r="BX33" s="892">
        <v>4141</v>
      </c>
      <c r="BY33" s="892">
        <v>4388</v>
      </c>
      <c r="BZ33" s="882"/>
      <c r="CA33" s="889" t="s">
        <v>1105</v>
      </c>
      <c r="CB33" s="882"/>
      <c r="CC33" s="1120"/>
      <c r="CD33" s="914"/>
      <c r="CE33" s="888">
        <v>19</v>
      </c>
      <c r="CF33" s="888">
        <v>19</v>
      </c>
      <c r="CG33" s="888" t="s">
        <v>133</v>
      </c>
      <c r="CH33" s="888">
        <v>50</v>
      </c>
      <c r="CI33" s="888">
        <v>26</v>
      </c>
      <c r="CJ33" s="888">
        <v>24</v>
      </c>
      <c r="CK33" s="882"/>
      <c r="CL33" s="889" t="s">
        <v>1100</v>
      </c>
      <c r="CM33" s="882"/>
      <c r="CN33" s="1120"/>
      <c r="CO33" s="914"/>
      <c r="CP33" s="888">
        <v>131</v>
      </c>
      <c r="CQ33" s="888">
        <v>131</v>
      </c>
      <c r="CR33" s="888" t="s">
        <v>133</v>
      </c>
      <c r="CS33" s="888">
        <v>399</v>
      </c>
      <c r="CT33" s="888">
        <v>185</v>
      </c>
      <c r="CU33" s="888">
        <v>214</v>
      </c>
      <c r="CV33" s="882"/>
      <c r="CW33" s="883"/>
      <c r="CX33" s="882"/>
      <c r="CY33" s="883"/>
      <c r="CZ33" s="883"/>
      <c r="DA33" s="884"/>
      <c r="DB33" s="885"/>
      <c r="DC33" s="885"/>
      <c r="DD33" s="884"/>
      <c r="DE33" s="884"/>
      <c r="DF33" s="884"/>
    </row>
    <row r="34" spans="1:110" ht="11.1" customHeight="1">
      <c r="B34" s="889" t="s">
        <v>962</v>
      </c>
      <c r="D34" s="1113"/>
      <c r="E34" s="909"/>
      <c r="F34" s="888">
        <v>11</v>
      </c>
      <c r="G34" s="888">
        <v>11</v>
      </c>
      <c r="H34" s="888" t="s">
        <v>133</v>
      </c>
      <c r="I34" s="888">
        <v>17</v>
      </c>
      <c r="J34" s="888">
        <v>9</v>
      </c>
      <c r="K34" s="888">
        <v>8</v>
      </c>
      <c r="M34" s="889" t="s">
        <v>986</v>
      </c>
      <c r="O34" s="1113"/>
      <c r="P34" s="909"/>
      <c r="Q34" s="888">
        <v>88</v>
      </c>
      <c r="R34" s="888">
        <v>87</v>
      </c>
      <c r="S34" s="888">
        <v>1</v>
      </c>
      <c r="T34" s="888">
        <v>224</v>
      </c>
      <c r="U34" s="888">
        <v>104</v>
      </c>
      <c r="V34" s="888">
        <v>120</v>
      </c>
      <c r="X34" s="889" t="s">
        <v>1013</v>
      </c>
      <c r="Z34" s="1120"/>
      <c r="AA34" s="914"/>
      <c r="AB34" s="888">
        <v>534</v>
      </c>
      <c r="AC34" s="888">
        <v>534</v>
      </c>
      <c r="AD34" s="888" t="s">
        <v>133</v>
      </c>
      <c r="AE34" s="888">
        <v>751</v>
      </c>
      <c r="AF34" s="888">
        <v>400</v>
      </c>
      <c r="AG34" s="888">
        <v>351</v>
      </c>
      <c r="AI34" s="889" t="s">
        <v>1014</v>
      </c>
      <c r="AK34" s="1120"/>
      <c r="AL34" s="914"/>
      <c r="AM34" s="888">
        <v>198</v>
      </c>
      <c r="AN34" s="888">
        <v>198</v>
      </c>
      <c r="AO34" s="888" t="s">
        <v>133</v>
      </c>
      <c r="AP34" s="888">
        <v>453</v>
      </c>
      <c r="AQ34" s="888">
        <v>204</v>
      </c>
      <c r="AR34" s="888">
        <v>249</v>
      </c>
      <c r="AT34" s="889" t="s">
        <v>1041</v>
      </c>
      <c r="AV34" s="1120"/>
      <c r="AW34" s="914"/>
      <c r="AX34" s="888">
        <v>94</v>
      </c>
      <c r="AY34" s="888">
        <v>94</v>
      </c>
      <c r="AZ34" s="888" t="s">
        <v>133</v>
      </c>
      <c r="BA34" s="888">
        <v>175</v>
      </c>
      <c r="BB34" s="888">
        <v>81</v>
      </c>
      <c r="BC34" s="888">
        <v>94</v>
      </c>
      <c r="BE34" s="889" t="s">
        <v>1064</v>
      </c>
      <c r="BG34" s="1120"/>
      <c r="BH34" s="914"/>
      <c r="BI34" s="888">
        <v>194</v>
      </c>
      <c r="BJ34" s="888">
        <v>193</v>
      </c>
      <c r="BK34" s="888">
        <v>1</v>
      </c>
      <c r="BL34" s="888">
        <v>503</v>
      </c>
      <c r="BM34" s="888">
        <v>224</v>
      </c>
      <c r="BN34" s="888">
        <v>279</v>
      </c>
      <c r="BP34" s="889" t="s">
        <v>1091</v>
      </c>
      <c r="BR34" s="1120"/>
      <c r="BS34" s="914"/>
      <c r="BT34" s="888">
        <v>295</v>
      </c>
      <c r="BU34" s="888">
        <v>294</v>
      </c>
      <c r="BV34" s="888">
        <v>1</v>
      </c>
      <c r="BW34" s="888">
        <v>813</v>
      </c>
      <c r="BX34" s="888">
        <v>392</v>
      </c>
      <c r="BY34" s="888">
        <v>421</v>
      </c>
      <c r="CA34" s="889" t="s">
        <v>1113</v>
      </c>
      <c r="CC34" s="1120"/>
      <c r="CD34" s="914"/>
      <c r="CE34" s="888">
        <v>18</v>
      </c>
      <c r="CF34" s="888">
        <v>18</v>
      </c>
      <c r="CG34" s="888" t="s">
        <v>133</v>
      </c>
      <c r="CH34" s="888">
        <v>49</v>
      </c>
      <c r="CI34" s="888">
        <v>23</v>
      </c>
      <c r="CJ34" s="888">
        <v>26</v>
      </c>
      <c r="CK34" s="894"/>
      <c r="CL34" s="889" t="s">
        <v>1106</v>
      </c>
      <c r="CN34" s="1120"/>
      <c r="CO34" s="914"/>
      <c r="CP34" s="888">
        <v>321</v>
      </c>
      <c r="CQ34" s="888">
        <v>317</v>
      </c>
      <c r="CR34" s="888">
        <v>4</v>
      </c>
      <c r="CS34" s="888">
        <v>1009</v>
      </c>
      <c r="CT34" s="888">
        <v>433</v>
      </c>
      <c r="CU34" s="888">
        <v>576</v>
      </c>
    </row>
    <row r="35" spans="1:110" ht="11.1" customHeight="1">
      <c r="B35" s="889" t="s">
        <v>969</v>
      </c>
      <c r="D35" s="1113"/>
      <c r="E35" s="909"/>
      <c r="F35" s="888">
        <v>21</v>
      </c>
      <c r="G35" s="888">
        <v>21</v>
      </c>
      <c r="H35" s="888" t="s">
        <v>133</v>
      </c>
      <c r="I35" s="888">
        <v>38</v>
      </c>
      <c r="J35" s="888">
        <v>16</v>
      </c>
      <c r="K35" s="888">
        <v>22</v>
      </c>
      <c r="M35" s="889" t="s">
        <v>995</v>
      </c>
      <c r="O35" s="1113"/>
      <c r="P35" s="909"/>
      <c r="Q35" s="888">
        <v>106</v>
      </c>
      <c r="R35" s="888">
        <v>106</v>
      </c>
      <c r="S35" s="888" t="s">
        <v>133</v>
      </c>
      <c r="T35" s="888">
        <v>202</v>
      </c>
      <c r="U35" s="888">
        <v>87</v>
      </c>
      <c r="V35" s="888">
        <v>115</v>
      </c>
      <c r="X35" s="889" t="s">
        <v>1021</v>
      </c>
      <c r="Z35" s="1120"/>
      <c r="AA35" s="914"/>
      <c r="AB35" s="888">
        <v>266</v>
      </c>
      <c r="AC35" s="888">
        <v>264</v>
      </c>
      <c r="AD35" s="888">
        <v>2</v>
      </c>
      <c r="AE35" s="888">
        <v>574</v>
      </c>
      <c r="AF35" s="888">
        <v>249</v>
      </c>
      <c r="AG35" s="888">
        <v>325</v>
      </c>
      <c r="AI35" s="889" t="s">
        <v>1022</v>
      </c>
      <c r="AK35" s="1120"/>
      <c r="AL35" s="914"/>
      <c r="AM35" s="888">
        <v>262</v>
      </c>
      <c r="AN35" s="888">
        <v>260</v>
      </c>
      <c r="AO35" s="888">
        <v>2</v>
      </c>
      <c r="AP35" s="888">
        <v>582</v>
      </c>
      <c r="AQ35" s="888">
        <v>247</v>
      </c>
      <c r="AR35" s="888">
        <v>335</v>
      </c>
      <c r="AT35" s="889" t="s">
        <v>1050</v>
      </c>
      <c r="AV35" s="1120"/>
      <c r="AW35" s="914"/>
      <c r="AX35" s="888">
        <v>193</v>
      </c>
      <c r="AY35" s="888">
        <v>193</v>
      </c>
      <c r="AZ35" s="888" t="s">
        <v>133</v>
      </c>
      <c r="BA35" s="888">
        <v>446</v>
      </c>
      <c r="BB35" s="888">
        <v>215</v>
      </c>
      <c r="BC35" s="888">
        <v>231</v>
      </c>
      <c r="BD35" s="894"/>
      <c r="BE35" s="889"/>
      <c r="BG35" s="1120"/>
      <c r="BH35" s="914"/>
      <c r="BI35" s="888"/>
      <c r="BJ35" s="888"/>
      <c r="BK35" s="888"/>
      <c r="BL35" s="888"/>
      <c r="BM35" s="888"/>
      <c r="BN35" s="888"/>
      <c r="BP35" s="889" t="s">
        <v>1098</v>
      </c>
      <c r="BR35" s="1120"/>
      <c r="BS35" s="914"/>
      <c r="BT35" s="888">
        <v>236</v>
      </c>
      <c r="BU35" s="888">
        <v>236</v>
      </c>
      <c r="BV35" s="888" t="s">
        <v>133</v>
      </c>
      <c r="BW35" s="888">
        <v>680</v>
      </c>
      <c r="BX35" s="888">
        <v>330</v>
      </c>
      <c r="BY35" s="888">
        <v>350</v>
      </c>
      <c r="CA35" s="889" t="s">
        <v>1121</v>
      </c>
      <c r="CC35" s="1120"/>
      <c r="CD35" s="914"/>
      <c r="CE35" s="888">
        <v>38</v>
      </c>
      <c r="CF35" s="888">
        <v>38</v>
      </c>
      <c r="CG35" s="888" t="s">
        <v>133</v>
      </c>
      <c r="CH35" s="888">
        <v>109</v>
      </c>
      <c r="CI35" s="888">
        <v>47</v>
      </c>
      <c r="CJ35" s="888">
        <v>62</v>
      </c>
      <c r="CL35" s="889" t="s">
        <v>1114</v>
      </c>
      <c r="CN35" s="1120"/>
      <c r="CO35" s="914"/>
      <c r="CP35" s="888">
        <v>150</v>
      </c>
      <c r="CQ35" s="888">
        <v>150</v>
      </c>
      <c r="CR35" s="888" t="s">
        <v>133</v>
      </c>
      <c r="CS35" s="888">
        <v>471</v>
      </c>
      <c r="CT35" s="888">
        <v>223</v>
      </c>
      <c r="CU35" s="888">
        <v>248</v>
      </c>
    </row>
    <row r="36" spans="1:110" ht="11.1" customHeight="1">
      <c r="B36" s="889" t="s">
        <v>976</v>
      </c>
      <c r="D36" s="1113"/>
      <c r="E36" s="909"/>
      <c r="F36" s="888">
        <v>92</v>
      </c>
      <c r="G36" s="888">
        <v>92</v>
      </c>
      <c r="H36" s="888" t="s">
        <v>133</v>
      </c>
      <c r="I36" s="888">
        <v>166</v>
      </c>
      <c r="J36" s="888">
        <v>75</v>
      </c>
      <c r="K36" s="888">
        <v>91</v>
      </c>
      <c r="M36" s="889" t="s">
        <v>1004</v>
      </c>
      <c r="O36" s="1113"/>
      <c r="P36" s="909"/>
      <c r="Q36" s="888">
        <v>43</v>
      </c>
      <c r="R36" s="888">
        <v>43</v>
      </c>
      <c r="S36" s="888" t="s">
        <v>133</v>
      </c>
      <c r="T36" s="888">
        <v>105</v>
      </c>
      <c r="U36" s="888">
        <v>44</v>
      </c>
      <c r="V36" s="888">
        <v>61</v>
      </c>
      <c r="X36" s="889" t="s">
        <v>1030</v>
      </c>
      <c r="Z36" s="1120"/>
      <c r="AA36" s="914"/>
      <c r="AB36" s="888">
        <v>332</v>
      </c>
      <c r="AC36" s="888">
        <v>332</v>
      </c>
      <c r="AD36" s="888" t="s">
        <v>133</v>
      </c>
      <c r="AE36" s="888">
        <v>632</v>
      </c>
      <c r="AF36" s="888">
        <v>315</v>
      </c>
      <c r="AG36" s="888">
        <v>317</v>
      </c>
      <c r="AI36" s="889" t="s">
        <v>1031</v>
      </c>
      <c r="AK36" s="1120"/>
      <c r="AL36" s="914"/>
      <c r="AM36" s="888">
        <v>225</v>
      </c>
      <c r="AN36" s="888">
        <v>225</v>
      </c>
      <c r="AO36" s="888" t="s">
        <v>133</v>
      </c>
      <c r="AP36" s="888">
        <v>460</v>
      </c>
      <c r="AQ36" s="888">
        <v>202</v>
      </c>
      <c r="AR36" s="888">
        <v>258</v>
      </c>
      <c r="AT36" s="889" t="s">
        <v>1056</v>
      </c>
      <c r="AV36" s="1120"/>
      <c r="AW36" s="914"/>
      <c r="AX36" s="888">
        <v>99</v>
      </c>
      <c r="AY36" s="888">
        <v>99</v>
      </c>
      <c r="AZ36" s="888" t="s">
        <v>133</v>
      </c>
      <c r="BA36" s="888">
        <v>197</v>
      </c>
      <c r="BB36" s="888">
        <v>105</v>
      </c>
      <c r="BC36" s="888">
        <v>92</v>
      </c>
      <c r="BE36" s="896" t="s">
        <v>1263</v>
      </c>
      <c r="BG36" s="921"/>
      <c r="BH36" s="918"/>
      <c r="BI36" s="892">
        <v>1194</v>
      </c>
      <c r="BJ36" s="892">
        <v>1188</v>
      </c>
      <c r="BK36" s="892">
        <v>6</v>
      </c>
      <c r="BL36" s="892">
        <v>3499</v>
      </c>
      <c r="BM36" s="892">
        <v>1580</v>
      </c>
      <c r="BN36" s="892">
        <v>1919</v>
      </c>
      <c r="BP36" s="889" t="s">
        <v>1104</v>
      </c>
      <c r="BR36" s="1120"/>
      <c r="BS36" s="914"/>
      <c r="BT36" s="888">
        <v>300</v>
      </c>
      <c r="BU36" s="888">
        <v>300</v>
      </c>
      <c r="BV36" s="888" t="s">
        <v>133</v>
      </c>
      <c r="BW36" s="888">
        <v>873</v>
      </c>
      <c r="BX36" s="888">
        <v>399</v>
      </c>
      <c r="BY36" s="888">
        <v>474</v>
      </c>
      <c r="CA36" s="889" t="s">
        <v>1129</v>
      </c>
      <c r="CC36" s="1120"/>
      <c r="CD36" s="914"/>
      <c r="CE36" s="888">
        <v>73</v>
      </c>
      <c r="CF36" s="888">
        <v>73</v>
      </c>
      <c r="CG36" s="888" t="s">
        <v>133</v>
      </c>
      <c r="CH36" s="888">
        <v>192</v>
      </c>
      <c r="CI36" s="888">
        <v>93</v>
      </c>
      <c r="CJ36" s="888">
        <v>99</v>
      </c>
      <c r="CK36" s="894"/>
      <c r="CL36" s="889" t="s">
        <v>1122</v>
      </c>
      <c r="CN36" s="1120"/>
      <c r="CO36" s="914"/>
      <c r="CP36" s="888">
        <v>130</v>
      </c>
      <c r="CQ36" s="888">
        <v>130</v>
      </c>
      <c r="CR36" s="888" t="s">
        <v>133</v>
      </c>
      <c r="CS36" s="888">
        <v>384</v>
      </c>
      <c r="CT36" s="888">
        <v>173</v>
      </c>
      <c r="CU36" s="888">
        <v>211</v>
      </c>
    </row>
    <row r="37" spans="1:110" ht="11.1" customHeight="1">
      <c r="B37" s="889" t="s">
        <v>985</v>
      </c>
      <c r="D37" s="1113"/>
      <c r="E37" s="909"/>
      <c r="F37" s="888">
        <v>119</v>
      </c>
      <c r="G37" s="888">
        <v>118</v>
      </c>
      <c r="H37" s="888">
        <v>1</v>
      </c>
      <c r="I37" s="888">
        <v>251</v>
      </c>
      <c r="J37" s="888">
        <v>108</v>
      </c>
      <c r="K37" s="888">
        <v>143</v>
      </c>
      <c r="M37" s="889" t="s">
        <v>1012</v>
      </c>
      <c r="O37" s="1113"/>
      <c r="P37" s="909"/>
      <c r="Q37" s="888">
        <v>34</v>
      </c>
      <c r="R37" s="888">
        <v>34</v>
      </c>
      <c r="S37" s="888" t="s">
        <v>133</v>
      </c>
      <c r="T37" s="888">
        <v>92</v>
      </c>
      <c r="U37" s="888">
        <v>42</v>
      </c>
      <c r="V37" s="888">
        <v>50</v>
      </c>
      <c r="X37" s="889" t="s">
        <v>1039</v>
      </c>
      <c r="Z37" s="1120"/>
      <c r="AA37" s="914"/>
      <c r="AB37" s="888">
        <v>261</v>
      </c>
      <c r="AC37" s="888">
        <v>261</v>
      </c>
      <c r="AD37" s="888" t="s">
        <v>133</v>
      </c>
      <c r="AE37" s="888">
        <v>495</v>
      </c>
      <c r="AF37" s="888">
        <v>210</v>
      </c>
      <c r="AG37" s="888">
        <v>285</v>
      </c>
      <c r="AI37" s="889" t="s">
        <v>1040</v>
      </c>
      <c r="AK37" s="1120"/>
      <c r="AL37" s="914"/>
      <c r="AM37" s="888">
        <v>146</v>
      </c>
      <c r="AN37" s="888">
        <v>146</v>
      </c>
      <c r="AO37" s="888" t="s">
        <v>133</v>
      </c>
      <c r="AP37" s="888">
        <v>331</v>
      </c>
      <c r="AQ37" s="888">
        <v>143</v>
      </c>
      <c r="AR37" s="888">
        <v>188</v>
      </c>
      <c r="AT37" s="889" t="s">
        <v>1063</v>
      </c>
      <c r="AV37" s="1120"/>
      <c r="AW37" s="914"/>
      <c r="AX37" s="888">
        <v>137</v>
      </c>
      <c r="AY37" s="888">
        <v>137</v>
      </c>
      <c r="AZ37" s="888" t="s">
        <v>133</v>
      </c>
      <c r="BA37" s="888">
        <v>297</v>
      </c>
      <c r="BB37" s="888">
        <v>140</v>
      </c>
      <c r="BC37" s="888">
        <v>157</v>
      </c>
      <c r="BE37" s="889" t="s">
        <v>1083</v>
      </c>
      <c r="BG37" s="1120"/>
      <c r="BH37" s="914"/>
      <c r="BI37" s="888">
        <v>388</v>
      </c>
      <c r="BJ37" s="888">
        <v>386</v>
      </c>
      <c r="BK37" s="888">
        <v>2</v>
      </c>
      <c r="BL37" s="888">
        <v>1272</v>
      </c>
      <c r="BM37" s="888">
        <v>595</v>
      </c>
      <c r="BN37" s="888">
        <v>677</v>
      </c>
      <c r="BP37" s="889" t="s">
        <v>1112</v>
      </c>
      <c r="BR37" s="1120"/>
      <c r="BS37" s="914"/>
      <c r="BT37" s="888">
        <v>42</v>
      </c>
      <c r="BU37" s="888">
        <v>42</v>
      </c>
      <c r="BV37" s="888" t="s">
        <v>133</v>
      </c>
      <c r="BW37" s="888">
        <v>108</v>
      </c>
      <c r="BX37" s="888">
        <v>59</v>
      </c>
      <c r="BY37" s="888">
        <v>49</v>
      </c>
      <c r="CA37" s="889" t="s">
        <v>1137</v>
      </c>
      <c r="CC37" s="1120"/>
      <c r="CD37" s="914"/>
      <c r="CE37" s="888">
        <v>47</v>
      </c>
      <c r="CF37" s="888">
        <v>47</v>
      </c>
      <c r="CG37" s="888" t="s">
        <v>133</v>
      </c>
      <c r="CH37" s="888">
        <v>132</v>
      </c>
      <c r="CI37" s="888">
        <v>57</v>
      </c>
      <c r="CJ37" s="888">
        <v>75</v>
      </c>
      <c r="CL37" s="889" t="s">
        <v>1130</v>
      </c>
      <c r="CN37" s="1120"/>
      <c r="CO37" s="914"/>
      <c r="CP37" s="888">
        <v>107</v>
      </c>
      <c r="CQ37" s="888">
        <v>107</v>
      </c>
      <c r="CR37" s="888" t="s">
        <v>133</v>
      </c>
      <c r="CS37" s="888">
        <v>294</v>
      </c>
      <c r="CT37" s="888">
        <v>136</v>
      </c>
      <c r="CU37" s="888">
        <v>158</v>
      </c>
    </row>
    <row r="38" spans="1:110" ht="11.1" customHeight="1">
      <c r="B38" s="889" t="s">
        <v>994</v>
      </c>
      <c r="D38" s="1113"/>
      <c r="E38" s="909"/>
      <c r="F38" s="888">
        <v>114</v>
      </c>
      <c r="G38" s="888">
        <v>113</v>
      </c>
      <c r="H38" s="888">
        <v>1</v>
      </c>
      <c r="I38" s="888">
        <v>195</v>
      </c>
      <c r="J38" s="888">
        <v>72</v>
      </c>
      <c r="K38" s="888">
        <v>123</v>
      </c>
      <c r="M38" s="889" t="s">
        <v>1020</v>
      </c>
      <c r="O38" s="1113"/>
      <c r="P38" s="909"/>
      <c r="Q38" s="888">
        <v>213</v>
      </c>
      <c r="R38" s="888">
        <v>213</v>
      </c>
      <c r="S38" s="888" t="s">
        <v>133</v>
      </c>
      <c r="T38" s="888">
        <v>456</v>
      </c>
      <c r="U38" s="888">
        <v>193</v>
      </c>
      <c r="V38" s="888">
        <v>263</v>
      </c>
      <c r="X38" s="889" t="s">
        <v>1048</v>
      </c>
      <c r="Z38" s="1120"/>
      <c r="AA38" s="914"/>
      <c r="AB38" s="888">
        <v>199</v>
      </c>
      <c r="AC38" s="888">
        <v>199</v>
      </c>
      <c r="AD38" s="888" t="s">
        <v>133</v>
      </c>
      <c r="AE38" s="888">
        <v>434</v>
      </c>
      <c r="AF38" s="888">
        <v>220</v>
      </c>
      <c r="AG38" s="888">
        <v>214</v>
      </c>
      <c r="AI38" s="889" t="s">
        <v>1049</v>
      </c>
      <c r="AK38" s="1120"/>
      <c r="AL38" s="914"/>
      <c r="AM38" s="888">
        <v>62</v>
      </c>
      <c r="AN38" s="888">
        <v>62</v>
      </c>
      <c r="AO38" s="888" t="s">
        <v>133</v>
      </c>
      <c r="AP38" s="888">
        <v>170</v>
      </c>
      <c r="AQ38" s="888">
        <v>76</v>
      </c>
      <c r="AR38" s="888">
        <v>94</v>
      </c>
      <c r="AT38" s="889" t="s">
        <v>1071</v>
      </c>
      <c r="AV38" s="1120"/>
      <c r="AW38" s="914"/>
      <c r="AX38" s="888">
        <v>200</v>
      </c>
      <c r="AY38" s="888">
        <v>199</v>
      </c>
      <c r="AZ38" s="888">
        <v>1</v>
      </c>
      <c r="BA38" s="888">
        <v>516</v>
      </c>
      <c r="BB38" s="888">
        <v>253</v>
      </c>
      <c r="BC38" s="888">
        <v>263</v>
      </c>
      <c r="BE38" s="889" t="s">
        <v>1090</v>
      </c>
      <c r="BG38" s="1120"/>
      <c r="BH38" s="914"/>
      <c r="BI38" s="888">
        <v>132</v>
      </c>
      <c r="BJ38" s="888">
        <v>132</v>
      </c>
      <c r="BK38" s="888" t="s">
        <v>133</v>
      </c>
      <c r="BL38" s="888">
        <v>318</v>
      </c>
      <c r="BM38" s="888">
        <v>131</v>
      </c>
      <c r="BN38" s="888">
        <v>187</v>
      </c>
      <c r="BP38" s="889" t="s">
        <v>1120</v>
      </c>
      <c r="BR38" s="1120"/>
      <c r="BS38" s="914"/>
      <c r="BT38" s="888">
        <v>74</v>
      </c>
      <c r="BU38" s="888">
        <v>74</v>
      </c>
      <c r="BV38" s="888" t="s">
        <v>133</v>
      </c>
      <c r="BW38" s="888">
        <v>197</v>
      </c>
      <c r="BX38" s="888">
        <v>95</v>
      </c>
      <c r="BY38" s="888">
        <v>102</v>
      </c>
      <c r="CA38" s="889"/>
      <c r="CC38" s="1120"/>
      <c r="CD38" s="914"/>
      <c r="CE38" s="888"/>
      <c r="CF38" s="888"/>
      <c r="CG38" s="888"/>
      <c r="CH38" s="888"/>
      <c r="CI38" s="888"/>
      <c r="CJ38" s="888"/>
      <c r="CL38" s="889" t="s">
        <v>1138</v>
      </c>
      <c r="CN38" s="1120"/>
      <c r="CO38" s="914"/>
      <c r="CP38" s="888">
        <v>60</v>
      </c>
      <c r="CQ38" s="888">
        <v>60</v>
      </c>
      <c r="CR38" s="888" t="s">
        <v>133</v>
      </c>
      <c r="CS38" s="888">
        <v>205</v>
      </c>
      <c r="CT38" s="888">
        <v>96</v>
      </c>
      <c r="CU38" s="888">
        <v>109</v>
      </c>
    </row>
    <row r="39" spans="1:110" ht="11.1" customHeight="1">
      <c r="B39" s="889" t="s">
        <v>1003</v>
      </c>
      <c r="D39" s="1113"/>
      <c r="E39" s="909"/>
      <c r="F39" s="888">
        <v>37</v>
      </c>
      <c r="G39" s="888">
        <v>37</v>
      </c>
      <c r="H39" s="888" t="s">
        <v>133</v>
      </c>
      <c r="I39" s="888">
        <v>51</v>
      </c>
      <c r="J39" s="888">
        <v>24</v>
      </c>
      <c r="K39" s="888">
        <v>27</v>
      </c>
      <c r="M39" s="889" t="s">
        <v>1029</v>
      </c>
      <c r="O39" s="1113"/>
      <c r="P39" s="909"/>
      <c r="Q39" s="888">
        <v>69</v>
      </c>
      <c r="R39" s="888">
        <v>69</v>
      </c>
      <c r="S39" s="888" t="s">
        <v>133</v>
      </c>
      <c r="T39" s="888">
        <v>139</v>
      </c>
      <c r="U39" s="888">
        <v>63</v>
      </c>
      <c r="V39" s="888">
        <v>76</v>
      </c>
      <c r="X39" s="889" t="s">
        <v>1054</v>
      </c>
      <c r="Z39" s="1120"/>
      <c r="AA39" s="914"/>
      <c r="AB39" s="888">
        <v>287</v>
      </c>
      <c r="AC39" s="888">
        <v>286</v>
      </c>
      <c r="AD39" s="888">
        <v>1</v>
      </c>
      <c r="AE39" s="888">
        <v>496</v>
      </c>
      <c r="AF39" s="888">
        <v>230</v>
      </c>
      <c r="AG39" s="888">
        <v>266</v>
      </c>
      <c r="AI39" s="889" t="s">
        <v>1055</v>
      </c>
      <c r="AK39" s="1120"/>
      <c r="AL39" s="914"/>
      <c r="AM39" s="888">
        <v>147</v>
      </c>
      <c r="AN39" s="888">
        <v>147</v>
      </c>
      <c r="AO39" s="888" t="s">
        <v>133</v>
      </c>
      <c r="AP39" s="888">
        <v>369</v>
      </c>
      <c r="AQ39" s="888">
        <v>172</v>
      </c>
      <c r="AR39" s="888">
        <v>197</v>
      </c>
      <c r="AT39" s="889" t="s">
        <v>1077</v>
      </c>
      <c r="AV39" s="1120"/>
      <c r="AW39" s="914"/>
      <c r="AX39" s="888">
        <v>46</v>
      </c>
      <c r="AY39" s="888">
        <v>46</v>
      </c>
      <c r="AZ39" s="888" t="s">
        <v>133</v>
      </c>
      <c r="BA39" s="888">
        <v>119</v>
      </c>
      <c r="BB39" s="888">
        <v>61</v>
      </c>
      <c r="BC39" s="888">
        <v>58</v>
      </c>
      <c r="BE39" s="889" t="s">
        <v>1097</v>
      </c>
      <c r="BG39" s="1120"/>
      <c r="BH39" s="914"/>
      <c r="BI39" s="888">
        <v>148</v>
      </c>
      <c r="BJ39" s="888">
        <v>146</v>
      </c>
      <c r="BK39" s="888">
        <v>2</v>
      </c>
      <c r="BL39" s="888">
        <v>405</v>
      </c>
      <c r="BM39" s="888">
        <v>182</v>
      </c>
      <c r="BN39" s="888">
        <v>223</v>
      </c>
      <c r="BP39" s="889" t="s">
        <v>1128</v>
      </c>
      <c r="BR39" s="1120"/>
      <c r="BS39" s="914"/>
      <c r="BT39" s="888">
        <v>43</v>
      </c>
      <c r="BU39" s="888">
        <v>42</v>
      </c>
      <c r="BV39" s="888">
        <v>1</v>
      </c>
      <c r="BW39" s="888">
        <v>107</v>
      </c>
      <c r="BX39" s="888">
        <v>48</v>
      </c>
      <c r="BY39" s="888">
        <v>59</v>
      </c>
      <c r="CA39" s="896" t="s">
        <v>1279</v>
      </c>
      <c r="CC39" s="921"/>
      <c r="CD39" s="918"/>
      <c r="CE39" s="892">
        <v>769</v>
      </c>
      <c r="CF39" s="892">
        <v>766</v>
      </c>
      <c r="CG39" s="892">
        <v>3</v>
      </c>
      <c r="CH39" s="892">
        <v>2439</v>
      </c>
      <c r="CI39" s="892">
        <v>1202</v>
      </c>
      <c r="CJ39" s="892">
        <v>1237</v>
      </c>
      <c r="CL39" s="889" t="s">
        <v>1146</v>
      </c>
      <c r="CN39" s="1120"/>
      <c r="CO39" s="914"/>
      <c r="CP39" s="888">
        <v>51</v>
      </c>
      <c r="CQ39" s="888">
        <v>51</v>
      </c>
      <c r="CR39" s="888" t="s">
        <v>133</v>
      </c>
      <c r="CS39" s="888">
        <v>161</v>
      </c>
      <c r="CT39" s="888">
        <v>75</v>
      </c>
      <c r="CU39" s="888">
        <v>86</v>
      </c>
    </row>
    <row r="40" spans="1:110" ht="11.1" customHeight="1">
      <c r="B40" s="889" t="s">
        <v>1011</v>
      </c>
      <c r="D40" s="1113"/>
      <c r="E40" s="909"/>
      <c r="F40" s="888">
        <v>198</v>
      </c>
      <c r="G40" s="888">
        <v>198</v>
      </c>
      <c r="H40" s="888" t="s">
        <v>133</v>
      </c>
      <c r="I40" s="888">
        <v>380</v>
      </c>
      <c r="J40" s="888">
        <v>158</v>
      </c>
      <c r="K40" s="888">
        <v>222</v>
      </c>
      <c r="M40" s="889" t="s">
        <v>1038</v>
      </c>
      <c r="O40" s="1113"/>
      <c r="P40" s="909"/>
      <c r="Q40" s="888">
        <v>80</v>
      </c>
      <c r="R40" s="888">
        <v>80</v>
      </c>
      <c r="S40" s="888" t="s">
        <v>133</v>
      </c>
      <c r="T40" s="888">
        <v>186</v>
      </c>
      <c r="U40" s="888">
        <v>85</v>
      </c>
      <c r="V40" s="888">
        <v>101</v>
      </c>
      <c r="X40" s="889" t="s">
        <v>1061</v>
      </c>
      <c r="Z40" s="1120"/>
      <c r="AA40" s="914"/>
      <c r="AB40" s="888">
        <v>274</v>
      </c>
      <c r="AC40" s="888">
        <v>274</v>
      </c>
      <c r="AD40" s="888" t="s">
        <v>133</v>
      </c>
      <c r="AE40" s="888">
        <v>628</v>
      </c>
      <c r="AF40" s="888">
        <v>275</v>
      </c>
      <c r="AG40" s="888">
        <v>353</v>
      </c>
      <c r="AI40" s="889" t="s">
        <v>1062</v>
      </c>
      <c r="AK40" s="1120"/>
      <c r="AL40" s="914"/>
      <c r="AM40" s="888">
        <v>64</v>
      </c>
      <c r="AN40" s="888">
        <v>61</v>
      </c>
      <c r="AO40" s="888">
        <v>3</v>
      </c>
      <c r="AP40" s="888">
        <v>334</v>
      </c>
      <c r="AQ40" s="888">
        <v>117</v>
      </c>
      <c r="AR40" s="888">
        <v>217</v>
      </c>
      <c r="AT40" s="889"/>
      <c r="AV40" s="1120"/>
      <c r="AW40" s="914"/>
      <c r="AX40" s="888"/>
      <c r="AY40" s="888"/>
      <c r="AZ40" s="888"/>
      <c r="BA40" s="888"/>
      <c r="BB40" s="888"/>
      <c r="BC40" s="888"/>
      <c r="BE40" s="889" t="s">
        <v>1264</v>
      </c>
      <c r="BG40" s="1120"/>
      <c r="BH40" s="914"/>
      <c r="BI40" s="888">
        <v>219</v>
      </c>
      <c r="BJ40" s="888">
        <v>219</v>
      </c>
      <c r="BK40" s="888" t="s">
        <v>133</v>
      </c>
      <c r="BL40" s="888">
        <v>585</v>
      </c>
      <c r="BM40" s="888">
        <v>262</v>
      </c>
      <c r="BN40" s="888">
        <v>323</v>
      </c>
      <c r="BO40" s="894"/>
      <c r="BP40" s="889" t="s">
        <v>1136</v>
      </c>
      <c r="BR40" s="1120"/>
      <c r="BS40" s="914"/>
      <c r="BT40" s="888">
        <v>16</v>
      </c>
      <c r="BU40" s="888">
        <v>16</v>
      </c>
      <c r="BV40" s="888" t="s">
        <v>133</v>
      </c>
      <c r="BW40" s="888">
        <v>52</v>
      </c>
      <c r="BX40" s="888">
        <v>27</v>
      </c>
      <c r="BY40" s="888">
        <v>25</v>
      </c>
      <c r="CA40" s="889" t="s">
        <v>1160</v>
      </c>
      <c r="CC40" s="1120"/>
      <c r="CD40" s="914"/>
      <c r="CE40" s="888">
        <v>168</v>
      </c>
      <c r="CF40" s="888">
        <v>168</v>
      </c>
      <c r="CG40" s="888" t="s">
        <v>133</v>
      </c>
      <c r="CH40" s="888">
        <v>490</v>
      </c>
      <c r="CI40" s="888">
        <v>231</v>
      </c>
      <c r="CJ40" s="888">
        <v>259</v>
      </c>
      <c r="CL40" s="889" t="s">
        <v>1291</v>
      </c>
      <c r="CN40" s="1120"/>
      <c r="CO40" s="914"/>
      <c r="CP40" s="888">
        <v>256</v>
      </c>
      <c r="CQ40" s="888">
        <v>252</v>
      </c>
      <c r="CR40" s="888">
        <v>4</v>
      </c>
      <c r="CS40" s="888">
        <v>800</v>
      </c>
      <c r="CT40" s="888">
        <v>402</v>
      </c>
      <c r="CU40" s="888">
        <v>398</v>
      </c>
    </row>
    <row r="41" spans="1:110" ht="11.1" customHeight="1">
      <c r="B41" s="889" t="s">
        <v>1019</v>
      </c>
      <c r="D41" s="1113"/>
      <c r="E41" s="909"/>
      <c r="F41" s="888">
        <v>64</v>
      </c>
      <c r="G41" s="888">
        <v>64</v>
      </c>
      <c r="H41" s="888" t="s">
        <v>133</v>
      </c>
      <c r="I41" s="888">
        <v>94</v>
      </c>
      <c r="J41" s="888">
        <v>37</v>
      </c>
      <c r="K41" s="888">
        <v>57</v>
      </c>
      <c r="M41" s="889" t="s">
        <v>1047</v>
      </c>
      <c r="O41" s="1113"/>
      <c r="P41" s="909"/>
      <c r="Q41" s="888">
        <v>149</v>
      </c>
      <c r="R41" s="888">
        <v>149</v>
      </c>
      <c r="S41" s="888" t="s">
        <v>133</v>
      </c>
      <c r="T41" s="888">
        <v>294</v>
      </c>
      <c r="U41" s="888">
        <v>135</v>
      </c>
      <c r="V41" s="888">
        <v>159</v>
      </c>
      <c r="X41" s="889" t="s">
        <v>1069</v>
      </c>
      <c r="Z41" s="1120"/>
      <c r="AA41" s="914"/>
      <c r="AB41" s="888">
        <v>188</v>
      </c>
      <c r="AC41" s="888">
        <v>188</v>
      </c>
      <c r="AD41" s="888" t="s">
        <v>133</v>
      </c>
      <c r="AE41" s="888">
        <v>395</v>
      </c>
      <c r="AF41" s="888">
        <v>191</v>
      </c>
      <c r="AG41" s="888">
        <v>204</v>
      </c>
      <c r="AI41" s="889" t="s">
        <v>1070</v>
      </c>
      <c r="AK41" s="1120"/>
      <c r="AL41" s="914"/>
      <c r="AM41" s="888">
        <v>238</v>
      </c>
      <c r="AN41" s="888">
        <v>236</v>
      </c>
      <c r="AO41" s="888">
        <v>2</v>
      </c>
      <c r="AP41" s="888">
        <v>670</v>
      </c>
      <c r="AQ41" s="888">
        <v>300</v>
      </c>
      <c r="AR41" s="888">
        <v>370</v>
      </c>
      <c r="AT41" s="896" t="s">
        <v>1308</v>
      </c>
      <c r="AV41" s="921"/>
      <c r="AW41" s="918"/>
      <c r="AX41" s="892">
        <v>7416</v>
      </c>
      <c r="AY41" s="892">
        <v>7397</v>
      </c>
      <c r="AZ41" s="892">
        <v>19</v>
      </c>
      <c r="BA41" s="892">
        <v>17781</v>
      </c>
      <c r="BB41" s="892">
        <v>8256</v>
      </c>
      <c r="BC41" s="892">
        <v>9525</v>
      </c>
      <c r="BE41" s="889" t="s">
        <v>1265</v>
      </c>
      <c r="BG41" s="1120"/>
      <c r="BH41" s="914"/>
      <c r="BI41" s="888">
        <v>15</v>
      </c>
      <c r="BJ41" s="888">
        <v>15</v>
      </c>
      <c r="BK41" s="888" t="s">
        <v>133</v>
      </c>
      <c r="BL41" s="888">
        <v>43</v>
      </c>
      <c r="BM41" s="888">
        <v>21</v>
      </c>
      <c r="BN41" s="888">
        <v>22</v>
      </c>
      <c r="BP41" s="889" t="s">
        <v>1145</v>
      </c>
      <c r="BR41" s="1120"/>
      <c r="BS41" s="914"/>
      <c r="BT41" s="888">
        <v>21</v>
      </c>
      <c r="BU41" s="888">
        <v>21</v>
      </c>
      <c r="BV41" s="888" t="s">
        <v>133</v>
      </c>
      <c r="BW41" s="888">
        <v>50</v>
      </c>
      <c r="BX41" s="888">
        <v>23</v>
      </c>
      <c r="BY41" s="888">
        <v>27</v>
      </c>
      <c r="CA41" s="889" t="s">
        <v>1168</v>
      </c>
      <c r="CC41" s="1120"/>
      <c r="CD41" s="914"/>
      <c r="CE41" s="888">
        <v>174</v>
      </c>
      <c r="CF41" s="888">
        <v>174</v>
      </c>
      <c r="CG41" s="888" t="s">
        <v>133</v>
      </c>
      <c r="CH41" s="888">
        <v>545</v>
      </c>
      <c r="CI41" s="888">
        <v>257</v>
      </c>
      <c r="CJ41" s="888">
        <v>288</v>
      </c>
      <c r="CL41" s="889" t="s">
        <v>1161</v>
      </c>
      <c r="CN41" s="1120"/>
      <c r="CO41" s="914"/>
      <c r="CP41" s="888">
        <v>64</v>
      </c>
      <c r="CQ41" s="888">
        <v>64</v>
      </c>
      <c r="CR41" s="888" t="s">
        <v>133</v>
      </c>
      <c r="CS41" s="888">
        <v>162</v>
      </c>
      <c r="CT41" s="888">
        <v>78</v>
      </c>
      <c r="CU41" s="888">
        <v>84</v>
      </c>
    </row>
    <row r="42" spans="1:110" ht="11.1" customHeight="1">
      <c r="B42" s="889" t="s">
        <v>1028</v>
      </c>
      <c r="D42" s="1113"/>
      <c r="E42" s="909"/>
      <c r="F42" s="888">
        <v>79</v>
      </c>
      <c r="G42" s="888">
        <v>79</v>
      </c>
      <c r="H42" s="888" t="s">
        <v>133</v>
      </c>
      <c r="I42" s="888">
        <v>117</v>
      </c>
      <c r="J42" s="888">
        <v>54</v>
      </c>
      <c r="K42" s="888">
        <v>63</v>
      </c>
      <c r="M42" s="889" t="s">
        <v>1053</v>
      </c>
      <c r="O42" s="1113"/>
      <c r="P42" s="909"/>
      <c r="Q42" s="888">
        <v>64</v>
      </c>
      <c r="R42" s="888">
        <v>61</v>
      </c>
      <c r="S42" s="888">
        <v>3</v>
      </c>
      <c r="T42" s="888">
        <v>158</v>
      </c>
      <c r="U42" s="888">
        <v>72</v>
      </c>
      <c r="V42" s="888">
        <v>86</v>
      </c>
      <c r="X42" s="889" t="s">
        <v>1076</v>
      </c>
      <c r="Z42" s="1120"/>
      <c r="AA42" s="914"/>
      <c r="AB42" s="888">
        <v>76</v>
      </c>
      <c r="AC42" s="888">
        <v>76</v>
      </c>
      <c r="AD42" s="888" t="s">
        <v>133</v>
      </c>
      <c r="AE42" s="888">
        <v>197</v>
      </c>
      <c r="AF42" s="888">
        <v>86</v>
      </c>
      <c r="AG42" s="888">
        <v>111</v>
      </c>
      <c r="AI42" s="889"/>
      <c r="AK42" s="1120"/>
      <c r="AL42" s="914"/>
      <c r="AM42" s="888"/>
      <c r="AN42" s="888"/>
      <c r="AO42" s="888"/>
      <c r="AP42" s="888"/>
      <c r="AQ42" s="888"/>
      <c r="AR42" s="888"/>
      <c r="AT42" s="889" t="s">
        <v>1096</v>
      </c>
      <c r="AV42" s="1120"/>
      <c r="AW42" s="914"/>
      <c r="AX42" s="888">
        <v>166</v>
      </c>
      <c r="AY42" s="888">
        <v>164</v>
      </c>
      <c r="AZ42" s="888">
        <v>2</v>
      </c>
      <c r="BA42" s="888">
        <v>340</v>
      </c>
      <c r="BB42" s="888">
        <v>151</v>
      </c>
      <c r="BC42" s="888">
        <v>189</v>
      </c>
      <c r="BE42" s="889" t="s">
        <v>1266</v>
      </c>
      <c r="BG42" s="1113"/>
      <c r="BH42" s="914"/>
      <c r="BI42" s="888">
        <v>79</v>
      </c>
      <c r="BJ42" s="888">
        <v>77</v>
      </c>
      <c r="BK42" s="888">
        <v>2</v>
      </c>
      <c r="BL42" s="888">
        <v>240</v>
      </c>
      <c r="BM42" s="888">
        <v>105</v>
      </c>
      <c r="BN42" s="888">
        <v>135</v>
      </c>
      <c r="BP42" s="889" t="s">
        <v>1153</v>
      </c>
      <c r="BR42" s="1120"/>
      <c r="BS42" s="914"/>
      <c r="BT42" s="888">
        <v>132</v>
      </c>
      <c r="BU42" s="888">
        <v>107</v>
      </c>
      <c r="BV42" s="888">
        <v>25</v>
      </c>
      <c r="BW42" s="888">
        <v>803</v>
      </c>
      <c r="BX42" s="888">
        <v>592</v>
      </c>
      <c r="BY42" s="888">
        <v>211</v>
      </c>
      <c r="CA42" s="889" t="s">
        <v>1175</v>
      </c>
      <c r="CC42" s="1120"/>
      <c r="CD42" s="914"/>
      <c r="CE42" s="888">
        <v>55</v>
      </c>
      <c r="CF42" s="888">
        <v>55</v>
      </c>
      <c r="CG42" s="888" t="s">
        <v>133</v>
      </c>
      <c r="CH42" s="888">
        <v>175</v>
      </c>
      <c r="CI42" s="888">
        <v>89</v>
      </c>
      <c r="CJ42" s="888">
        <v>86</v>
      </c>
      <c r="CL42" s="901"/>
      <c r="CN42" s="1123"/>
      <c r="CO42" s="923"/>
      <c r="CP42" s="902"/>
      <c r="CQ42" s="902"/>
      <c r="CR42" s="902"/>
      <c r="CS42" s="902"/>
      <c r="CT42" s="902"/>
      <c r="CU42" s="902"/>
    </row>
    <row r="43" spans="1:110" ht="11.1" customHeight="1">
      <c r="B43" s="889" t="s">
        <v>1037</v>
      </c>
      <c r="D43" s="1113"/>
      <c r="E43" s="909"/>
      <c r="F43" s="888">
        <v>220</v>
      </c>
      <c r="G43" s="888">
        <v>218</v>
      </c>
      <c r="H43" s="888">
        <v>2</v>
      </c>
      <c r="I43" s="888">
        <v>409</v>
      </c>
      <c r="J43" s="888">
        <v>191</v>
      </c>
      <c r="K43" s="888">
        <v>218</v>
      </c>
      <c r="M43" s="889" t="s">
        <v>1060</v>
      </c>
      <c r="O43" s="1113"/>
      <c r="P43" s="909"/>
      <c r="Q43" s="888">
        <v>95</v>
      </c>
      <c r="R43" s="888">
        <v>95</v>
      </c>
      <c r="S43" s="888" t="s">
        <v>133</v>
      </c>
      <c r="T43" s="888">
        <v>206</v>
      </c>
      <c r="U43" s="888">
        <v>97</v>
      </c>
      <c r="V43" s="888">
        <v>109</v>
      </c>
      <c r="X43" s="889" t="s">
        <v>1082</v>
      </c>
      <c r="Z43" s="1120"/>
      <c r="AA43" s="914"/>
      <c r="AB43" s="888">
        <v>116</v>
      </c>
      <c r="AC43" s="888">
        <v>116</v>
      </c>
      <c r="AD43" s="888" t="s">
        <v>133</v>
      </c>
      <c r="AE43" s="888">
        <v>285</v>
      </c>
      <c r="AF43" s="888">
        <v>130</v>
      </c>
      <c r="AG43" s="888">
        <v>155</v>
      </c>
      <c r="AI43" s="896" t="s">
        <v>1306</v>
      </c>
      <c r="AK43" s="921"/>
      <c r="AL43" s="918"/>
      <c r="AM43" s="892">
        <v>1592</v>
      </c>
      <c r="AN43" s="892">
        <v>1591</v>
      </c>
      <c r="AO43" s="892">
        <v>1</v>
      </c>
      <c r="AP43" s="892">
        <v>3818</v>
      </c>
      <c r="AQ43" s="892">
        <v>1768</v>
      </c>
      <c r="AR43" s="892">
        <v>2050</v>
      </c>
      <c r="AT43" s="889" t="s">
        <v>1103</v>
      </c>
      <c r="AV43" s="1120"/>
      <c r="AW43" s="914"/>
      <c r="AX43" s="888">
        <v>326</v>
      </c>
      <c r="AY43" s="888">
        <v>326</v>
      </c>
      <c r="AZ43" s="888" t="s">
        <v>133</v>
      </c>
      <c r="BA43" s="888">
        <v>413</v>
      </c>
      <c r="BB43" s="888">
        <v>213</v>
      </c>
      <c r="BC43" s="888">
        <v>200</v>
      </c>
      <c r="BE43" s="889" t="s">
        <v>1267</v>
      </c>
      <c r="BG43" s="1113"/>
      <c r="BH43" s="914"/>
      <c r="BI43" s="888" t="s">
        <v>133</v>
      </c>
      <c r="BJ43" s="888" t="s">
        <v>133</v>
      </c>
      <c r="BK43" s="888" t="s">
        <v>133</v>
      </c>
      <c r="BL43" s="888" t="s">
        <v>133</v>
      </c>
      <c r="BM43" s="888" t="s">
        <v>133</v>
      </c>
      <c r="BN43" s="888" t="s">
        <v>133</v>
      </c>
      <c r="BP43" s="889" t="s">
        <v>1159</v>
      </c>
      <c r="BR43" s="1120"/>
      <c r="BS43" s="914"/>
      <c r="BT43" s="888">
        <v>112</v>
      </c>
      <c r="BU43" s="888">
        <v>112</v>
      </c>
      <c r="BV43" s="888" t="s">
        <v>133</v>
      </c>
      <c r="BW43" s="888">
        <v>310</v>
      </c>
      <c r="BX43" s="888">
        <v>148</v>
      </c>
      <c r="BY43" s="888">
        <v>162</v>
      </c>
      <c r="CA43" s="889" t="s">
        <v>1183</v>
      </c>
      <c r="CC43" s="1120"/>
      <c r="CD43" s="914"/>
      <c r="CE43" s="888">
        <v>80</v>
      </c>
      <c r="CF43" s="888">
        <v>80</v>
      </c>
      <c r="CG43" s="888" t="s">
        <v>133</v>
      </c>
      <c r="CH43" s="888">
        <v>216</v>
      </c>
      <c r="CI43" s="888">
        <v>100</v>
      </c>
      <c r="CJ43" s="888">
        <v>116</v>
      </c>
      <c r="CL43" s="889"/>
      <c r="CN43" s="1120"/>
      <c r="CO43" s="914"/>
      <c r="CP43" s="888"/>
      <c r="CQ43" s="888"/>
      <c r="CR43" s="888"/>
      <c r="CS43" s="888"/>
      <c r="CT43" s="888"/>
      <c r="CU43" s="888"/>
    </row>
    <row r="44" spans="1:110" ht="11.1" customHeight="1">
      <c r="B44" s="889" t="s">
        <v>1046</v>
      </c>
      <c r="D44" s="1113"/>
      <c r="E44" s="909"/>
      <c r="F44" s="888">
        <v>52</v>
      </c>
      <c r="G44" s="888">
        <v>52</v>
      </c>
      <c r="H44" s="888" t="s">
        <v>133</v>
      </c>
      <c r="I44" s="888">
        <v>96</v>
      </c>
      <c r="J44" s="888">
        <v>39</v>
      </c>
      <c r="K44" s="888">
        <v>57</v>
      </c>
      <c r="M44" s="889" t="s">
        <v>1068</v>
      </c>
      <c r="O44" s="1113"/>
      <c r="P44" s="909"/>
      <c r="Q44" s="888">
        <v>166</v>
      </c>
      <c r="R44" s="888">
        <v>165</v>
      </c>
      <c r="S44" s="888">
        <v>1</v>
      </c>
      <c r="T44" s="888">
        <v>397</v>
      </c>
      <c r="U44" s="888">
        <v>163</v>
      </c>
      <c r="V44" s="888">
        <v>234</v>
      </c>
      <c r="X44" s="889" t="s">
        <v>1088</v>
      </c>
      <c r="Z44" s="1120"/>
      <c r="AA44" s="914"/>
      <c r="AB44" s="888">
        <v>27</v>
      </c>
      <c r="AC44" s="888">
        <v>27</v>
      </c>
      <c r="AD44" s="888" t="s">
        <v>133</v>
      </c>
      <c r="AE44" s="888">
        <v>58</v>
      </c>
      <c r="AF44" s="888">
        <v>23</v>
      </c>
      <c r="AG44" s="888">
        <v>35</v>
      </c>
      <c r="AI44" s="889" t="s">
        <v>1089</v>
      </c>
      <c r="AK44" s="1120"/>
      <c r="AL44" s="914"/>
      <c r="AM44" s="888">
        <v>42</v>
      </c>
      <c r="AN44" s="888">
        <v>42</v>
      </c>
      <c r="AO44" s="888" t="s">
        <v>133</v>
      </c>
      <c r="AP44" s="888">
        <v>96</v>
      </c>
      <c r="AQ44" s="888">
        <v>49</v>
      </c>
      <c r="AR44" s="888">
        <v>47</v>
      </c>
      <c r="AT44" s="889" t="s">
        <v>1111</v>
      </c>
      <c r="AV44" s="1120"/>
      <c r="AW44" s="914"/>
      <c r="AX44" s="888">
        <v>109</v>
      </c>
      <c r="AY44" s="888">
        <v>108</v>
      </c>
      <c r="AZ44" s="888">
        <v>1</v>
      </c>
      <c r="BA44" s="888">
        <v>484</v>
      </c>
      <c r="BB44" s="888">
        <v>247</v>
      </c>
      <c r="BC44" s="888">
        <v>237</v>
      </c>
      <c r="BE44" s="889" t="s">
        <v>1268</v>
      </c>
      <c r="BG44" s="1120"/>
      <c r="BH44" s="914"/>
      <c r="BI44" s="888">
        <v>1</v>
      </c>
      <c r="BJ44" s="888" t="s">
        <v>133</v>
      </c>
      <c r="BK44" s="888">
        <v>1</v>
      </c>
      <c r="BL44" s="888">
        <v>85</v>
      </c>
      <c r="BM44" s="888">
        <v>19</v>
      </c>
      <c r="BN44" s="888">
        <v>66</v>
      </c>
      <c r="BP44" s="889" t="s">
        <v>1167</v>
      </c>
      <c r="BR44" s="1120"/>
      <c r="BS44" s="914"/>
      <c r="BT44" s="888">
        <v>167</v>
      </c>
      <c r="BU44" s="888">
        <v>167</v>
      </c>
      <c r="BV44" s="888" t="s">
        <v>133</v>
      </c>
      <c r="BW44" s="888">
        <v>484</v>
      </c>
      <c r="BX44" s="888">
        <v>228</v>
      </c>
      <c r="BY44" s="888">
        <v>256</v>
      </c>
      <c r="CA44" s="889" t="s">
        <v>1191</v>
      </c>
      <c r="CC44" s="1120"/>
      <c r="CD44" s="914"/>
      <c r="CE44" s="888">
        <v>57</v>
      </c>
      <c r="CF44" s="888">
        <v>57</v>
      </c>
      <c r="CG44" s="888" t="s">
        <v>133</v>
      </c>
      <c r="CH44" s="888">
        <v>198</v>
      </c>
      <c r="CI44" s="888">
        <v>98</v>
      </c>
      <c r="CJ44" s="888">
        <v>100</v>
      </c>
      <c r="CL44" s="896" t="s">
        <v>1292</v>
      </c>
      <c r="CN44" s="921"/>
      <c r="CO44" s="918"/>
      <c r="CP44" s="892">
        <v>994</v>
      </c>
      <c r="CQ44" s="892">
        <v>987</v>
      </c>
      <c r="CR44" s="892">
        <v>7</v>
      </c>
      <c r="CS44" s="892">
        <v>3116</v>
      </c>
      <c r="CT44" s="892">
        <v>1431</v>
      </c>
      <c r="CU44" s="892">
        <v>1685</v>
      </c>
    </row>
    <row r="45" spans="1:110" ht="11.1" customHeight="1">
      <c r="B45" s="889"/>
      <c r="D45" s="1113"/>
      <c r="E45" s="909"/>
      <c r="F45" s="888"/>
      <c r="G45" s="888"/>
      <c r="H45" s="888"/>
      <c r="I45" s="888"/>
      <c r="J45" s="888"/>
      <c r="K45" s="888"/>
      <c r="M45" s="889" t="s">
        <v>1075</v>
      </c>
      <c r="O45" s="1113"/>
      <c r="P45" s="909"/>
      <c r="Q45" s="888">
        <v>189</v>
      </c>
      <c r="R45" s="888">
        <v>187</v>
      </c>
      <c r="S45" s="888">
        <v>2</v>
      </c>
      <c r="T45" s="888">
        <v>409</v>
      </c>
      <c r="U45" s="888">
        <v>164</v>
      </c>
      <c r="V45" s="888">
        <v>245</v>
      </c>
      <c r="X45" s="889"/>
      <c r="Z45" s="1120"/>
      <c r="AA45" s="914"/>
      <c r="AB45" s="888"/>
      <c r="AC45" s="888"/>
      <c r="AD45" s="888"/>
      <c r="AE45" s="888"/>
      <c r="AF45" s="888"/>
      <c r="AG45" s="888"/>
      <c r="AI45" s="889" t="s">
        <v>1095</v>
      </c>
      <c r="AK45" s="1120"/>
      <c r="AL45" s="914"/>
      <c r="AM45" s="888">
        <v>94</v>
      </c>
      <c r="AN45" s="888">
        <v>94</v>
      </c>
      <c r="AO45" s="888" t="s">
        <v>133</v>
      </c>
      <c r="AP45" s="888">
        <v>252</v>
      </c>
      <c r="AQ45" s="888">
        <v>117</v>
      </c>
      <c r="AR45" s="888">
        <v>135</v>
      </c>
      <c r="AT45" s="889" t="s">
        <v>1119</v>
      </c>
      <c r="AV45" s="1120"/>
      <c r="AW45" s="914"/>
      <c r="AX45" s="888">
        <v>246</v>
      </c>
      <c r="AY45" s="888">
        <v>246</v>
      </c>
      <c r="AZ45" s="888" t="s">
        <v>133</v>
      </c>
      <c r="BA45" s="888">
        <v>487</v>
      </c>
      <c r="BB45" s="888">
        <v>235</v>
      </c>
      <c r="BC45" s="888">
        <v>252</v>
      </c>
      <c r="BE45" s="889" t="s">
        <v>1144</v>
      </c>
      <c r="BG45" s="1120"/>
      <c r="BH45" s="914"/>
      <c r="BI45" s="888">
        <v>21</v>
      </c>
      <c r="BJ45" s="888">
        <v>21</v>
      </c>
      <c r="BK45" s="888" t="s">
        <v>133</v>
      </c>
      <c r="BL45" s="888">
        <v>55</v>
      </c>
      <c r="BM45" s="888">
        <v>27</v>
      </c>
      <c r="BN45" s="888">
        <v>28</v>
      </c>
      <c r="BP45" s="889" t="s">
        <v>1174</v>
      </c>
      <c r="BR45" s="1120"/>
      <c r="BS45" s="914"/>
      <c r="BT45" s="888">
        <v>145</v>
      </c>
      <c r="BU45" s="888">
        <v>145</v>
      </c>
      <c r="BV45" s="888" t="s">
        <v>133</v>
      </c>
      <c r="BW45" s="888">
        <v>416</v>
      </c>
      <c r="BX45" s="888">
        <v>195</v>
      </c>
      <c r="BY45" s="888">
        <v>221</v>
      </c>
      <c r="BZ45" s="894"/>
      <c r="CA45" s="889" t="s">
        <v>1199</v>
      </c>
      <c r="CC45" s="1120"/>
      <c r="CD45" s="914"/>
      <c r="CE45" s="888">
        <v>194</v>
      </c>
      <c r="CF45" s="888">
        <v>191</v>
      </c>
      <c r="CG45" s="888">
        <v>3</v>
      </c>
      <c r="CH45" s="888">
        <v>697</v>
      </c>
      <c r="CI45" s="888">
        <v>366</v>
      </c>
      <c r="CJ45" s="888">
        <v>331</v>
      </c>
      <c r="CL45" s="889"/>
      <c r="CN45" s="1120"/>
      <c r="CO45" s="914"/>
      <c r="CP45" s="888"/>
      <c r="CQ45" s="888"/>
      <c r="CR45" s="888"/>
      <c r="CS45" s="888"/>
      <c r="CT45" s="888"/>
      <c r="CU45" s="888"/>
    </row>
    <row r="46" spans="1:110" s="895" customFormat="1" ht="11.1" customHeight="1">
      <c r="A46" s="894"/>
      <c r="B46" s="896" t="s">
        <v>1059</v>
      </c>
      <c r="C46" s="882"/>
      <c r="D46" s="1113"/>
      <c r="E46" s="911"/>
      <c r="F46" s="892">
        <v>3183</v>
      </c>
      <c r="G46" s="892">
        <v>3175</v>
      </c>
      <c r="H46" s="892">
        <v>8</v>
      </c>
      <c r="I46" s="892">
        <v>6831</v>
      </c>
      <c r="J46" s="892">
        <v>3069</v>
      </c>
      <c r="K46" s="892">
        <v>3762</v>
      </c>
      <c r="L46" s="882"/>
      <c r="M46" s="889" t="s">
        <v>1081</v>
      </c>
      <c r="N46" s="882"/>
      <c r="O46" s="1113"/>
      <c r="P46" s="909"/>
      <c r="Q46" s="888">
        <v>129</v>
      </c>
      <c r="R46" s="888">
        <v>129</v>
      </c>
      <c r="S46" s="888" t="s">
        <v>133</v>
      </c>
      <c r="T46" s="888">
        <v>291</v>
      </c>
      <c r="U46" s="888">
        <v>119</v>
      </c>
      <c r="V46" s="888">
        <v>172</v>
      </c>
      <c r="W46" s="882"/>
      <c r="X46" s="896" t="s">
        <v>1303</v>
      </c>
      <c r="Y46" s="882"/>
      <c r="Z46" s="921"/>
      <c r="AA46" s="918"/>
      <c r="AB46" s="892">
        <v>2872</v>
      </c>
      <c r="AC46" s="892">
        <v>2866</v>
      </c>
      <c r="AD46" s="892">
        <v>6</v>
      </c>
      <c r="AE46" s="892">
        <v>5800</v>
      </c>
      <c r="AF46" s="892">
        <v>2561</v>
      </c>
      <c r="AG46" s="892">
        <v>3239</v>
      </c>
      <c r="AH46" s="882"/>
      <c r="AI46" s="889" t="s">
        <v>1102</v>
      </c>
      <c r="AJ46" s="882"/>
      <c r="AK46" s="1120"/>
      <c r="AL46" s="914"/>
      <c r="AM46" s="888">
        <v>83</v>
      </c>
      <c r="AN46" s="888">
        <v>83</v>
      </c>
      <c r="AO46" s="888" t="s">
        <v>133</v>
      </c>
      <c r="AP46" s="888">
        <v>239</v>
      </c>
      <c r="AQ46" s="888">
        <v>119</v>
      </c>
      <c r="AR46" s="888">
        <v>120</v>
      </c>
      <c r="AS46" s="882"/>
      <c r="AT46" s="889" t="s">
        <v>1127</v>
      </c>
      <c r="AU46" s="882"/>
      <c r="AV46" s="1120"/>
      <c r="AW46" s="914"/>
      <c r="AX46" s="888">
        <v>259</v>
      </c>
      <c r="AY46" s="888">
        <v>258</v>
      </c>
      <c r="AZ46" s="888">
        <v>1</v>
      </c>
      <c r="BA46" s="888">
        <v>629</v>
      </c>
      <c r="BB46" s="888">
        <v>267</v>
      </c>
      <c r="BC46" s="888">
        <v>362</v>
      </c>
      <c r="BD46" s="882"/>
      <c r="BE46" s="889" t="s">
        <v>1152</v>
      </c>
      <c r="BF46" s="882"/>
      <c r="BG46" s="1120"/>
      <c r="BH46" s="914"/>
      <c r="BI46" s="888">
        <v>37</v>
      </c>
      <c r="BJ46" s="888">
        <v>37</v>
      </c>
      <c r="BK46" s="888" t="s">
        <v>133</v>
      </c>
      <c r="BL46" s="888">
        <v>111</v>
      </c>
      <c r="BM46" s="888">
        <v>50</v>
      </c>
      <c r="BN46" s="888">
        <v>61</v>
      </c>
      <c r="BO46" s="882"/>
      <c r="BP46" s="889" t="s">
        <v>1182</v>
      </c>
      <c r="BQ46" s="882"/>
      <c r="BR46" s="1120"/>
      <c r="BS46" s="914"/>
      <c r="BT46" s="888">
        <v>334</v>
      </c>
      <c r="BU46" s="888">
        <v>333</v>
      </c>
      <c r="BV46" s="888">
        <v>1</v>
      </c>
      <c r="BW46" s="888">
        <v>869</v>
      </c>
      <c r="BX46" s="888">
        <v>387</v>
      </c>
      <c r="BY46" s="888">
        <v>482</v>
      </c>
      <c r="BZ46" s="882"/>
      <c r="CA46" s="889" t="s">
        <v>1207</v>
      </c>
      <c r="CB46" s="882"/>
      <c r="CC46" s="1120"/>
      <c r="CD46" s="914"/>
      <c r="CE46" s="888">
        <v>41</v>
      </c>
      <c r="CF46" s="888">
        <v>41</v>
      </c>
      <c r="CG46" s="888" t="s">
        <v>133</v>
      </c>
      <c r="CH46" s="888">
        <v>118</v>
      </c>
      <c r="CI46" s="888">
        <v>61</v>
      </c>
      <c r="CJ46" s="888">
        <v>57</v>
      </c>
      <c r="CK46" s="882"/>
      <c r="CL46" s="889" t="s">
        <v>1200</v>
      </c>
      <c r="CM46" s="882"/>
      <c r="CN46" s="1120"/>
      <c r="CO46" s="914"/>
      <c r="CP46" s="888">
        <v>209</v>
      </c>
      <c r="CQ46" s="888">
        <v>207</v>
      </c>
      <c r="CR46" s="888">
        <v>2</v>
      </c>
      <c r="CS46" s="888">
        <v>676</v>
      </c>
      <c r="CT46" s="888">
        <v>310</v>
      </c>
      <c r="CU46" s="888">
        <v>366</v>
      </c>
      <c r="CV46" s="882"/>
      <c r="CW46" s="883"/>
      <c r="CX46" s="882"/>
      <c r="CY46" s="883"/>
      <c r="CZ46" s="883"/>
      <c r="DA46" s="884"/>
      <c r="DB46" s="885"/>
      <c r="DC46" s="885"/>
      <c r="DD46" s="884"/>
      <c r="DE46" s="884"/>
      <c r="DF46" s="884"/>
    </row>
    <row r="47" spans="1:110" ht="11.1" customHeight="1">
      <c r="B47" s="889" t="s">
        <v>1067</v>
      </c>
      <c r="D47" s="1113"/>
      <c r="E47" s="909"/>
      <c r="F47" s="888">
        <v>429</v>
      </c>
      <c r="G47" s="888">
        <v>427</v>
      </c>
      <c r="H47" s="888">
        <v>2</v>
      </c>
      <c r="I47" s="888">
        <v>974</v>
      </c>
      <c r="J47" s="888">
        <v>432</v>
      </c>
      <c r="K47" s="888">
        <v>542</v>
      </c>
      <c r="M47" s="889" t="s">
        <v>1087</v>
      </c>
      <c r="O47" s="1113"/>
      <c r="P47" s="909"/>
      <c r="Q47" s="888">
        <v>30</v>
      </c>
      <c r="R47" s="888">
        <v>30</v>
      </c>
      <c r="S47" s="888" t="s">
        <v>133</v>
      </c>
      <c r="T47" s="888">
        <v>60</v>
      </c>
      <c r="U47" s="888">
        <v>26</v>
      </c>
      <c r="V47" s="888">
        <v>34</v>
      </c>
      <c r="X47" s="889" t="s">
        <v>1109</v>
      </c>
      <c r="Z47" s="1120"/>
      <c r="AA47" s="914"/>
      <c r="AB47" s="888">
        <v>143</v>
      </c>
      <c r="AC47" s="888">
        <v>143</v>
      </c>
      <c r="AD47" s="888" t="s">
        <v>133</v>
      </c>
      <c r="AE47" s="888">
        <v>201</v>
      </c>
      <c r="AF47" s="888">
        <v>121</v>
      </c>
      <c r="AG47" s="888">
        <v>80</v>
      </c>
      <c r="AI47" s="889" t="s">
        <v>1110</v>
      </c>
      <c r="AK47" s="1120"/>
      <c r="AL47" s="914"/>
      <c r="AM47" s="888">
        <v>54</v>
      </c>
      <c r="AN47" s="888">
        <v>54</v>
      </c>
      <c r="AO47" s="888" t="s">
        <v>133</v>
      </c>
      <c r="AP47" s="888">
        <v>141</v>
      </c>
      <c r="AQ47" s="888">
        <v>64</v>
      </c>
      <c r="AR47" s="888">
        <v>77</v>
      </c>
      <c r="AT47" s="889" t="s">
        <v>1135</v>
      </c>
      <c r="AV47" s="1120"/>
      <c r="AW47" s="914"/>
      <c r="AX47" s="888">
        <v>230</v>
      </c>
      <c r="AY47" s="888">
        <v>230</v>
      </c>
      <c r="AZ47" s="888" t="s">
        <v>133</v>
      </c>
      <c r="BA47" s="888">
        <v>504</v>
      </c>
      <c r="BB47" s="888">
        <v>229</v>
      </c>
      <c r="BC47" s="888">
        <v>275</v>
      </c>
      <c r="BE47" s="889" t="s">
        <v>1158</v>
      </c>
      <c r="BG47" s="1120"/>
      <c r="BH47" s="914"/>
      <c r="BI47" s="888">
        <v>168</v>
      </c>
      <c r="BJ47" s="888">
        <v>168</v>
      </c>
      <c r="BK47" s="888" t="s">
        <v>133</v>
      </c>
      <c r="BL47" s="888">
        <v>520</v>
      </c>
      <c r="BM47" s="888">
        <v>247</v>
      </c>
      <c r="BN47" s="888">
        <v>273</v>
      </c>
      <c r="BP47" s="889" t="s">
        <v>1190</v>
      </c>
      <c r="BR47" s="1120"/>
      <c r="BS47" s="914"/>
      <c r="BT47" s="888">
        <v>100</v>
      </c>
      <c r="BU47" s="888">
        <v>100</v>
      </c>
      <c r="BV47" s="888" t="s">
        <v>133</v>
      </c>
      <c r="BW47" s="888">
        <v>264</v>
      </c>
      <c r="BX47" s="888">
        <v>123</v>
      </c>
      <c r="BY47" s="888">
        <v>141</v>
      </c>
      <c r="CA47" s="903"/>
      <c r="CC47" s="1122"/>
      <c r="CD47" s="926"/>
      <c r="CE47" s="924"/>
      <c r="CF47" s="903"/>
      <c r="CG47" s="903"/>
      <c r="CH47" s="903"/>
      <c r="CI47" s="903"/>
      <c r="CJ47" s="903"/>
      <c r="CL47" s="889" t="s">
        <v>1208</v>
      </c>
      <c r="CN47" s="1120"/>
      <c r="CO47" s="914"/>
      <c r="CP47" s="888">
        <v>89</v>
      </c>
      <c r="CQ47" s="888">
        <v>89</v>
      </c>
      <c r="CR47" s="888" t="s">
        <v>133</v>
      </c>
      <c r="CS47" s="888">
        <v>265</v>
      </c>
      <c r="CT47" s="888">
        <v>125</v>
      </c>
      <c r="CU47" s="888">
        <v>140</v>
      </c>
    </row>
    <row r="48" spans="1:110" ht="11.1" customHeight="1">
      <c r="B48" s="889" t="s">
        <v>1074</v>
      </c>
      <c r="D48" s="1113"/>
      <c r="E48" s="909"/>
      <c r="F48" s="888">
        <v>181</v>
      </c>
      <c r="G48" s="888">
        <v>181</v>
      </c>
      <c r="H48" s="888" t="s">
        <v>133</v>
      </c>
      <c r="I48" s="888">
        <v>289</v>
      </c>
      <c r="J48" s="888">
        <v>138</v>
      </c>
      <c r="K48" s="888">
        <v>151</v>
      </c>
      <c r="M48" s="889" t="s">
        <v>1094</v>
      </c>
      <c r="O48" s="1113"/>
      <c r="P48" s="909"/>
      <c r="Q48" s="888">
        <v>125</v>
      </c>
      <c r="R48" s="888">
        <v>125</v>
      </c>
      <c r="S48" s="888" t="s">
        <v>133</v>
      </c>
      <c r="T48" s="888">
        <v>268</v>
      </c>
      <c r="U48" s="888">
        <v>131</v>
      </c>
      <c r="V48" s="888">
        <v>137</v>
      </c>
      <c r="X48" s="889" t="s">
        <v>1117</v>
      </c>
      <c r="Z48" s="1120"/>
      <c r="AA48" s="914"/>
      <c r="AB48" s="888">
        <v>374</v>
      </c>
      <c r="AC48" s="888">
        <v>374</v>
      </c>
      <c r="AD48" s="888" t="s">
        <v>133</v>
      </c>
      <c r="AE48" s="888">
        <v>752</v>
      </c>
      <c r="AF48" s="888">
        <v>333</v>
      </c>
      <c r="AG48" s="888">
        <v>419</v>
      </c>
      <c r="AI48" s="889" t="s">
        <v>1118</v>
      </c>
      <c r="AK48" s="1120"/>
      <c r="AL48" s="914"/>
      <c r="AM48" s="888">
        <v>89</v>
      </c>
      <c r="AN48" s="888">
        <v>89</v>
      </c>
      <c r="AO48" s="888" t="s">
        <v>133</v>
      </c>
      <c r="AP48" s="888">
        <v>224</v>
      </c>
      <c r="AQ48" s="888">
        <v>99</v>
      </c>
      <c r="AR48" s="888">
        <v>125</v>
      </c>
      <c r="AT48" s="889" t="s">
        <v>1143</v>
      </c>
      <c r="AV48" s="1120"/>
      <c r="AW48" s="914"/>
      <c r="AX48" s="888">
        <v>194</v>
      </c>
      <c r="AY48" s="888">
        <v>194</v>
      </c>
      <c r="AZ48" s="888" t="s">
        <v>133</v>
      </c>
      <c r="BA48" s="888">
        <v>427</v>
      </c>
      <c r="BB48" s="888">
        <v>187</v>
      </c>
      <c r="BC48" s="888">
        <v>240</v>
      </c>
      <c r="BD48" s="894"/>
      <c r="BE48" s="889" t="s">
        <v>1166</v>
      </c>
      <c r="BG48" s="1120"/>
      <c r="BH48" s="914"/>
      <c r="BI48" s="888">
        <v>204</v>
      </c>
      <c r="BJ48" s="888">
        <v>203</v>
      </c>
      <c r="BK48" s="888">
        <v>1</v>
      </c>
      <c r="BL48" s="888">
        <v>695</v>
      </c>
      <c r="BM48" s="888">
        <v>325</v>
      </c>
      <c r="BN48" s="888">
        <v>370</v>
      </c>
      <c r="BP48" s="889" t="s">
        <v>1198</v>
      </c>
      <c r="BR48" s="1120"/>
      <c r="BS48" s="914"/>
      <c r="BT48" s="888">
        <v>114</v>
      </c>
      <c r="BU48" s="888">
        <v>113</v>
      </c>
      <c r="BV48" s="888">
        <v>1</v>
      </c>
      <c r="BW48" s="888">
        <v>297</v>
      </c>
      <c r="BX48" s="888">
        <v>116</v>
      </c>
      <c r="BY48" s="888">
        <v>181</v>
      </c>
      <c r="CA48" s="896" t="s">
        <v>1280</v>
      </c>
      <c r="CC48" s="921"/>
      <c r="CD48" s="918"/>
      <c r="CE48" s="892">
        <v>963</v>
      </c>
      <c r="CF48" s="892">
        <v>949</v>
      </c>
      <c r="CG48" s="892">
        <v>14</v>
      </c>
      <c r="CH48" s="892">
        <v>3334</v>
      </c>
      <c r="CI48" s="892">
        <v>1543</v>
      </c>
      <c r="CJ48" s="892">
        <v>1791</v>
      </c>
      <c r="CL48" s="889" t="s">
        <v>1215</v>
      </c>
      <c r="CN48" s="1120"/>
      <c r="CO48" s="914"/>
      <c r="CP48" s="888">
        <v>135</v>
      </c>
      <c r="CQ48" s="888">
        <v>134</v>
      </c>
      <c r="CR48" s="888">
        <v>1</v>
      </c>
      <c r="CS48" s="888">
        <v>454</v>
      </c>
      <c r="CT48" s="888">
        <v>217</v>
      </c>
      <c r="CU48" s="888">
        <v>237</v>
      </c>
    </row>
    <row r="49" spans="2:110" ht="11.1" customHeight="1">
      <c r="B49" s="889" t="s">
        <v>1080</v>
      </c>
      <c r="D49" s="1113"/>
      <c r="E49" s="909"/>
      <c r="F49" s="888">
        <v>111</v>
      </c>
      <c r="G49" s="888">
        <v>111</v>
      </c>
      <c r="H49" s="888" t="s">
        <v>133</v>
      </c>
      <c r="I49" s="888">
        <v>199</v>
      </c>
      <c r="J49" s="888">
        <v>85</v>
      </c>
      <c r="K49" s="888">
        <v>114</v>
      </c>
      <c r="M49" s="889" t="s">
        <v>1101</v>
      </c>
      <c r="O49" s="1113"/>
      <c r="P49" s="909"/>
      <c r="Q49" s="888">
        <v>108</v>
      </c>
      <c r="R49" s="888">
        <v>108</v>
      </c>
      <c r="S49" s="888" t="s">
        <v>133</v>
      </c>
      <c r="T49" s="888">
        <v>250</v>
      </c>
      <c r="U49" s="888">
        <v>114</v>
      </c>
      <c r="V49" s="888">
        <v>136</v>
      </c>
      <c r="X49" s="889" t="s">
        <v>1125</v>
      </c>
      <c r="Z49" s="1120"/>
      <c r="AA49" s="914"/>
      <c r="AB49" s="888">
        <v>195</v>
      </c>
      <c r="AC49" s="888">
        <v>195</v>
      </c>
      <c r="AD49" s="888" t="s">
        <v>133</v>
      </c>
      <c r="AE49" s="888">
        <v>341</v>
      </c>
      <c r="AF49" s="888">
        <v>151</v>
      </c>
      <c r="AG49" s="888">
        <v>190</v>
      </c>
      <c r="AH49" s="894"/>
      <c r="AI49" s="889" t="s">
        <v>1126</v>
      </c>
      <c r="AK49" s="1120"/>
      <c r="AL49" s="914"/>
      <c r="AM49" s="888">
        <v>361</v>
      </c>
      <c r="AN49" s="888">
        <v>361</v>
      </c>
      <c r="AO49" s="888" t="s">
        <v>133</v>
      </c>
      <c r="AP49" s="888">
        <v>758</v>
      </c>
      <c r="AQ49" s="888">
        <v>347</v>
      </c>
      <c r="AR49" s="888">
        <v>411</v>
      </c>
      <c r="AT49" s="889" t="s">
        <v>1151</v>
      </c>
      <c r="AV49" s="1120"/>
      <c r="AW49" s="914"/>
      <c r="AX49" s="888">
        <v>280</v>
      </c>
      <c r="AY49" s="888">
        <v>280</v>
      </c>
      <c r="AZ49" s="888" t="s">
        <v>133</v>
      </c>
      <c r="BA49" s="888">
        <v>657</v>
      </c>
      <c r="BB49" s="888">
        <v>295</v>
      </c>
      <c r="BC49" s="888">
        <v>362</v>
      </c>
      <c r="BE49" s="889" t="s">
        <v>1173</v>
      </c>
      <c r="BG49" s="1120"/>
      <c r="BH49" s="914"/>
      <c r="BI49" s="888">
        <v>76</v>
      </c>
      <c r="BJ49" s="888">
        <v>76</v>
      </c>
      <c r="BK49" s="888" t="s">
        <v>133</v>
      </c>
      <c r="BL49" s="888">
        <v>205</v>
      </c>
      <c r="BM49" s="888">
        <v>101</v>
      </c>
      <c r="BN49" s="888">
        <v>104</v>
      </c>
      <c r="BO49" s="894"/>
      <c r="BP49" s="889" t="s">
        <v>1206</v>
      </c>
      <c r="BR49" s="1120"/>
      <c r="BS49" s="914"/>
      <c r="BT49" s="888">
        <v>191</v>
      </c>
      <c r="BU49" s="888">
        <v>191</v>
      </c>
      <c r="BV49" s="888" t="s">
        <v>133</v>
      </c>
      <c r="BW49" s="888">
        <v>520</v>
      </c>
      <c r="BX49" s="888">
        <v>243</v>
      </c>
      <c r="BY49" s="888">
        <v>277</v>
      </c>
      <c r="CA49" s="889" t="s">
        <v>1226</v>
      </c>
      <c r="CC49" s="1120"/>
      <c r="CD49" s="914"/>
      <c r="CE49" s="888">
        <v>17</v>
      </c>
      <c r="CF49" s="888">
        <v>17</v>
      </c>
      <c r="CG49" s="888" t="s">
        <v>133</v>
      </c>
      <c r="CH49" s="888">
        <v>51</v>
      </c>
      <c r="CI49" s="888">
        <v>25</v>
      </c>
      <c r="CJ49" s="888">
        <v>26</v>
      </c>
      <c r="CL49" s="889" t="s">
        <v>1220</v>
      </c>
      <c r="CN49" s="1120"/>
      <c r="CO49" s="914"/>
      <c r="CP49" s="888">
        <v>65</v>
      </c>
      <c r="CQ49" s="888">
        <v>65</v>
      </c>
      <c r="CR49" s="888" t="s">
        <v>133</v>
      </c>
      <c r="CS49" s="888">
        <v>216</v>
      </c>
      <c r="CT49" s="888">
        <v>105</v>
      </c>
      <c r="CU49" s="888">
        <v>111</v>
      </c>
    </row>
    <row r="50" spans="2:110" s="882" customFormat="1" ht="11.1" customHeight="1">
      <c r="B50" s="889" t="s">
        <v>1086</v>
      </c>
      <c r="D50" s="1113"/>
      <c r="E50" s="909"/>
      <c r="F50" s="888">
        <v>18</v>
      </c>
      <c r="G50" s="888">
        <v>18</v>
      </c>
      <c r="H50" s="888" t="s">
        <v>133</v>
      </c>
      <c r="I50" s="888">
        <v>43</v>
      </c>
      <c r="J50" s="888">
        <v>18</v>
      </c>
      <c r="K50" s="888">
        <v>25</v>
      </c>
      <c r="M50" s="889" t="s">
        <v>1108</v>
      </c>
      <c r="O50" s="1113"/>
      <c r="P50" s="909"/>
      <c r="Q50" s="888">
        <v>91</v>
      </c>
      <c r="R50" s="888">
        <v>91</v>
      </c>
      <c r="S50" s="888" t="s">
        <v>133</v>
      </c>
      <c r="T50" s="888">
        <v>201</v>
      </c>
      <c r="U50" s="888">
        <v>90</v>
      </c>
      <c r="V50" s="888">
        <v>111</v>
      </c>
      <c r="X50" s="889" t="s">
        <v>1133</v>
      </c>
      <c r="Z50" s="1120"/>
      <c r="AA50" s="914"/>
      <c r="AB50" s="888">
        <v>205</v>
      </c>
      <c r="AC50" s="888">
        <v>204</v>
      </c>
      <c r="AD50" s="888">
        <v>1</v>
      </c>
      <c r="AE50" s="888">
        <v>392</v>
      </c>
      <c r="AF50" s="888">
        <v>165</v>
      </c>
      <c r="AG50" s="888">
        <v>227</v>
      </c>
      <c r="AI50" s="889" t="s">
        <v>1134</v>
      </c>
      <c r="AK50" s="1120"/>
      <c r="AL50" s="914"/>
      <c r="AM50" s="888">
        <v>218</v>
      </c>
      <c r="AN50" s="888">
        <v>218</v>
      </c>
      <c r="AO50" s="888" t="s">
        <v>133</v>
      </c>
      <c r="AP50" s="888">
        <v>497</v>
      </c>
      <c r="AQ50" s="888">
        <v>233</v>
      </c>
      <c r="AR50" s="888">
        <v>264</v>
      </c>
      <c r="AS50" s="894"/>
      <c r="AT50" s="889" t="s">
        <v>1157</v>
      </c>
      <c r="AV50" s="1120"/>
      <c r="AW50" s="914"/>
      <c r="AX50" s="888">
        <v>235</v>
      </c>
      <c r="AY50" s="888">
        <v>235</v>
      </c>
      <c r="AZ50" s="888" t="s">
        <v>133</v>
      </c>
      <c r="BA50" s="888">
        <v>552</v>
      </c>
      <c r="BB50" s="888">
        <v>249</v>
      </c>
      <c r="BC50" s="888">
        <v>303</v>
      </c>
      <c r="BE50" s="889" t="s">
        <v>1181</v>
      </c>
      <c r="BG50" s="1120"/>
      <c r="BH50" s="914"/>
      <c r="BI50" s="888">
        <v>52</v>
      </c>
      <c r="BJ50" s="888">
        <v>52</v>
      </c>
      <c r="BK50" s="888" t="s">
        <v>133</v>
      </c>
      <c r="BL50" s="888">
        <v>133</v>
      </c>
      <c r="BM50" s="888">
        <v>60</v>
      </c>
      <c r="BN50" s="888">
        <v>73</v>
      </c>
      <c r="BP50" s="889" t="s">
        <v>1214</v>
      </c>
      <c r="BR50" s="1120"/>
      <c r="BS50" s="914"/>
      <c r="BT50" s="888">
        <v>198</v>
      </c>
      <c r="BU50" s="888">
        <v>198</v>
      </c>
      <c r="BV50" s="888" t="s">
        <v>133</v>
      </c>
      <c r="BW50" s="888">
        <v>523</v>
      </c>
      <c r="BX50" s="888">
        <v>240</v>
      </c>
      <c r="BY50" s="888">
        <v>283</v>
      </c>
      <c r="CA50" s="889" t="s">
        <v>1234</v>
      </c>
      <c r="CC50" s="1120"/>
      <c r="CD50" s="914"/>
      <c r="CE50" s="888">
        <v>246</v>
      </c>
      <c r="CF50" s="888">
        <v>240</v>
      </c>
      <c r="CG50" s="888">
        <v>6</v>
      </c>
      <c r="CH50" s="888">
        <v>898</v>
      </c>
      <c r="CI50" s="888">
        <v>408</v>
      </c>
      <c r="CJ50" s="888">
        <v>490</v>
      </c>
      <c r="CL50" s="889" t="s">
        <v>1227</v>
      </c>
      <c r="CN50" s="1120"/>
      <c r="CO50" s="914"/>
      <c r="CP50" s="888">
        <v>129</v>
      </c>
      <c r="CQ50" s="888">
        <v>129</v>
      </c>
      <c r="CR50" s="888" t="s">
        <v>133</v>
      </c>
      <c r="CS50" s="888">
        <v>382</v>
      </c>
      <c r="CT50" s="888">
        <v>166</v>
      </c>
      <c r="CU50" s="888">
        <v>216</v>
      </c>
      <c r="CW50" s="883"/>
      <c r="CY50" s="883"/>
      <c r="CZ50" s="883"/>
      <c r="DA50" s="884"/>
      <c r="DB50" s="885"/>
      <c r="DC50" s="885"/>
      <c r="DD50" s="884"/>
      <c r="DE50" s="884"/>
      <c r="DF50" s="884"/>
    </row>
    <row r="51" spans="2:110" s="882" customFormat="1" ht="11.1" customHeight="1">
      <c r="B51" s="889" t="s">
        <v>1093</v>
      </c>
      <c r="D51" s="1113"/>
      <c r="E51" s="909"/>
      <c r="F51" s="888">
        <v>37</v>
      </c>
      <c r="G51" s="888">
        <v>37</v>
      </c>
      <c r="H51" s="888" t="s">
        <v>133</v>
      </c>
      <c r="I51" s="888">
        <v>81</v>
      </c>
      <c r="J51" s="888">
        <v>34</v>
      </c>
      <c r="K51" s="888">
        <v>47</v>
      </c>
      <c r="M51" s="889" t="s">
        <v>1116</v>
      </c>
      <c r="O51" s="1113"/>
      <c r="P51" s="909"/>
      <c r="Q51" s="888">
        <v>130</v>
      </c>
      <c r="R51" s="888">
        <v>129</v>
      </c>
      <c r="S51" s="888">
        <v>1</v>
      </c>
      <c r="T51" s="888">
        <v>313</v>
      </c>
      <c r="U51" s="888">
        <v>127</v>
      </c>
      <c r="V51" s="888">
        <v>186</v>
      </c>
      <c r="X51" s="889" t="s">
        <v>1141</v>
      </c>
      <c r="Z51" s="1120"/>
      <c r="AA51" s="914"/>
      <c r="AB51" s="888">
        <v>182</v>
      </c>
      <c r="AC51" s="888">
        <v>182</v>
      </c>
      <c r="AD51" s="888" t="s">
        <v>133</v>
      </c>
      <c r="AE51" s="888">
        <v>299</v>
      </c>
      <c r="AF51" s="888">
        <v>124</v>
      </c>
      <c r="AG51" s="888">
        <v>175</v>
      </c>
      <c r="AI51" s="889" t="s">
        <v>1142</v>
      </c>
      <c r="AK51" s="1120"/>
      <c r="AL51" s="914"/>
      <c r="AM51" s="888">
        <v>235</v>
      </c>
      <c r="AN51" s="888">
        <v>235</v>
      </c>
      <c r="AO51" s="888" t="s">
        <v>133</v>
      </c>
      <c r="AP51" s="888">
        <v>550</v>
      </c>
      <c r="AQ51" s="888">
        <v>245</v>
      </c>
      <c r="AR51" s="888">
        <v>305</v>
      </c>
      <c r="AT51" s="889" t="s">
        <v>1165</v>
      </c>
      <c r="AV51" s="1120"/>
      <c r="AW51" s="914"/>
      <c r="AX51" s="888">
        <v>170</v>
      </c>
      <c r="AY51" s="888">
        <v>169</v>
      </c>
      <c r="AZ51" s="888">
        <v>1</v>
      </c>
      <c r="BA51" s="888">
        <v>485</v>
      </c>
      <c r="BB51" s="888">
        <v>211</v>
      </c>
      <c r="BC51" s="888">
        <v>274</v>
      </c>
      <c r="BE51" s="889" t="s">
        <v>1189</v>
      </c>
      <c r="BG51" s="1120"/>
      <c r="BH51" s="914"/>
      <c r="BI51" s="888">
        <v>25</v>
      </c>
      <c r="BJ51" s="888">
        <v>25</v>
      </c>
      <c r="BK51" s="888" t="s">
        <v>133</v>
      </c>
      <c r="BL51" s="888">
        <v>68</v>
      </c>
      <c r="BM51" s="888">
        <v>31</v>
      </c>
      <c r="BN51" s="888">
        <v>37</v>
      </c>
      <c r="BP51" s="889" t="s">
        <v>1219</v>
      </c>
      <c r="BR51" s="1120"/>
      <c r="BS51" s="914"/>
      <c r="BT51" s="888">
        <v>10</v>
      </c>
      <c r="BU51" s="888">
        <v>10</v>
      </c>
      <c r="BV51" s="888" t="s">
        <v>133</v>
      </c>
      <c r="BW51" s="888">
        <v>23</v>
      </c>
      <c r="BX51" s="888">
        <v>12</v>
      </c>
      <c r="BY51" s="888">
        <v>11</v>
      </c>
      <c r="CA51" s="889" t="s">
        <v>1242</v>
      </c>
      <c r="CC51" s="1120"/>
      <c r="CD51" s="914"/>
      <c r="CE51" s="888">
        <v>100</v>
      </c>
      <c r="CF51" s="888">
        <v>100</v>
      </c>
      <c r="CG51" s="888" t="s">
        <v>133</v>
      </c>
      <c r="CH51" s="888">
        <v>287</v>
      </c>
      <c r="CI51" s="888">
        <v>135</v>
      </c>
      <c r="CJ51" s="888">
        <v>152</v>
      </c>
      <c r="CL51" s="889" t="s">
        <v>1235</v>
      </c>
      <c r="CN51" s="1120"/>
      <c r="CO51" s="914"/>
      <c r="CP51" s="888">
        <v>41</v>
      </c>
      <c r="CQ51" s="888">
        <v>37</v>
      </c>
      <c r="CR51" s="888">
        <v>4</v>
      </c>
      <c r="CS51" s="888">
        <v>180</v>
      </c>
      <c r="CT51" s="888">
        <v>77</v>
      </c>
      <c r="CU51" s="888">
        <v>103</v>
      </c>
      <c r="CW51" s="883"/>
      <c r="CY51" s="883"/>
      <c r="CZ51" s="883"/>
      <c r="DA51" s="884"/>
      <c r="DB51" s="885"/>
      <c r="DC51" s="885"/>
      <c r="DD51" s="884"/>
      <c r="DE51" s="884"/>
      <c r="DF51" s="884"/>
    </row>
    <row r="52" spans="2:110" s="882" customFormat="1" ht="11.1" customHeight="1">
      <c r="B52" s="889" t="s">
        <v>1107</v>
      </c>
      <c r="D52" s="1113" t="s">
        <v>1246</v>
      </c>
      <c r="E52" s="909" t="s">
        <v>1248</v>
      </c>
      <c r="F52" s="888">
        <v>12</v>
      </c>
      <c r="G52" s="888">
        <v>11</v>
      </c>
      <c r="H52" s="888">
        <v>1</v>
      </c>
      <c r="I52" s="888">
        <v>47</v>
      </c>
      <c r="J52" s="888">
        <v>10</v>
      </c>
      <c r="K52" s="888">
        <v>37</v>
      </c>
      <c r="M52" s="889" t="s">
        <v>1124</v>
      </c>
      <c r="O52" s="1113"/>
      <c r="P52" s="909"/>
      <c r="Q52" s="888">
        <v>151</v>
      </c>
      <c r="R52" s="888">
        <v>151</v>
      </c>
      <c r="S52" s="888" t="s">
        <v>133</v>
      </c>
      <c r="T52" s="888">
        <v>349</v>
      </c>
      <c r="U52" s="888">
        <v>155</v>
      </c>
      <c r="V52" s="888">
        <v>194</v>
      </c>
      <c r="W52" s="894"/>
      <c r="X52" s="889" t="s">
        <v>1149</v>
      </c>
      <c r="Z52" s="1120"/>
      <c r="AA52" s="914"/>
      <c r="AB52" s="888">
        <v>24</v>
      </c>
      <c r="AC52" s="888">
        <v>24</v>
      </c>
      <c r="AD52" s="888" t="s">
        <v>133</v>
      </c>
      <c r="AE52" s="888">
        <v>50</v>
      </c>
      <c r="AF52" s="888">
        <v>25</v>
      </c>
      <c r="AG52" s="888">
        <v>25</v>
      </c>
      <c r="AI52" s="889" t="s">
        <v>1150</v>
      </c>
      <c r="AK52" s="1120"/>
      <c r="AL52" s="914"/>
      <c r="AM52" s="888">
        <v>203</v>
      </c>
      <c r="AN52" s="888">
        <v>202</v>
      </c>
      <c r="AO52" s="888">
        <v>1</v>
      </c>
      <c r="AP52" s="888">
        <v>523</v>
      </c>
      <c r="AQ52" s="888">
        <v>249</v>
      </c>
      <c r="AR52" s="888">
        <v>274</v>
      </c>
      <c r="AT52" s="889" t="s">
        <v>1172</v>
      </c>
      <c r="AV52" s="1120"/>
      <c r="AW52" s="914"/>
      <c r="AX52" s="888">
        <v>299</v>
      </c>
      <c r="AY52" s="888">
        <v>299</v>
      </c>
      <c r="AZ52" s="888" t="s">
        <v>133</v>
      </c>
      <c r="BA52" s="888">
        <v>701</v>
      </c>
      <c r="BB52" s="888">
        <v>349</v>
      </c>
      <c r="BC52" s="888">
        <v>352</v>
      </c>
      <c r="BE52" s="889" t="s">
        <v>1197</v>
      </c>
      <c r="BG52" s="1120"/>
      <c r="BH52" s="914"/>
      <c r="BI52" s="888">
        <v>17</v>
      </c>
      <c r="BJ52" s="888">
        <v>17</v>
      </c>
      <c r="BK52" s="888" t="s">
        <v>133</v>
      </c>
      <c r="BL52" s="888">
        <v>36</v>
      </c>
      <c r="BM52" s="888">
        <v>19</v>
      </c>
      <c r="BN52" s="888">
        <v>17</v>
      </c>
      <c r="BP52" s="889" t="s">
        <v>1225</v>
      </c>
      <c r="BR52" s="1120"/>
      <c r="BS52" s="914"/>
      <c r="BT52" s="888">
        <v>77</v>
      </c>
      <c r="BU52" s="888">
        <v>76</v>
      </c>
      <c r="BV52" s="888">
        <v>1</v>
      </c>
      <c r="BW52" s="888">
        <v>227</v>
      </c>
      <c r="BX52" s="888">
        <v>107</v>
      </c>
      <c r="BY52" s="888">
        <v>120</v>
      </c>
      <c r="CA52" s="889" t="s">
        <v>759</v>
      </c>
      <c r="CC52" s="1120"/>
      <c r="CD52" s="914"/>
      <c r="CE52" s="888">
        <v>504</v>
      </c>
      <c r="CF52" s="888">
        <v>496</v>
      </c>
      <c r="CG52" s="888">
        <v>8</v>
      </c>
      <c r="CH52" s="888">
        <v>1764</v>
      </c>
      <c r="CI52" s="888">
        <v>810</v>
      </c>
      <c r="CJ52" s="888">
        <v>954</v>
      </c>
      <c r="CL52" s="889" t="s">
        <v>1243</v>
      </c>
      <c r="CN52" s="1120"/>
      <c r="CO52" s="914"/>
      <c r="CP52" s="888">
        <v>40</v>
      </c>
      <c r="CQ52" s="888">
        <v>40</v>
      </c>
      <c r="CR52" s="888" t="s">
        <v>133</v>
      </c>
      <c r="CS52" s="888">
        <v>116</v>
      </c>
      <c r="CT52" s="888">
        <v>48</v>
      </c>
      <c r="CU52" s="888">
        <v>68</v>
      </c>
      <c r="CW52" s="883"/>
      <c r="CY52" s="883"/>
      <c r="CZ52" s="883"/>
      <c r="DA52" s="884"/>
      <c r="DB52" s="885"/>
      <c r="DC52" s="885"/>
      <c r="DD52" s="884"/>
      <c r="DE52" s="884"/>
      <c r="DF52" s="884"/>
    </row>
    <row r="53" spans="2:110" s="882" customFormat="1" ht="11.1" customHeight="1">
      <c r="B53" s="889" t="s">
        <v>1248</v>
      </c>
      <c r="D53" s="1113" t="s">
        <v>1244</v>
      </c>
      <c r="E53" s="909" t="s">
        <v>1107</v>
      </c>
      <c r="F53" s="888" t="s">
        <v>767</v>
      </c>
      <c r="G53" s="888" t="s">
        <v>767</v>
      </c>
      <c r="H53" s="888" t="s">
        <v>767</v>
      </c>
      <c r="I53" s="888" t="s">
        <v>767</v>
      </c>
      <c r="J53" s="888" t="s">
        <v>767</v>
      </c>
      <c r="K53" s="888" t="s">
        <v>767</v>
      </c>
      <c r="M53" s="889" t="s">
        <v>1132</v>
      </c>
      <c r="O53" s="1113"/>
      <c r="P53" s="909"/>
      <c r="Q53" s="888">
        <v>200</v>
      </c>
      <c r="R53" s="888">
        <v>200</v>
      </c>
      <c r="S53" s="888" t="s">
        <v>133</v>
      </c>
      <c r="T53" s="888">
        <v>453</v>
      </c>
      <c r="U53" s="888">
        <v>218</v>
      </c>
      <c r="V53" s="888">
        <v>235</v>
      </c>
      <c r="X53" s="889" t="s">
        <v>1155</v>
      </c>
      <c r="Z53" s="1120"/>
      <c r="AA53" s="914"/>
      <c r="AB53" s="888">
        <v>229</v>
      </c>
      <c r="AC53" s="888">
        <v>229</v>
      </c>
      <c r="AD53" s="888" t="s">
        <v>133</v>
      </c>
      <c r="AE53" s="888">
        <v>454</v>
      </c>
      <c r="AF53" s="888">
        <v>193</v>
      </c>
      <c r="AG53" s="888">
        <v>261</v>
      </c>
      <c r="AI53" s="889" t="s">
        <v>1156</v>
      </c>
      <c r="AK53" s="1120"/>
      <c r="AL53" s="914"/>
      <c r="AM53" s="888">
        <v>213</v>
      </c>
      <c r="AN53" s="888">
        <v>213</v>
      </c>
      <c r="AO53" s="888" t="s">
        <v>133</v>
      </c>
      <c r="AP53" s="888">
        <v>538</v>
      </c>
      <c r="AQ53" s="888">
        <v>246</v>
      </c>
      <c r="AR53" s="888">
        <v>292</v>
      </c>
      <c r="AT53" s="889" t="s">
        <v>1180</v>
      </c>
      <c r="AV53" s="1120"/>
      <c r="AW53" s="914"/>
      <c r="AX53" s="888">
        <v>97</v>
      </c>
      <c r="AY53" s="888">
        <v>97</v>
      </c>
      <c r="AZ53" s="888" t="s">
        <v>133</v>
      </c>
      <c r="BA53" s="888">
        <v>218</v>
      </c>
      <c r="BB53" s="888">
        <v>99</v>
      </c>
      <c r="BC53" s="888">
        <v>119</v>
      </c>
      <c r="BE53" s="889"/>
      <c r="BG53" s="1120"/>
      <c r="BH53" s="914"/>
      <c r="BI53" s="888"/>
      <c r="BJ53" s="888"/>
      <c r="BK53" s="888"/>
      <c r="BL53" s="888"/>
      <c r="BM53" s="888"/>
      <c r="BN53" s="888"/>
      <c r="BP53" s="889" t="s">
        <v>1233</v>
      </c>
      <c r="BR53" s="1120"/>
      <c r="BS53" s="914"/>
      <c r="BT53" s="888">
        <v>41</v>
      </c>
      <c r="BU53" s="888">
        <v>41</v>
      </c>
      <c r="BV53" s="888" t="s">
        <v>133</v>
      </c>
      <c r="BW53" s="888">
        <v>96</v>
      </c>
      <c r="BX53" s="888">
        <v>45</v>
      </c>
      <c r="BY53" s="888">
        <v>51</v>
      </c>
      <c r="CA53" s="889" t="s">
        <v>769</v>
      </c>
      <c r="CC53" s="1120"/>
      <c r="CD53" s="914"/>
      <c r="CE53" s="888">
        <v>96</v>
      </c>
      <c r="CF53" s="888">
        <v>96</v>
      </c>
      <c r="CG53" s="888" t="s">
        <v>133</v>
      </c>
      <c r="CH53" s="888">
        <v>334</v>
      </c>
      <c r="CI53" s="888">
        <v>165</v>
      </c>
      <c r="CJ53" s="888">
        <v>169</v>
      </c>
      <c r="CL53" s="889" t="s">
        <v>760</v>
      </c>
      <c r="CN53" s="915"/>
      <c r="CO53" s="914"/>
      <c r="CP53" s="888">
        <v>132</v>
      </c>
      <c r="CQ53" s="888">
        <v>132</v>
      </c>
      <c r="CR53" s="888" t="s">
        <v>133</v>
      </c>
      <c r="CS53" s="888">
        <v>395</v>
      </c>
      <c r="CT53" s="888">
        <v>187</v>
      </c>
      <c r="CU53" s="888">
        <v>208</v>
      </c>
      <c r="CW53" s="883"/>
      <c r="CY53" s="883"/>
      <c r="CZ53" s="883"/>
      <c r="DA53" s="884"/>
      <c r="DB53" s="885"/>
      <c r="DC53" s="885"/>
      <c r="DD53" s="884"/>
      <c r="DE53" s="884"/>
      <c r="DF53" s="884"/>
    </row>
    <row r="54" spans="2:110" s="882" customFormat="1" ht="11.1" customHeight="1">
      <c r="B54" s="889" t="s">
        <v>1115</v>
      </c>
      <c r="D54" s="1113"/>
      <c r="E54" s="909"/>
      <c r="F54" s="888">
        <v>23</v>
      </c>
      <c r="G54" s="888">
        <v>22</v>
      </c>
      <c r="H54" s="888">
        <v>1</v>
      </c>
      <c r="I54" s="888">
        <v>33</v>
      </c>
      <c r="J54" s="888">
        <v>21</v>
      </c>
      <c r="K54" s="888">
        <v>12</v>
      </c>
      <c r="M54" s="889" t="s">
        <v>1140</v>
      </c>
      <c r="O54" s="1113"/>
      <c r="P54" s="909"/>
      <c r="Q54" s="888">
        <v>112</v>
      </c>
      <c r="R54" s="888">
        <v>110</v>
      </c>
      <c r="S54" s="888">
        <v>2</v>
      </c>
      <c r="T54" s="888">
        <v>251</v>
      </c>
      <c r="U54" s="888">
        <v>109</v>
      </c>
      <c r="V54" s="888">
        <v>142</v>
      </c>
      <c r="X54" s="889" t="s">
        <v>1164</v>
      </c>
      <c r="Z54" s="1120"/>
      <c r="AA54" s="914"/>
      <c r="AB54" s="888">
        <v>54</v>
      </c>
      <c r="AC54" s="888">
        <v>54</v>
      </c>
      <c r="AD54" s="888" t="s">
        <v>133</v>
      </c>
      <c r="AE54" s="888">
        <v>106</v>
      </c>
      <c r="AF54" s="888">
        <v>47</v>
      </c>
      <c r="AG54" s="888">
        <v>59</v>
      </c>
      <c r="AI54" s="903"/>
      <c r="AK54" s="1122"/>
      <c r="AL54" s="926"/>
      <c r="AM54" s="924"/>
      <c r="AN54" s="903"/>
      <c r="AO54" s="903"/>
      <c r="AP54" s="903"/>
      <c r="AQ54" s="903"/>
      <c r="AR54" s="903"/>
      <c r="AT54" s="889" t="s">
        <v>1188</v>
      </c>
      <c r="AV54" s="1120"/>
      <c r="AW54" s="914"/>
      <c r="AX54" s="888">
        <v>286</v>
      </c>
      <c r="AY54" s="888">
        <v>286</v>
      </c>
      <c r="AZ54" s="888" t="s">
        <v>133</v>
      </c>
      <c r="BA54" s="888">
        <v>706</v>
      </c>
      <c r="BB54" s="888">
        <v>321</v>
      </c>
      <c r="BC54" s="888">
        <v>385</v>
      </c>
      <c r="BE54" s="896" t="s">
        <v>1269</v>
      </c>
      <c r="BG54" s="921"/>
      <c r="BH54" s="918"/>
      <c r="BI54" s="892">
        <v>1463</v>
      </c>
      <c r="BJ54" s="892">
        <v>1451</v>
      </c>
      <c r="BK54" s="892">
        <v>12</v>
      </c>
      <c r="BL54" s="892">
        <v>4444</v>
      </c>
      <c r="BM54" s="892">
        <v>1998</v>
      </c>
      <c r="BN54" s="892">
        <v>2446</v>
      </c>
      <c r="BP54" s="889" t="s">
        <v>1241</v>
      </c>
      <c r="BR54" s="1120"/>
      <c r="BS54" s="914"/>
      <c r="BT54" s="888">
        <v>83</v>
      </c>
      <c r="BU54" s="888">
        <v>82</v>
      </c>
      <c r="BV54" s="888">
        <v>1</v>
      </c>
      <c r="BW54" s="888">
        <v>247</v>
      </c>
      <c r="BX54" s="888">
        <v>85</v>
      </c>
      <c r="BY54" s="888">
        <v>162</v>
      </c>
      <c r="CA54" s="889"/>
      <c r="CC54" s="1120"/>
      <c r="CD54" s="914"/>
      <c r="CE54" s="888"/>
      <c r="CF54" s="888"/>
      <c r="CG54" s="888"/>
      <c r="CH54" s="888"/>
      <c r="CI54" s="888"/>
      <c r="CJ54" s="888"/>
      <c r="CL54" s="889" t="s">
        <v>770</v>
      </c>
      <c r="CN54" s="915"/>
      <c r="CO54" s="914"/>
      <c r="CP54" s="888">
        <v>34</v>
      </c>
      <c r="CQ54" s="888">
        <v>34</v>
      </c>
      <c r="CR54" s="888" t="s">
        <v>133</v>
      </c>
      <c r="CS54" s="888">
        <v>114</v>
      </c>
      <c r="CT54" s="888">
        <v>56</v>
      </c>
      <c r="CU54" s="888">
        <v>58</v>
      </c>
      <c r="CW54" s="883"/>
      <c r="CY54" s="883"/>
      <c r="CZ54" s="883"/>
      <c r="DA54" s="884"/>
      <c r="DB54" s="885"/>
      <c r="DC54" s="885"/>
      <c r="DD54" s="884"/>
      <c r="DE54" s="884"/>
      <c r="DF54" s="884"/>
    </row>
    <row r="55" spans="2:110" s="882" customFormat="1" ht="11.1" customHeight="1">
      <c r="B55" s="889" t="s">
        <v>1123</v>
      </c>
      <c r="D55" s="1113"/>
      <c r="E55" s="909"/>
      <c r="F55" s="888">
        <v>15</v>
      </c>
      <c r="G55" s="888">
        <v>15</v>
      </c>
      <c r="H55" s="888" t="s">
        <v>133</v>
      </c>
      <c r="I55" s="888">
        <v>28</v>
      </c>
      <c r="J55" s="888">
        <v>9</v>
      </c>
      <c r="K55" s="888">
        <v>19</v>
      </c>
      <c r="M55" s="889" t="s">
        <v>1148</v>
      </c>
      <c r="O55" s="1113"/>
      <c r="P55" s="909"/>
      <c r="Q55" s="888">
        <v>178</v>
      </c>
      <c r="R55" s="888">
        <v>178</v>
      </c>
      <c r="S55" s="888" t="s">
        <v>133</v>
      </c>
      <c r="T55" s="888">
        <v>422</v>
      </c>
      <c r="U55" s="888">
        <v>187</v>
      </c>
      <c r="V55" s="888">
        <v>235</v>
      </c>
      <c r="X55" s="889" t="s">
        <v>1171</v>
      </c>
      <c r="Z55" s="1120"/>
      <c r="AA55" s="914"/>
      <c r="AB55" s="888">
        <v>98</v>
      </c>
      <c r="AC55" s="888">
        <v>97</v>
      </c>
      <c r="AD55" s="888">
        <v>1</v>
      </c>
      <c r="AE55" s="888">
        <v>245</v>
      </c>
      <c r="AF55" s="888">
        <v>107</v>
      </c>
      <c r="AG55" s="888">
        <v>138</v>
      </c>
      <c r="AI55" s="896" t="s">
        <v>1307</v>
      </c>
      <c r="AK55" s="921"/>
      <c r="AL55" s="918"/>
      <c r="AM55" s="892">
        <v>8521</v>
      </c>
      <c r="AN55" s="892">
        <v>8503</v>
      </c>
      <c r="AO55" s="892">
        <v>18</v>
      </c>
      <c r="AP55" s="892">
        <v>18378</v>
      </c>
      <c r="AQ55" s="892">
        <v>8478</v>
      </c>
      <c r="AR55" s="892">
        <v>9900</v>
      </c>
      <c r="AT55" s="889" t="s">
        <v>1196</v>
      </c>
      <c r="AV55" s="1120"/>
      <c r="AW55" s="914"/>
      <c r="AX55" s="888">
        <v>391</v>
      </c>
      <c r="AY55" s="888">
        <v>391</v>
      </c>
      <c r="AZ55" s="888" t="s">
        <v>133</v>
      </c>
      <c r="BA55" s="888">
        <v>928</v>
      </c>
      <c r="BB55" s="888">
        <v>414</v>
      </c>
      <c r="BC55" s="888">
        <v>514</v>
      </c>
      <c r="BE55" s="889" t="s">
        <v>1218</v>
      </c>
      <c r="BG55" s="1120"/>
      <c r="BH55" s="914"/>
      <c r="BI55" s="888">
        <v>142</v>
      </c>
      <c r="BJ55" s="888">
        <v>140</v>
      </c>
      <c r="BK55" s="888">
        <v>2</v>
      </c>
      <c r="BL55" s="888">
        <v>376</v>
      </c>
      <c r="BM55" s="888">
        <v>165</v>
      </c>
      <c r="BN55" s="888">
        <v>211</v>
      </c>
      <c r="BP55" s="889" t="s">
        <v>758</v>
      </c>
      <c r="BR55" s="1120"/>
      <c r="BS55" s="914"/>
      <c r="BT55" s="888">
        <v>127</v>
      </c>
      <c r="BU55" s="888">
        <v>127</v>
      </c>
      <c r="BV55" s="888" t="s">
        <v>133</v>
      </c>
      <c r="BW55" s="888">
        <v>279</v>
      </c>
      <c r="BX55" s="888">
        <v>128</v>
      </c>
      <c r="BY55" s="888">
        <v>151</v>
      </c>
      <c r="CA55" s="896" t="s">
        <v>1281</v>
      </c>
      <c r="CC55" s="921"/>
      <c r="CD55" s="918"/>
      <c r="CE55" s="892">
        <v>1092</v>
      </c>
      <c r="CF55" s="892">
        <v>1088</v>
      </c>
      <c r="CG55" s="892">
        <v>4</v>
      </c>
      <c r="CH55" s="892">
        <v>3478</v>
      </c>
      <c r="CI55" s="892">
        <v>1658</v>
      </c>
      <c r="CJ55" s="892">
        <v>1820</v>
      </c>
      <c r="CL55" s="889" t="s">
        <v>779</v>
      </c>
      <c r="CN55" s="915"/>
      <c r="CO55" s="914"/>
      <c r="CP55" s="888">
        <v>21</v>
      </c>
      <c r="CQ55" s="888">
        <v>21</v>
      </c>
      <c r="CR55" s="888" t="s">
        <v>133</v>
      </c>
      <c r="CS55" s="888">
        <v>46</v>
      </c>
      <c r="CT55" s="888">
        <v>20</v>
      </c>
      <c r="CU55" s="888">
        <v>26</v>
      </c>
      <c r="CW55" s="883"/>
      <c r="CY55" s="883"/>
      <c r="CZ55" s="883"/>
      <c r="DA55" s="884"/>
      <c r="DB55" s="885"/>
      <c r="DC55" s="885"/>
      <c r="DD55" s="884"/>
      <c r="DE55" s="884"/>
      <c r="DF55" s="884"/>
    </row>
    <row r="56" spans="2:110" s="882" customFormat="1" ht="11.1" customHeight="1">
      <c r="B56" s="889" t="s">
        <v>1131</v>
      </c>
      <c r="D56" s="1113"/>
      <c r="E56" s="909"/>
      <c r="F56" s="888">
        <v>23</v>
      </c>
      <c r="G56" s="888">
        <v>23</v>
      </c>
      <c r="H56" s="888" t="s">
        <v>133</v>
      </c>
      <c r="I56" s="888">
        <v>47</v>
      </c>
      <c r="J56" s="888">
        <v>19</v>
      </c>
      <c r="K56" s="888">
        <v>28</v>
      </c>
      <c r="M56" s="889" t="s">
        <v>1154</v>
      </c>
      <c r="O56" s="1113"/>
      <c r="P56" s="909"/>
      <c r="Q56" s="888">
        <v>176</v>
      </c>
      <c r="R56" s="888">
        <v>176</v>
      </c>
      <c r="S56" s="888" t="s">
        <v>133</v>
      </c>
      <c r="T56" s="888">
        <v>379</v>
      </c>
      <c r="U56" s="888">
        <v>189</v>
      </c>
      <c r="V56" s="888">
        <v>190</v>
      </c>
      <c r="X56" s="889" t="s">
        <v>1178</v>
      </c>
      <c r="Z56" s="1120"/>
      <c r="AA56" s="914"/>
      <c r="AB56" s="888">
        <v>166</v>
      </c>
      <c r="AC56" s="888">
        <v>166</v>
      </c>
      <c r="AD56" s="888" t="s">
        <v>133</v>
      </c>
      <c r="AE56" s="888">
        <v>329</v>
      </c>
      <c r="AF56" s="888">
        <v>156</v>
      </c>
      <c r="AG56" s="888">
        <v>173</v>
      </c>
      <c r="AI56" s="889" t="s">
        <v>1179</v>
      </c>
      <c r="AK56" s="1120"/>
      <c r="AL56" s="914"/>
      <c r="AM56" s="888">
        <v>215</v>
      </c>
      <c r="AN56" s="888">
        <v>215</v>
      </c>
      <c r="AO56" s="888" t="s">
        <v>133</v>
      </c>
      <c r="AP56" s="888">
        <v>453</v>
      </c>
      <c r="AQ56" s="888">
        <v>193</v>
      </c>
      <c r="AR56" s="888">
        <v>260</v>
      </c>
      <c r="AT56" s="889" t="s">
        <v>1205</v>
      </c>
      <c r="AV56" s="1120"/>
      <c r="AW56" s="914"/>
      <c r="AX56" s="888">
        <v>306</v>
      </c>
      <c r="AY56" s="888">
        <v>306</v>
      </c>
      <c r="AZ56" s="888" t="s">
        <v>133</v>
      </c>
      <c r="BA56" s="888">
        <v>717</v>
      </c>
      <c r="BB56" s="888">
        <v>332</v>
      </c>
      <c r="BC56" s="888">
        <v>385</v>
      </c>
      <c r="BE56" s="889" t="s">
        <v>1224</v>
      </c>
      <c r="BG56" s="1120"/>
      <c r="BH56" s="914"/>
      <c r="BI56" s="888">
        <v>202</v>
      </c>
      <c r="BJ56" s="888">
        <v>202</v>
      </c>
      <c r="BK56" s="888" t="s">
        <v>133</v>
      </c>
      <c r="BL56" s="888">
        <v>529</v>
      </c>
      <c r="BM56" s="888">
        <v>247</v>
      </c>
      <c r="BN56" s="888">
        <v>282</v>
      </c>
      <c r="BP56" s="889" t="s">
        <v>768</v>
      </c>
      <c r="BR56" s="1120"/>
      <c r="BS56" s="914"/>
      <c r="BT56" s="888">
        <v>74</v>
      </c>
      <c r="BU56" s="888">
        <v>73</v>
      </c>
      <c r="BV56" s="888">
        <v>1</v>
      </c>
      <c r="BW56" s="888">
        <v>204</v>
      </c>
      <c r="BX56" s="888">
        <v>81</v>
      </c>
      <c r="BY56" s="888">
        <v>123</v>
      </c>
      <c r="CA56" s="889" t="s">
        <v>793</v>
      </c>
      <c r="CC56" s="1120"/>
      <c r="CD56" s="914"/>
      <c r="CE56" s="888">
        <v>147</v>
      </c>
      <c r="CF56" s="888">
        <v>147</v>
      </c>
      <c r="CG56" s="888" t="s">
        <v>133</v>
      </c>
      <c r="CH56" s="888">
        <v>468</v>
      </c>
      <c r="CI56" s="888">
        <v>221</v>
      </c>
      <c r="CJ56" s="888">
        <v>247</v>
      </c>
      <c r="CL56" s="889" t="s">
        <v>1294</v>
      </c>
      <c r="CN56" s="915"/>
      <c r="CO56" s="914"/>
      <c r="CP56" s="888">
        <v>9</v>
      </c>
      <c r="CQ56" s="888">
        <v>9</v>
      </c>
      <c r="CR56" s="888" t="s">
        <v>133</v>
      </c>
      <c r="CS56" s="888">
        <v>23</v>
      </c>
      <c r="CT56" s="888">
        <v>11</v>
      </c>
      <c r="CU56" s="888">
        <v>12</v>
      </c>
      <c r="CW56" s="883"/>
      <c r="CY56" s="883"/>
      <c r="CZ56" s="883"/>
      <c r="DA56" s="884"/>
      <c r="DB56" s="885"/>
      <c r="DC56" s="885"/>
      <c r="DD56" s="884"/>
      <c r="DE56" s="884"/>
      <c r="DF56" s="884"/>
    </row>
    <row r="57" spans="2:110" s="882" customFormat="1" ht="11.1" customHeight="1">
      <c r="B57" s="889" t="s">
        <v>1139</v>
      </c>
      <c r="D57" s="1113"/>
      <c r="E57" s="909"/>
      <c r="F57" s="888">
        <v>6</v>
      </c>
      <c r="G57" s="888">
        <v>6</v>
      </c>
      <c r="H57" s="888" t="s">
        <v>133</v>
      </c>
      <c r="I57" s="888">
        <v>14</v>
      </c>
      <c r="J57" s="888">
        <v>4</v>
      </c>
      <c r="K57" s="888">
        <v>10</v>
      </c>
      <c r="M57" s="889" t="s">
        <v>1163</v>
      </c>
      <c r="O57" s="1113"/>
      <c r="P57" s="909"/>
      <c r="Q57" s="888">
        <v>123</v>
      </c>
      <c r="R57" s="888">
        <v>122</v>
      </c>
      <c r="S57" s="888">
        <v>1</v>
      </c>
      <c r="T57" s="888">
        <v>328</v>
      </c>
      <c r="U57" s="888">
        <v>136</v>
      </c>
      <c r="V57" s="888">
        <v>192</v>
      </c>
      <c r="X57" s="889" t="s">
        <v>1186</v>
      </c>
      <c r="Z57" s="1120"/>
      <c r="AA57" s="914"/>
      <c r="AB57" s="888">
        <v>67</v>
      </c>
      <c r="AC57" s="888">
        <v>66</v>
      </c>
      <c r="AD57" s="888">
        <v>1</v>
      </c>
      <c r="AE57" s="888">
        <v>181</v>
      </c>
      <c r="AF57" s="888">
        <v>75</v>
      </c>
      <c r="AG57" s="888">
        <v>106</v>
      </c>
      <c r="AI57" s="889" t="s">
        <v>1187</v>
      </c>
      <c r="AK57" s="1120"/>
      <c r="AL57" s="914"/>
      <c r="AM57" s="888">
        <v>86</v>
      </c>
      <c r="AN57" s="888">
        <v>86</v>
      </c>
      <c r="AO57" s="888" t="s">
        <v>133</v>
      </c>
      <c r="AP57" s="888">
        <v>224</v>
      </c>
      <c r="AQ57" s="888">
        <v>109</v>
      </c>
      <c r="AR57" s="888">
        <v>115</v>
      </c>
      <c r="AT57" s="889" t="s">
        <v>1213</v>
      </c>
      <c r="AV57" s="1120"/>
      <c r="AW57" s="914"/>
      <c r="AX57" s="888">
        <v>291</v>
      </c>
      <c r="AY57" s="888">
        <v>291</v>
      </c>
      <c r="AZ57" s="888" t="s">
        <v>133</v>
      </c>
      <c r="BA57" s="888">
        <v>676</v>
      </c>
      <c r="BB57" s="888">
        <v>296</v>
      </c>
      <c r="BC57" s="888">
        <v>380</v>
      </c>
      <c r="BE57" s="889" t="s">
        <v>1232</v>
      </c>
      <c r="BG57" s="1120"/>
      <c r="BH57" s="914"/>
      <c r="BI57" s="888">
        <v>297</v>
      </c>
      <c r="BJ57" s="888">
        <v>297</v>
      </c>
      <c r="BK57" s="888" t="s">
        <v>133</v>
      </c>
      <c r="BL57" s="888">
        <v>748</v>
      </c>
      <c r="BM57" s="888">
        <v>354</v>
      </c>
      <c r="BN57" s="888">
        <v>394</v>
      </c>
      <c r="BP57" s="889" t="s">
        <v>778</v>
      </c>
      <c r="BR57" s="1120"/>
      <c r="BS57" s="914"/>
      <c r="BT57" s="888">
        <v>8</v>
      </c>
      <c r="BU57" s="888">
        <v>8</v>
      </c>
      <c r="BV57" s="888" t="s">
        <v>133</v>
      </c>
      <c r="BW57" s="888">
        <v>22</v>
      </c>
      <c r="BX57" s="888">
        <v>8</v>
      </c>
      <c r="BY57" s="888">
        <v>14</v>
      </c>
      <c r="CA57" s="889" t="s">
        <v>800</v>
      </c>
      <c r="CB57" s="1107"/>
      <c r="CC57" s="1120"/>
      <c r="CD57" s="914"/>
      <c r="CE57" s="888">
        <v>368</v>
      </c>
      <c r="CF57" s="888">
        <v>366</v>
      </c>
      <c r="CG57" s="888">
        <v>2</v>
      </c>
      <c r="CH57" s="888">
        <v>1263</v>
      </c>
      <c r="CI57" s="888">
        <v>586</v>
      </c>
      <c r="CJ57" s="888">
        <v>677</v>
      </c>
      <c r="CL57" s="889" t="s">
        <v>1295</v>
      </c>
      <c r="CN57" s="915"/>
      <c r="CO57" s="914"/>
      <c r="CP57" s="888">
        <v>90</v>
      </c>
      <c r="CQ57" s="888">
        <v>90</v>
      </c>
      <c r="CR57" s="888" t="s">
        <v>133</v>
      </c>
      <c r="CS57" s="888">
        <v>249</v>
      </c>
      <c r="CT57" s="888">
        <v>109</v>
      </c>
      <c r="CU57" s="888">
        <v>140</v>
      </c>
      <c r="CW57" s="883"/>
      <c r="CY57" s="883"/>
      <c r="CZ57" s="883"/>
      <c r="DA57" s="884"/>
      <c r="DB57" s="885"/>
      <c r="DC57" s="885"/>
      <c r="DD57" s="884"/>
      <c r="DE57" s="884"/>
      <c r="DF57" s="884"/>
    </row>
    <row r="58" spans="2:110" s="882" customFormat="1" ht="11.1" customHeight="1">
      <c r="B58" s="889" t="s">
        <v>1147</v>
      </c>
      <c r="D58" s="1113"/>
      <c r="E58" s="909"/>
      <c r="F58" s="888">
        <v>74</v>
      </c>
      <c r="G58" s="888">
        <v>74</v>
      </c>
      <c r="H58" s="888" t="s">
        <v>133</v>
      </c>
      <c r="I58" s="888">
        <v>123</v>
      </c>
      <c r="J58" s="888">
        <v>47</v>
      </c>
      <c r="K58" s="888">
        <v>76</v>
      </c>
      <c r="M58" s="889" t="s">
        <v>1170</v>
      </c>
      <c r="O58" s="1113"/>
      <c r="P58" s="909"/>
      <c r="Q58" s="888">
        <v>75</v>
      </c>
      <c r="R58" s="888">
        <v>75</v>
      </c>
      <c r="S58" s="888" t="s">
        <v>133</v>
      </c>
      <c r="T58" s="888">
        <v>180</v>
      </c>
      <c r="U58" s="888">
        <v>77</v>
      </c>
      <c r="V58" s="888">
        <v>103</v>
      </c>
      <c r="X58" s="889" t="s">
        <v>1194</v>
      </c>
      <c r="Z58" s="1120"/>
      <c r="AA58" s="914"/>
      <c r="AB58" s="888" t="s">
        <v>133</v>
      </c>
      <c r="AC58" s="888" t="s">
        <v>133</v>
      </c>
      <c r="AD58" s="888" t="s">
        <v>133</v>
      </c>
      <c r="AE58" s="888" t="s">
        <v>133</v>
      </c>
      <c r="AF58" s="888" t="s">
        <v>133</v>
      </c>
      <c r="AG58" s="888" t="s">
        <v>133</v>
      </c>
      <c r="AI58" s="889" t="s">
        <v>1195</v>
      </c>
      <c r="AK58" s="1120"/>
      <c r="AL58" s="914"/>
      <c r="AM58" s="888">
        <v>108</v>
      </c>
      <c r="AN58" s="888">
        <v>108</v>
      </c>
      <c r="AO58" s="888" t="s">
        <v>133</v>
      </c>
      <c r="AP58" s="888">
        <v>287</v>
      </c>
      <c r="AQ58" s="888">
        <v>130</v>
      </c>
      <c r="AR58" s="888">
        <v>157</v>
      </c>
      <c r="AT58" s="889" t="s">
        <v>1217</v>
      </c>
      <c r="AV58" s="1120"/>
      <c r="AW58" s="914"/>
      <c r="AX58" s="888">
        <v>247</v>
      </c>
      <c r="AY58" s="888">
        <v>247</v>
      </c>
      <c r="AZ58" s="888" t="s">
        <v>133</v>
      </c>
      <c r="BA58" s="888">
        <v>570</v>
      </c>
      <c r="BB58" s="888">
        <v>264</v>
      </c>
      <c r="BC58" s="888">
        <v>306</v>
      </c>
      <c r="BE58" s="889" t="s">
        <v>1240</v>
      </c>
      <c r="BG58" s="1120"/>
      <c r="BH58" s="914"/>
      <c r="BI58" s="888">
        <v>41</v>
      </c>
      <c r="BJ58" s="888">
        <v>41</v>
      </c>
      <c r="BK58" s="888" t="s">
        <v>133</v>
      </c>
      <c r="BL58" s="888">
        <v>117</v>
      </c>
      <c r="BM58" s="888">
        <v>52</v>
      </c>
      <c r="BN58" s="888">
        <v>65</v>
      </c>
      <c r="BP58" s="889" t="s">
        <v>786</v>
      </c>
      <c r="BR58" s="1120"/>
      <c r="BS58" s="914"/>
      <c r="BT58" s="888">
        <v>20</v>
      </c>
      <c r="BU58" s="888">
        <v>20</v>
      </c>
      <c r="BV58" s="888" t="s">
        <v>133</v>
      </c>
      <c r="BW58" s="888">
        <v>65</v>
      </c>
      <c r="BX58" s="888">
        <v>30</v>
      </c>
      <c r="BY58" s="888">
        <v>35</v>
      </c>
      <c r="BZ58" s="894"/>
      <c r="CA58" s="889" t="s">
        <v>807</v>
      </c>
      <c r="CB58" s="1107"/>
      <c r="CC58" s="1120"/>
      <c r="CD58" s="914"/>
      <c r="CE58" s="888">
        <v>64</v>
      </c>
      <c r="CF58" s="888">
        <v>64</v>
      </c>
      <c r="CG58" s="888" t="s">
        <v>133</v>
      </c>
      <c r="CH58" s="888">
        <v>181</v>
      </c>
      <c r="CI58" s="888">
        <v>86</v>
      </c>
      <c r="CJ58" s="888">
        <v>95</v>
      </c>
      <c r="CL58" s="889"/>
      <c r="CN58" s="1120"/>
      <c r="CO58" s="914"/>
      <c r="CP58" s="888"/>
      <c r="CQ58" s="888"/>
      <c r="CR58" s="888"/>
      <c r="CS58" s="888"/>
      <c r="CT58" s="888"/>
      <c r="CU58" s="888"/>
      <c r="CW58" s="883"/>
      <c r="CY58" s="883"/>
      <c r="CZ58" s="883"/>
      <c r="DA58" s="884"/>
      <c r="DB58" s="885"/>
      <c r="DC58" s="885"/>
      <c r="DD58" s="884"/>
      <c r="DE58" s="884"/>
      <c r="DF58" s="884"/>
    </row>
    <row r="59" spans="2:110" s="882" customFormat="1" ht="11.1" customHeight="1">
      <c r="B59" s="889" t="s">
        <v>1162</v>
      </c>
      <c r="D59" s="1113" t="s">
        <v>1246</v>
      </c>
      <c r="E59" s="909" t="s">
        <v>1249</v>
      </c>
      <c r="F59" s="888">
        <v>29</v>
      </c>
      <c r="G59" s="888">
        <v>28</v>
      </c>
      <c r="H59" s="888">
        <v>1</v>
      </c>
      <c r="I59" s="888">
        <v>60</v>
      </c>
      <c r="J59" s="888">
        <v>19</v>
      </c>
      <c r="K59" s="888">
        <v>41</v>
      </c>
      <c r="M59" s="889" t="s">
        <v>1177</v>
      </c>
      <c r="O59" s="1113"/>
      <c r="P59" s="909"/>
      <c r="Q59" s="888">
        <v>50</v>
      </c>
      <c r="R59" s="888">
        <v>50</v>
      </c>
      <c r="S59" s="888" t="s">
        <v>133</v>
      </c>
      <c r="T59" s="888">
        <v>118</v>
      </c>
      <c r="U59" s="888">
        <v>59</v>
      </c>
      <c r="V59" s="888">
        <v>59</v>
      </c>
      <c r="X59" s="889" t="s">
        <v>1203</v>
      </c>
      <c r="Z59" s="1120"/>
      <c r="AA59" s="914"/>
      <c r="AB59" s="888">
        <v>157</v>
      </c>
      <c r="AC59" s="888">
        <v>157</v>
      </c>
      <c r="AD59" s="888" t="s">
        <v>133</v>
      </c>
      <c r="AE59" s="888">
        <v>331</v>
      </c>
      <c r="AF59" s="888">
        <v>129</v>
      </c>
      <c r="AG59" s="888">
        <v>202</v>
      </c>
      <c r="AI59" s="889" t="s">
        <v>1204</v>
      </c>
      <c r="AK59" s="1120"/>
      <c r="AL59" s="914"/>
      <c r="AM59" s="888">
        <v>153</v>
      </c>
      <c r="AN59" s="888">
        <v>153</v>
      </c>
      <c r="AO59" s="888" t="s">
        <v>133</v>
      </c>
      <c r="AP59" s="888">
        <v>339</v>
      </c>
      <c r="AQ59" s="888">
        <v>156</v>
      </c>
      <c r="AR59" s="888">
        <v>183</v>
      </c>
      <c r="AT59" s="889" t="s">
        <v>1223</v>
      </c>
      <c r="AV59" s="1120"/>
      <c r="AW59" s="914"/>
      <c r="AX59" s="888">
        <v>199</v>
      </c>
      <c r="AY59" s="888">
        <v>198</v>
      </c>
      <c r="AZ59" s="888">
        <v>1</v>
      </c>
      <c r="BA59" s="888">
        <v>499</v>
      </c>
      <c r="BB59" s="888">
        <v>236</v>
      </c>
      <c r="BC59" s="888">
        <v>263</v>
      </c>
      <c r="BE59" s="889" t="s">
        <v>757</v>
      </c>
      <c r="BG59" s="1113" t="s">
        <v>1246</v>
      </c>
      <c r="BH59" s="914" t="s">
        <v>766</v>
      </c>
      <c r="BI59" s="888">
        <v>48</v>
      </c>
      <c r="BJ59" s="888">
        <v>48</v>
      </c>
      <c r="BK59" s="888" t="s">
        <v>133</v>
      </c>
      <c r="BL59" s="888">
        <v>146</v>
      </c>
      <c r="BM59" s="888">
        <v>70</v>
      </c>
      <c r="BN59" s="888">
        <v>76</v>
      </c>
      <c r="BP59" s="889"/>
      <c r="BR59" s="1120"/>
      <c r="BS59" s="914"/>
      <c r="BT59" s="888"/>
      <c r="BU59" s="888"/>
      <c r="BV59" s="888"/>
      <c r="BW59" s="888"/>
      <c r="BX59" s="888"/>
      <c r="BY59" s="888"/>
      <c r="CA59" s="889" t="s">
        <v>815</v>
      </c>
      <c r="CC59" s="1120"/>
      <c r="CD59" s="914"/>
      <c r="CE59" s="888">
        <v>175</v>
      </c>
      <c r="CF59" s="888">
        <v>173</v>
      </c>
      <c r="CG59" s="888">
        <v>2</v>
      </c>
      <c r="CH59" s="888">
        <v>553</v>
      </c>
      <c r="CI59" s="888">
        <v>286</v>
      </c>
      <c r="CJ59" s="888">
        <v>267</v>
      </c>
      <c r="CL59" s="889"/>
      <c r="CN59" s="1120"/>
      <c r="CO59" s="914"/>
      <c r="CP59" s="888"/>
      <c r="CQ59" s="888"/>
      <c r="CR59" s="888"/>
      <c r="CS59" s="888"/>
      <c r="CT59" s="888"/>
      <c r="CU59" s="888"/>
      <c r="CW59" s="883"/>
      <c r="CY59" s="883"/>
      <c r="CZ59" s="883"/>
      <c r="DA59" s="884"/>
      <c r="DB59" s="885"/>
      <c r="DC59" s="885"/>
      <c r="DD59" s="884"/>
      <c r="DE59" s="884"/>
      <c r="DF59" s="884"/>
    </row>
    <row r="60" spans="2:110" s="882" customFormat="1" ht="11.1" customHeight="1">
      <c r="B60" s="889" t="s">
        <v>1249</v>
      </c>
      <c r="D60" s="1113" t="s">
        <v>1244</v>
      </c>
      <c r="E60" s="909" t="s">
        <v>1162</v>
      </c>
      <c r="F60" s="888" t="s">
        <v>767</v>
      </c>
      <c r="G60" s="888" t="s">
        <v>767</v>
      </c>
      <c r="H60" s="888" t="s">
        <v>767</v>
      </c>
      <c r="I60" s="888" t="s">
        <v>767</v>
      </c>
      <c r="J60" s="888" t="s">
        <v>767</v>
      </c>
      <c r="K60" s="888" t="s">
        <v>767</v>
      </c>
      <c r="M60" s="889" t="s">
        <v>1185</v>
      </c>
      <c r="O60" s="1113"/>
      <c r="P60" s="909"/>
      <c r="Q60" s="888">
        <v>130</v>
      </c>
      <c r="R60" s="888">
        <v>129</v>
      </c>
      <c r="S60" s="888">
        <v>1</v>
      </c>
      <c r="T60" s="888">
        <v>334</v>
      </c>
      <c r="U60" s="888">
        <v>155</v>
      </c>
      <c r="V60" s="888">
        <v>179</v>
      </c>
      <c r="X60" s="889" t="s">
        <v>1211</v>
      </c>
      <c r="Z60" s="1120"/>
      <c r="AA60" s="914"/>
      <c r="AB60" s="888">
        <v>313</v>
      </c>
      <c r="AC60" s="888">
        <v>313</v>
      </c>
      <c r="AD60" s="888" t="s">
        <v>133</v>
      </c>
      <c r="AE60" s="888">
        <v>556</v>
      </c>
      <c r="AF60" s="888">
        <v>225</v>
      </c>
      <c r="AG60" s="888">
        <v>331</v>
      </c>
      <c r="AI60" s="889" t="s">
        <v>1212</v>
      </c>
      <c r="AK60" s="1120"/>
      <c r="AL60" s="914"/>
      <c r="AM60" s="888">
        <v>307</v>
      </c>
      <c r="AN60" s="888">
        <v>307</v>
      </c>
      <c r="AO60" s="888" t="s">
        <v>133</v>
      </c>
      <c r="AP60" s="888">
        <v>769</v>
      </c>
      <c r="AQ60" s="888">
        <v>362</v>
      </c>
      <c r="AR60" s="888">
        <v>407</v>
      </c>
      <c r="AT60" s="889" t="s">
        <v>1231</v>
      </c>
      <c r="AV60" s="1120"/>
      <c r="AW60" s="914"/>
      <c r="AX60" s="888">
        <v>406</v>
      </c>
      <c r="AY60" s="888">
        <v>405</v>
      </c>
      <c r="AZ60" s="888">
        <v>1</v>
      </c>
      <c r="BA60" s="888">
        <v>892</v>
      </c>
      <c r="BB60" s="888">
        <v>411</v>
      </c>
      <c r="BC60" s="888">
        <v>481</v>
      </c>
      <c r="BE60" s="889" t="s">
        <v>766</v>
      </c>
      <c r="BG60" s="1113" t="s">
        <v>1244</v>
      </c>
      <c r="BH60" s="914" t="s">
        <v>757</v>
      </c>
      <c r="BI60" s="888" t="s">
        <v>767</v>
      </c>
      <c r="BJ60" s="888" t="s">
        <v>767</v>
      </c>
      <c r="BK60" s="888" t="s">
        <v>767</v>
      </c>
      <c r="BL60" s="888" t="s">
        <v>767</v>
      </c>
      <c r="BM60" s="888" t="s">
        <v>767</v>
      </c>
      <c r="BN60" s="888" t="s">
        <v>767</v>
      </c>
      <c r="BP60" s="896" t="s">
        <v>1275</v>
      </c>
      <c r="BQ60" s="1107"/>
      <c r="BR60" s="921"/>
      <c r="BS60" s="918"/>
      <c r="BT60" s="892">
        <v>1962</v>
      </c>
      <c r="BU60" s="892">
        <v>1951</v>
      </c>
      <c r="BV60" s="892">
        <v>11</v>
      </c>
      <c r="BW60" s="892">
        <v>5701</v>
      </c>
      <c r="BX60" s="892">
        <v>2595</v>
      </c>
      <c r="BY60" s="892">
        <v>3106</v>
      </c>
      <c r="CA60" s="889" t="s">
        <v>823</v>
      </c>
      <c r="CC60" s="1120"/>
      <c r="CD60" s="914"/>
      <c r="CE60" s="888">
        <v>133</v>
      </c>
      <c r="CF60" s="888">
        <v>133</v>
      </c>
      <c r="CG60" s="888" t="s">
        <v>133</v>
      </c>
      <c r="CH60" s="888">
        <v>393</v>
      </c>
      <c r="CI60" s="888">
        <v>176</v>
      </c>
      <c r="CJ60" s="888">
        <v>217</v>
      </c>
      <c r="CK60" s="900"/>
      <c r="CL60" s="901"/>
      <c r="CN60" s="1123"/>
      <c r="CO60" s="923"/>
      <c r="CP60" s="902"/>
      <c r="CQ60" s="902"/>
      <c r="CR60" s="902"/>
      <c r="CS60" s="902"/>
      <c r="CT60" s="902"/>
      <c r="CU60" s="902"/>
      <c r="CW60" s="883"/>
      <c r="CY60" s="883"/>
      <c r="CZ60" s="883"/>
      <c r="DA60" s="884"/>
      <c r="DB60" s="885"/>
      <c r="DC60" s="885"/>
      <c r="DD60" s="884"/>
      <c r="DE60" s="884"/>
      <c r="DF60" s="884"/>
    </row>
    <row r="61" spans="2:110" s="882" customFormat="1" ht="11.1" customHeight="1">
      <c r="B61" s="889" t="s">
        <v>1169</v>
      </c>
      <c r="D61" s="1113"/>
      <c r="E61" s="909"/>
      <c r="F61" s="888">
        <v>35</v>
      </c>
      <c r="G61" s="888">
        <v>35</v>
      </c>
      <c r="H61" s="888" t="s">
        <v>133</v>
      </c>
      <c r="I61" s="888">
        <v>49</v>
      </c>
      <c r="J61" s="888">
        <v>20</v>
      </c>
      <c r="K61" s="888">
        <v>29</v>
      </c>
      <c r="M61" s="889" t="s">
        <v>1193</v>
      </c>
      <c r="O61" s="1113"/>
      <c r="P61" s="909"/>
      <c r="Q61" s="888">
        <v>387</v>
      </c>
      <c r="R61" s="888">
        <v>387</v>
      </c>
      <c r="S61" s="888" t="s">
        <v>133</v>
      </c>
      <c r="T61" s="888">
        <v>931</v>
      </c>
      <c r="U61" s="888">
        <v>397</v>
      </c>
      <c r="V61" s="888">
        <v>534</v>
      </c>
      <c r="X61" s="889" t="s">
        <v>1250</v>
      </c>
      <c r="Z61" s="1120"/>
      <c r="AA61" s="914"/>
      <c r="AB61" s="888">
        <v>8</v>
      </c>
      <c r="AC61" s="888">
        <v>7</v>
      </c>
      <c r="AD61" s="888">
        <v>1</v>
      </c>
      <c r="AE61" s="888">
        <v>29</v>
      </c>
      <c r="AF61" s="888">
        <v>4</v>
      </c>
      <c r="AG61" s="888">
        <v>25</v>
      </c>
      <c r="AH61" s="894"/>
      <c r="AI61" s="889" t="s">
        <v>1255</v>
      </c>
      <c r="AK61" s="1120"/>
      <c r="AL61" s="914"/>
      <c r="AM61" s="888">
        <v>43</v>
      </c>
      <c r="AN61" s="888">
        <v>43</v>
      </c>
      <c r="AO61" s="888" t="s">
        <v>133</v>
      </c>
      <c r="AP61" s="888">
        <v>80</v>
      </c>
      <c r="AQ61" s="888">
        <v>37</v>
      </c>
      <c r="AR61" s="888">
        <v>43</v>
      </c>
      <c r="AT61" s="889" t="s">
        <v>1239</v>
      </c>
      <c r="AV61" s="1120"/>
      <c r="AW61" s="914"/>
      <c r="AX61" s="888">
        <v>157</v>
      </c>
      <c r="AY61" s="888">
        <v>156</v>
      </c>
      <c r="AZ61" s="888">
        <v>1</v>
      </c>
      <c r="BA61" s="888">
        <v>364</v>
      </c>
      <c r="BB61" s="888">
        <v>164</v>
      </c>
      <c r="BC61" s="888">
        <v>200</v>
      </c>
      <c r="BE61" s="889" t="s">
        <v>777</v>
      </c>
      <c r="BG61" s="1120"/>
      <c r="BH61" s="914"/>
      <c r="BI61" s="888">
        <v>320</v>
      </c>
      <c r="BJ61" s="888">
        <v>318</v>
      </c>
      <c r="BK61" s="888">
        <v>2</v>
      </c>
      <c r="BL61" s="888">
        <v>1024</v>
      </c>
      <c r="BM61" s="888">
        <v>485</v>
      </c>
      <c r="BN61" s="888">
        <v>539</v>
      </c>
      <c r="BP61" s="889" t="s">
        <v>806</v>
      </c>
      <c r="BQ61" s="1107"/>
      <c r="BR61" s="1120"/>
      <c r="BS61" s="914"/>
      <c r="BT61" s="888">
        <v>90</v>
      </c>
      <c r="BU61" s="888">
        <v>89</v>
      </c>
      <c r="BV61" s="888">
        <v>1</v>
      </c>
      <c r="BW61" s="888">
        <v>271</v>
      </c>
      <c r="BX61" s="888">
        <v>122</v>
      </c>
      <c r="BY61" s="888">
        <v>149</v>
      </c>
      <c r="CA61" s="889" t="s">
        <v>831</v>
      </c>
      <c r="CC61" s="1120"/>
      <c r="CD61" s="914"/>
      <c r="CE61" s="888">
        <v>205</v>
      </c>
      <c r="CF61" s="888">
        <v>205</v>
      </c>
      <c r="CG61" s="888" t="s">
        <v>133</v>
      </c>
      <c r="CH61" s="888">
        <v>620</v>
      </c>
      <c r="CI61" s="888">
        <v>303</v>
      </c>
      <c r="CJ61" s="888">
        <v>317</v>
      </c>
      <c r="CL61" s="889"/>
      <c r="CN61" s="1120"/>
      <c r="CO61" s="914"/>
      <c r="CP61" s="888"/>
      <c r="CQ61" s="888"/>
      <c r="CR61" s="888"/>
      <c r="CS61" s="888"/>
      <c r="CT61" s="888"/>
      <c r="CU61" s="888"/>
      <c r="CW61" s="883"/>
      <c r="CY61" s="883"/>
      <c r="CZ61" s="883"/>
      <c r="DA61" s="884"/>
      <c r="DB61" s="885"/>
      <c r="DC61" s="885"/>
      <c r="DD61" s="884"/>
      <c r="DE61" s="884"/>
      <c r="DF61" s="884"/>
    </row>
    <row r="62" spans="2:110" s="882" customFormat="1" ht="11.1" customHeight="1">
      <c r="B62" s="889" t="s">
        <v>1176</v>
      </c>
      <c r="D62" s="1113"/>
      <c r="E62" s="909"/>
      <c r="F62" s="888">
        <v>84</v>
      </c>
      <c r="G62" s="888">
        <v>84</v>
      </c>
      <c r="H62" s="888" t="s">
        <v>133</v>
      </c>
      <c r="I62" s="888">
        <v>160</v>
      </c>
      <c r="J62" s="888">
        <v>70</v>
      </c>
      <c r="K62" s="888">
        <v>90</v>
      </c>
      <c r="M62" s="889" t="s">
        <v>1202</v>
      </c>
      <c r="O62" s="1113"/>
      <c r="P62" s="909"/>
      <c r="Q62" s="888">
        <v>218</v>
      </c>
      <c r="R62" s="888">
        <v>217</v>
      </c>
      <c r="S62" s="888">
        <v>1</v>
      </c>
      <c r="T62" s="888">
        <v>519</v>
      </c>
      <c r="U62" s="888">
        <v>237</v>
      </c>
      <c r="V62" s="888">
        <v>282</v>
      </c>
      <c r="X62" s="889" t="s">
        <v>1251</v>
      </c>
      <c r="Z62" s="1120"/>
      <c r="AA62" s="914"/>
      <c r="AB62" s="888">
        <v>46</v>
      </c>
      <c r="AC62" s="888">
        <v>46</v>
      </c>
      <c r="AD62" s="888" t="s">
        <v>133</v>
      </c>
      <c r="AE62" s="888">
        <v>109</v>
      </c>
      <c r="AF62" s="888">
        <v>47</v>
      </c>
      <c r="AG62" s="888">
        <v>62</v>
      </c>
      <c r="AI62" s="889" t="s">
        <v>1222</v>
      </c>
      <c r="AK62" s="1120"/>
      <c r="AL62" s="914"/>
      <c r="AM62" s="888">
        <v>70</v>
      </c>
      <c r="AN62" s="888">
        <v>70</v>
      </c>
      <c r="AO62" s="888" t="s">
        <v>133</v>
      </c>
      <c r="AP62" s="888">
        <v>183</v>
      </c>
      <c r="AQ62" s="888">
        <v>82</v>
      </c>
      <c r="AR62" s="888">
        <v>101</v>
      </c>
      <c r="AT62" s="889" t="s">
        <v>756</v>
      </c>
      <c r="AV62" s="1120"/>
      <c r="AW62" s="914"/>
      <c r="AX62" s="888">
        <v>187</v>
      </c>
      <c r="AY62" s="888">
        <v>187</v>
      </c>
      <c r="AZ62" s="888" t="s">
        <v>133</v>
      </c>
      <c r="BA62" s="888">
        <v>410</v>
      </c>
      <c r="BB62" s="888">
        <v>181</v>
      </c>
      <c r="BC62" s="888">
        <v>229</v>
      </c>
      <c r="BE62" s="889" t="s">
        <v>785</v>
      </c>
      <c r="BG62" s="1113"/>
      <c r="BH62" s="914"/>
      <c r="BI62" s="888">
        <v>140</v>
      </c>
      <c r="BJ62" s="888">
        <v>140</v>
      </c>
      <c r="BK62" s="888" t="s">
        <v>133</v>
      </c>
      <c r="BL62" s="888">
        <v>409</v>
      </c>
      <c r="BM62" s="888">
        <v>208</v>
      </c>
      <c r="BN62" s="888">
        <v>201</v>
      </c>
      <c r="BP62" s="889" t="s">
        <v>814</v>
      </c>
      <c r="BR62" s="1120"/>
      <c r="BS62" s="914"/>
      <c r="BT62" s="888" t="s">
        <v>133</v>
      </c>
      <c r="BU62" s="888" t="s">
        <v>133</v>
      </c>
      <c r="BV62" s="888" t="s">
        <v>133</v>
      </c>
      <c r="BW62" s="888" t="s">
        <v>133</v>
      </c>
      <c r="BX62" s="888" t="s">
        <v>133</v>
      </c>
      <c r="BY62" s="888" t="s">
        <v>133</v>
      </c>
      <c r="CA62" s="889"/>
      <c r="CC62" s="1120"/>
      <c r="CD62" s="914"/>
      <c r="CE62" s="888"/>
      <c r="CF62" s="888"/>
      <c r="CG62" s="888"/>
      <c r="CH62" s="888"/>
      <c r="CI62" s="888"/>
      <c r="CJ62" s="888"/>
      <c r="CL62" s="896"/>
      <c r="CN62" s="921"/>
      <c r="CO62" s="918"/>
      <c r="CP62" s="892"/>
      <c r="CQ62" s="892"/>
      <c r="CR62" s="892"/>
      <c r="CS62" s="892"/>
      <c r="CT62" s="892"/>
      <c r="CU62" s="892"/>
      <c r="CW62" s="883"/>
      <c r="CY62" s="883"/>
      <c r="CZ62" s="883"/>
      <c r="DA62" s="884"/>
      <c r="DB62" s="885"/>
      <c r="DC62" s="885"/>
      <c r="DD62" s="884"/>
      <c r="DE62" s="884"/>
      <c r="DF62" s="884"/>
    </row>
    <row r="63" spans="2:110" s="882" customFormat="1" ht="11.1" customHeight="1">
      <c r="B63" s="889" t="s">
        <v>1184</v>
      </c>
      <c r="D63" s="1113"/>
      <c r="E63" s="909"/>
      <c r="F63" s="888">
        <v>36</v>
      </c>
      <c r="G63" s="888">
        <v>36</v>
      </c>
      <c r="H63" s="888" t="s">
        <v>133</v>
      </c>
      <c r="I63" s="888">
        <v>64</v>
      </c>
      <c r="J63" s="888">
        <v>29</v>
      </c>
      <c r="K63" s="888">
        <v>35</v>
      </c>
      <c r="M63" s="889" t="s">
        <v>1210</v>
      </c>
      <c r="O63" s="1113"/>
      <c r="P63" s="909"/>
      <c r="Q63" s="888">
        <v>232</v>
      </c>
      <c r="R63" s="888">
        <v>232</v>
      </c>
      <c r="S63" s="888" t="s">
        <v>133</v>
      </c>
      <c r="T63" s="888">
        <v>446</v>
      </c>
      <c r="U63" s="888">
        <v>194</v>
      </c>
      <c r="V63" s="888">
        <v>252</v>
      </c>
      <c r="X63" s="889" t="s">
        <v>1252</v>
      </c>
      <c r="Z63" s="1120"/>
      <c r="AA63" s="914"/>
      <c r="AB63" s="888">
        <v>40</v>
      </c>
      <c r="AC63" s="888">
        <v>40</v>
      </c>
      <c r="AD63" s="888" t="s">
        <v>133</v>
      </c>
      <c r="AE63" s="888">
        <v>87</v>
      </c>
      <c r="AF63" s="888">
        <v>38</v>
      </c>
      <c r="AG63" s="888">
        <v>49</v>
      </c>
      <c r="AI63" s="889" t="s">
        <v>1230</v>
      </c>
      <c r="AK63" s="1120"/>
      <c r="AL63" s="914"/>
      <c r="AM63" s="888">
        <v>279</v>
      </c>
      <c r="AN63" s="888">
        <v>279</v>
      </c>
      <c r="AO63" s="888" t="s">
        <v>133</v>
      </c>
      <c r="AP63" s="888">
        <v>640</v>
      </c>
      <c r="AQ63" s="888">
        <v>298</v>
      </c>
      <c r="AR63" s="888">
        <v>342</v>
      </c>
      <c r="AT63" s="889" t="s">
        <v>765</v>
      </c>
      <c r="AV63" s="1120"/>
      <c r="AW63" s="914"/>
      <c r="AX63" s="888">
        <v>219</v>
      </c>
      <c r="AY63" s="888">
        <v>219</v>
      </c>
      <c r="AZ63" s="888" t="s">
        <v>133</v>
      </c>
      <c r="BA63" s="888">
        <v>539</v>
      </c>
      <c r="BB63" s="888">
        <v>253</v>
      </c>
      <c r="BC63" s="888">
        <v>286</v>
      </c>
      <c r="BE63" s="889" t="s">
        <v>792</v>
      </c>
      <c r="BG63" s="1120"/>
      <c r="BH63" s="914"/>
      <c r="BI63" s="888">
        <v>59</v>
      </c>
      <c r="BJ63" s="888">
        <v>59</v>
      </c>
      <c r="BK63" s="888" t="s">
        <v>133</v>
      </c>
      <c r="BL63" s="888">
        <v>173</v>
      </c>
      <c r="BM63" s="888">
        <v>81</v>
      </c>
      <c r="BN63" s="888">
        <v>92</v>
      </c>
      <c r="BP63" s="889" t="s">
        <v>822</v>
      </c>
      <c r="BR63" s="1120"/>
      <c r="BS63" s="914"/>
      <c r="BT63" s="888">
        <v>13</v>
      </c>
      <c r="BU63" s="888">
        <v>13</v>
      </c>
      <c r="BV63" s="888" t="s">
        <v>133</v>
      </c>
      <c r="BW63" s="888">
        <v>45</v>
      </c>
      <c r="BX63" s="888">
        <v>22</v>
      </c>
      <c r="BY63" s="888">
        <v>23</v>
      </c>
      <c r="CA63" s="896" t="s">
        <v>1282</v>
      </c>
      <c r="CC63" s="921"/>
      <c r="CD63" s="918"/>
      <c r="CE63" s="892">
        <v>1136</v>
      </c>
      <c r="CF63" s="892">
        <v>1131</v>
      </c>
      <c r="CG63" s="892">
        <v>5</v>
      </c>
      <c r="CH63" s="892">
        <v>3515</v>
      </c>
      <c r="CI63" s="892">
        <v>1701</v>
      </c>
      <c r="CJ63" s="892">
        <v>1814</v>
      </c>
      <c r="CL63" s="889"/>
      <c r="CN63" s="1120"/>
      <c r="CO63" s="914"/>
      <c r="CP63" s="888"/>
      <c r="CQ63" s="888"/>
      <c r="CR63" s="888"/>
      <c r="CS63" s="888"/>
      <c r="CT63" s="888"/>
      <c r="CU63" s="888"/>
      <c r="CW63" s="883"/>
      <c r="CY63" s="883"/>
      <c r="CZ63" s="883"/>
      <c r="DA63" s="884"/>
      <c r="DB63" s="885"/>
      <c r="DC63" s="885"/>
      <c r="DD63" s="884"/>
      <c r="DE63" s="884"/>
      <c r="DF63" s="884"/>
    </row>
    <row r="64" spans="2:110" s="882" customFormat="1" ht="11.1" customHeight="1">
      <c r="B64" s="889" t="s">
        <v>1192</v>
      </c>
      <c r="D64" s="1113"/>
      <c r="E64" s="909"/>
      <c r="F64" s="888">
        <v>23</v>
      </c>
      <c r="G64" s="888">
        <v>23</v>
      </c>
      <c r="H64" s="888" t="s">
        <v>133</v>
      </c>
      <c r="I64" s="888">
        <v>44</v>
      </c>
      <c r="J64" s="888">
        <v>15</v>
      </c>
      <c r="K64" s="888">
        <v>29</v>
      </c>
      <c r="M64" s="887"/>
      <c r="O64" s="1118"/>
      <c r="P64" s="927"/>
      <c r="Q64" s="925"/>
      <c r="R64" s="887"/>
      <c r="S64" s="887"/>
      <c r="T64" s="887"/>
      <c r="U64" s="887"/>
      <c r="V64" s="887"/>
      <c r="X64" s="889" t="s">
        <v>1253</v>
      </c>
      <c r="Z64" s="1120"/>
      <c r="AA64" s="914"/>
      <c r="AB64" s="888">
        <v>39</v>
      </c>
      <c r="AC64" s="888">
        <v>39</v>
      </c>
      <c r="AD64" s="888" t="s">
        <v>133</v>
      </c>
      <c r="AE64" s="888">
        <v>82</v>
      </c>
      <c r="AF64" s="888">
        <v>39</v>
      </c>
      <c r="AG64" s="888">
        <v>43</v>
      </c>
      <c r="AI64" s="889" t="s">
        <v>1238</v>
      </c>
      <c r="AK64" s="1120"/>
      <c r="AL64" s="914"/>
      <c r="AM64" s="888">
        <v>284</v>
      </c>
      <c r="AN64" s="888">
        <v>284</v>
      </c>
      <c r="AO64" s="888" t="s">
        <v>133</v>
      </c>
      <c r="AP64" s="888">
        <v>689</v>
      </c>
      <c r="AQ64" s="888">
        <v>340</v>
      </c>
      <c r="AR64" s="888">
        <v>349</v>
      </c>
      <c r="AT64" s="889" t="s">
        <v>776</v>
      </c>
      <c r="AV64" s="1120"/>
      <c r="AW64" s="914"/>
      <c r="AX64" s="888">
        <v>115</v>
      </c>
      <c r="AY64" s="888">
        <v>114</v>
      </c>
      <c r="AZ64" s="888">
        <v>1</v>
      </c>
      <c r="BA64" s="888">
        <v>378</v>
      </c>
      <c r="BB64" s="888">
        <v>147</v>
      </c>
      <c r="BC64" s="888">
        <v>231</v>
      </c>
      <c r="BE64" s="889" t="s">
        <v>799</v>
      </c>
      <c r="BF64" s="1107"/>
      <c r="BG64" s="1113"/>
      <c r="BH64" s="914"/>
      <c r="BI64" s="888">
        <v>11</v>
      </c>
      <c r="BJ64" s="888">
        <v>6</v>
      </c>
      <c r="BK64" s="888">
        <v>5</v>
      </c>
      <c r="BL64" s="888">
        <v>136</v>
      </c>
      <c r="BM64" s="888">
        <v>26</v>
      </c>
      <c r="BN64" s="888">
        <v>110</v>
      </c>
      <c r="BP64" s="889" t="s">
        <v>830</v>
      </c>
      <c r="BR64" s="1120"/>
      <c r="BS64" s="914"/>
      <c r="BT64" s="888" t="s">
        <v>133</v>
      </c>
      <c r="BU64" s="888" t="s">
        <v>133</v>
      </c>
      <c r="BV64" s="888" t="s">
        <v>133</v>
      </c>
      <c r="BW64" s="888" t="s">
        <v>133</v>
      </c>
      <c r="BX64" s="888" t="s">
        <v>133</v>
      </c>
      <c r="BY64" s="888" t="s">
        <v>133</v>
      </c>
      <c r="CA64" s="889" t="s">
        <v>855</v>
      </c>
      <c r="CC64" s="1120"/>
      <c r="CD64" s="914"/>
      <c r="CE64" s="888">
        <v>278</v>
      </c>
      <c r="CF64" s="888">
        <v>277</v>
      </c>
      <c r="CG64" s="888">
        <v>1</v>
      </c>
      <c r="CH64" s="888">
        <v>829</v>
      </c>
      <c r="CI64" s="888">
        <v>381</v>
      </c>
      <c r="CJ64" s="888">
        <v>448</v>
      </c>
      <c r="CL64" s="889"/>
      <c r="CN64" s="1120"/>
      <c r="CO64" s="914"/>
      <c r="CP64" s="888"/>
      <c r="CQ64" s="888"/>
      <c r="CR64" s="888"/>
      <c r="CS64" s="888"/>
      <c r="CT64" s="888"/>
      <c r="CU64" s="888"/>
      <c r="CW64" s="883"/>
      <c r="CY64" s="883"/>
      <c r="CZ64" s="883"/>
      <c r="DA64" s="884"/>
      <c r="DB64" s="885"/>
      <c r="DC64" s="885"/>
      <c r="DD64" s="884"/>
      <c r="DE64" s="884"/>
      <c r="DF64" s="884"/>
    </row>
    <row r="65" spans="1:110" s="882" customFormat="1" ht="11.1" customHeight="1">
      <c r="B65" s="889" t="s">
        <v>1201</v>
      </c>
      <c r="D65" s="1113"/>
      <c r="E65" s="909"/>
      <c r="F65" s="888">
        <v>113</v>
      </c>
      <c r="G65" s="888">
        <v>113</v>
      </c>
      <c r="H65" s="888" t="s">
        <v>133</v>
      </c>
      <c r="I65" s="888">
        <v>220</v>
      </c>
      <c r="J65" s="888">
        <v>98</v>
      </c>
      <c r="K65" s="888">
        <v>122</v>
      </c>
      <c r="M65" s="896" t="s">
        <v>1301</v>
      </c>
      <c r="O65" s="1117"/>
      <c r="P65" s="911"/>
      <c r="Q65" s="892">
        <v>3152</v>
      </c>
      <c r="R65" s="892">
        <v>3138</v>
      </c>
      <c r="S65" s="892">
        <v>14</v>
      </c>
      <c r="T65" s="892">
        <v>7231</v>
      </c>
      <c r="U65" s="892">
        <v>3108</v>
      </c>
      <c r="V65" s="892">
        <v>4123</v>
      </c>
      <c r="X65" s="889" t="s">
        <v>1254</v>
      </c>
      <c r="Z65" s="1120"/>
      <c r="AA65" s="914"/>
      <c r="AB65" s="888">
        <v>81</v>
      </c>
      <c r="AC65" s="888">
        <v>81</v>
      </c>
      <c r="AD65" s="888" t="s">
        <v>133</v>
      </c>
      <c r="AE65" s="888">
        <v>182</v>
      </c>
      <c r="AF65" s="888">
        <v>74</v>
      </c>
      <c r="AG65" s="888">
        <v>108</v>
      </c>
      <c r="AI65" s="889" t="s">
        <v>755</v>
      </c>
      <c r="AK65" s="1120"/>
      <c r="AL65" s="914"/>
      <c r="AM65" s="888">
        <v>310</v>
      </c>
      <c r="AN65" s="888">
        <v>310</v>
      </c>
      <c r="AO65" s="888" t="s">
        <v>133</v>
      </c>
      <c r="AP65" s="888">
        <v>680</v>
      </c>
      <c r="AQ65" s="888">
        <v>325</v>
      </c>
      <c r="AR65" s="888">
        <v>355</v>
      </c>
      <c r="AT65" s="889" t="s">
        <v>784</v>
      </c>
      <c r="AV65" s="1120"/>
      <c r="AW65" s="914"/>
      <c r="AX65" s="888">
        <v>173</v>
      </c>
      <c r="AY65" s="888">
        <v>173</v>
      </c>
      <c r="AZ65" s="888" t="s">
        <v>133</v>
      </c>
      <c r="BA65" s="888">
        <v>422</v>
      </c>
      <c r="BB65" s="888">
        <v>196</v>
      </c>
      <c r="BC65" s="888">
        <v>226</v>
      </c>
      <c r="BE65" s="889" t="s">
        <v>805</v>
      </c>
      <c r="BF65" s="1107"/>
      <c r="BG65" s="1120"/>
      <c r="BH65" s="914"/>
      <c r="BI65" s="888">
        <v>15</v>
      </c>
      <c r="BJ65" s="888">
        <v>15</v>
      </c>
      <c r="BK65" s="888" t="s">
        <v>133</v>
      </c>
      <c r="BL65" s="888">
        <v>53</v>
      </c>
      <c r="BM65" s="888">
        <v>30</v>
      </c>
      <c r="BN65" s="888">
        <v>23</v>
      </c>
      <c r="BP65" s="889" t="s">
        <v>838</v>
      </c>
      <c r="BR65" s="1120"/>
      <c r="BS65" s="914"/>
      <c r="BT65" s="888" t="s">
        <v>133</v>
      </c>
      <c r="BU65" s="888" t="s">
        <v>133</v>
      </c>
      <c r="BV65" s="888" t="s">
        <v>133</v>
      </c>
      <c r="BW65" s="888" t="s">
        <v>133</v>
      </c>
      <c r="BX65" s="888" t="s">
        <v>133</v>
      </c>
      <c r="BY65" s="888" t="s">
        <v>133</v>
      </c>
      <c r="CA65" s="889" t="s">
        <v>863</v>
      </c>
      <c r="CC65" s="1120"/>
      <c r="CD65" s="914"/>
      <c r="CE65" s="888">
        <v>194</v>
      </c>
      <c r="CF65" s="888">
        <v>194</v>
      </c>
      <c r="CG65" s="888" t="s">
        <v>133</v>
      </c>
      <c r="CH65" s="888">
        <v>560</v>
      </c>
      <c r="CI65" s="888">
        <v>265</v>
      </c>
      <c r="CJ65" s="888">
        <v>295</v>
      </c>
      <c r="CL65" s="889"/>
      <c r="CN65" s="1120"/>
      <c r="CO65" s="914"/>
      <c r="CP65" s="888"/>
      <c r="CQ65" s="888"/>
      <c r="CR65" s="888"/>
      <c r="CS65" s="888"/>
      <c r="CT65" s="888"/>
      <c r="CU65" s="888"/>
      <c r="CW65" s="883"/>
      <c r="CY65" s="883"/>
      <c r="CZ65" s="883"/>
      <c r="DA65" s="884"/>
      <c r="DB65" s="885"/>
      <c r="DC65" s="885"/>
      <c r="DD65" s="884"/>
      <c r="DE65" s="884"/>
      <c r="DF65" s="884"/>
    </row>
    <row r="66" spans="1:110" s="882" customFormat="1" ht="11.1" customHeight="1">
      <c r="B66" s="889" t="s">
        <v>1209</v>
      </c>
      <c r="D66" s="1113"/>
      <c r="E66" s="909"/>
      <c r="F66" s="888">
        <v>94</v>
      </c>
      <c r="G66" s="888">
        <v>94</v>
      </c>
      <c r="H66" s="888" t="s">
        <v>133</v>
      </c>
      <c r="I66" s="888">
        <v>204</v>
      </c>
      <c r="J66" s="888">
        <v>94</v>
      </c>
      <c r="K66" s="888">
        <v>110</v>
      </c>
      <c r="M66" s="889" t="s">
        <v>1229</v>
      </c>
      <c r="O66" s="1113"/>
      <c r="P66" s="909"/>
      <c r="Q66" s="888">
        <v>88</v>
      </c>
      <c r="R66" s="888">
        <v>88</v>
      </c>
      <c r="S66" s="888" t="s">
        <v>133</v>
      </c>
      <c r="T66" s="888">
        <v>186</v>
      </c>
      <c r="U66" s="888">
        <v>79</v>
      </c>
      <c r="V66" s="888">
        <v>107</v>
      </c>
      <c r="X66" s="889" t="s">
        <v>763</v>
      </c>
      <c r="Z66" s="1120"/>
      <c r="AA66" s="914"/>
      <c r="AB66" s="888">
        <v>99</v>
      </c>
      <c r="AC66" s="888">
        <v>99</v>
      </c>
      <c r="AD66" s="888" t="s">
        <v>133</v>
      </c>
      <c r="AE66" s="888">
        <v>193</v>
      </c>
      <c r="AF66" s="888">
        <v>93</v>
      </c>
      <c r="AG66" s="888">
        <v>100</v>
      </c>
      <c r="AI66" s="889" t="s">
        <v>764</v>
      </c>
      <c r="AK66" s="1120"/>
      <c r="AL66" s="914"/>
      <c r="AM66" s="888">
        <v>171</v>
      </c>
      <c r="AN66" s="888">
        <v>170</v>
      </c>
      <c r="AO66" s="888">
        <v>1</v>
      </c>
      <c r="AP66" s="888">
        <v>388</v>
      </c>
      <c r="AQ66" s="888">
        <v>182</v>
      </c>
      <c r="AR66" s="888">
        <v>206</v>
      </c>
      <c r="AT66" s="889" t="s">
        <v>791</v>
      </c>
      <c r="AV66" s="1120"/>
      <c r="AW66" s="914"/>
      <c r="AX66" s="888">
        <v>197</v>
      </c>
      <c r="AY66" s="888">
        <v>197</v>
      </c>
      <c r="AZ66" s="888" t="s">
        <v>133</v>
      </c>
      <c r="BA66" s="888">
        <v>524</v>
      </c>
      <c r="BB66" s="888">
        <v>248</v>
      </c>
      <c r="BC66" s="888">
        <v>276</v>
      </c>
      <c r="BD66" s="894"/>
      <c r="BE66" s="889" t="s">
        <v>813</v>
      </c>
      <c r="BG66" s="1120"/>
      <c r="BH66" s="914"/>
      <c r="BI66" s="888">
        <v>61</v>
      </c>
      <c r="BJ66" s="888">
        <v>61</v>
      </c>
      <c r="BK66" s="888" t="s">
        <v>133</v>
      </c>
      <c r="BL66" s="888">
        <v>153</v>
      </c>
      <c r="BM66" s="888">
        <v>68</v>
      </c>
      <c r="BN66" s="888">
        <v>85</v>
      </c>
      <c r="BP66" s="889" t="s">
        <v>846</v>
      </c>
      <c r="BR66" s="1120"/>
      <c r="BS66" s="914"/>
      <c r="BT66" s="888">
        <v>128</v>
      </c>
      <c r="BU66" s="888">
        <v>128</v>
      </c>
      <c r="BV66" s="888" t="s">
        <v>133</v>
      </c>
      <c r="BW66" s="888">
        <v>318</v>
      </c>
      <c r="BX66" s="888">
        <v>143</v>
      </c>
      <c r="BY66" s="888">
        <v>175</v>
      </c>
      <c r="CA66" s="889" t="s">
        <v>871</v>
      </c>
      <c r="CC66" s="1120"/>
      <c r="CD66" s="914"/>
      <c r="CE66" s="888">
        <v>297</v>
      </c>
      <c r="CF66" s="888">
        <v>297</v>
      </c>
      <c r="CG66" s="888" t="s">
        <v>133</v>
      </c>
      <c r="CH66" s="888">
        <v>945</v>
      </c>
      <c r="CI66" s="888">
        <v>486</v>
      </c>
      <c r="CJ66" s="888">
        <v>459</v>
      </c>
      <c r="CK66" s="894"/>
      <c r="CL66" s="889"/>
      <c r="CN66" s="1120"/>
      <c r="CO66" s="914"/>
      <c r="CP66" s="888"/>
      <c r="CQ66" s="888"/>
      <c r="CR66" s="888"/>
      <c r="CS66" s="888"/>
      <c r="CT66" s="888"/>
      <c r="CU66" s="888"/>
      <c r="CW66" s="883"/>
      <c r="CY66" s="883"/>
      <c r="CZ66" s="883"/>
      <c r="DA66" s="884"/>
      <c r="DB66" s="885"/>
      <c r="DC66" s="885"/>
      <c r="DD66" s="884"/>
      <c r="DE66" s="884"/>
      <c r="DF66" s="884"/>
    </row>
    <row r="67" spans="1:110" s="882" customFormat="1" ht="11.1" customHeight="1">
      <c r="B67" s="889" t="s">
        <v>1216</v>
      </c>
      <c r="D67" s="1113"/>
      <c r="E67" s="909"/>
      <c r="F67" s="888">
        <v>61</v>
      </c>
      <c r="G67" s="888">
        <v>61</v>
      </c>
      <c r="H67" s="888" t="s">
        <v>133</v>
      </c>
      <c r="I67" s="888">
        <v>137</v>
      </c>
      <c r="J67" s="888">
        <v>67</v>
      </c>
      <c r="K67" s="888">
        <v>70</v>
      </c>
      <c r="M67" s="889" t="s">
        <v>1237</v>
      </c>
      <c r="O67" s="1113"/>
      <c r="P67" s="909"/>
      <c r="Q67" s="888">
        <v>92</v>
      </c>
      <c r="R67" s="888">
        <v>91</v>
      </c>
      <c r="S67" s="888">
        <v>1</v>
      </c>
      <c r="T67" s="888">
        <v>209</v>
      </c>
      <c r="U67" s="888">
        <v>89</v>
      </c>
      <c r="V67" s="888">
        <v>120</v>
      </c>
      <c r="X67" s="889" t="s">
        <v>774</v>
      </c>
      <c r="Z67" s="1120"/>
      <c r="AA67" s="914"/>
      <c r="AB67" s="888">
        <v>82</v>
      </c>
      <c r="AC67" s="888">
        <v>82</v>
      </c>
      <c r="AD67" s="888" t="s">
        <v>133</v>
      </c>
      <c r="AE67" s="888">
        <v>181</v>
      </c>
      <c r="AF67" s="888">
        <v>82</v>
      </c>
      <c r="AG67" s="888">
        <v>99</v>
      </c>
      <c r="AI67" s="889" t="s">
        <v>775</v>
      </c>
      <c r="AK67" s="1120"/>
      <c r="AL67" s="914"/>
      <c r="AM67" s="888">
        <v>130</v>
      </c>
      <c r="AN67" s="888">
        <v>129</v>
      </c>
      <c r="AO67" s="888">
        <v>1</v>
      </c>
      <c r="AP67" s="888">
        <v>273</v>
      </c>
      <c r="AQ67" s="888">
        <v>131</v>
      </c>
      <c r="AR67" s="888">
        <v>142</v>
      </c>
      <c r="AT67" s="889" t="s">
        <v>798</v>
      </c>
      <c r="AU67" s="1107"/>
      <c r="AV67" s="1120"/>
      <c r="AW67" s="914"/>
      <c r="AX67" s="888">
        <v>114</v>
      </c>
      <c r="AY67" s="888">
        <v>114</v>
      </c>
      <c r="AZ67" s="888" t="s">
        <v>133</v>
      </c>
      <c r="BA67" s="888">
        <v>285</v>
      </c>
      <c r="BB67" s="888">
        <v>135</v>
      </c>
      <c r="BC67" s="888">
        <v>150</v>
      </c>
      <c r="BE67" s="889" t="s">
        <v>821</v>
      </c>
      <c r="BG67" s="1120"/>
      <c r="BH67" s="914"/>
      <c r="BI67" s="888">
        <v>34</v>
      </c>
      <c r="BJ67" s="888">
        <v>34</v>
      </c>
      <c r="BK67" s="888" t="s">
        <v>133</v>
      </c>
      <c r="BL67" s="888">
        <v>88</v>
      </c>
      <c r="BM67" s="888">
        <v>40</v>
      </c>
      <c r="BN67" s="888">
        <v>48</v>
      </c>
      <c r="BP67" s="889" t="s">
        <v>854</v>
      </c>
      <c r="BR67" s="1120"/>
      <c r="BS67" s="914"/>
      <c r="BT67" s="888">
        <v>165</v>
      </c>
      <c r="BU67" s="888">
        <v>164</v>
      </c>
      <c r="BV67" s="888">
        <v>1</v>
      </c>
      <c r="BW67" s="888">
        <v>449</v>
      </c>
      <c r="BX67" s="888">
        <v>227</v>
      </c>
      <c r="BY67" s="888">
        <v>222</v>
      </c>
      <c r="BZ67" s="894"/>
      <c r="CA67" s="889" t="s">
        <v>878</v>
      </c>
      <c r="CC67" s="1120"/>
      <c r="CD67" s="914"/>
      <c r="CE67" s="888">
        <v>270</v>
      </c>
      <c r="CF67" s="888">
        <v>266</v>
      </c>
      <c r="CG67" s="888">
        <v>4</v>
      </c>
      <c r="CH67" s="888">
        <v>924</v>
      </c>
      <c r="CI67" s="888">
        <v>446</v>
      </c>
      <c r="CJ67" s="888">
        <v>478</v>
      </c>
      <c r="CL67" s="889"/>
      <c r="CN67" s="1120"/>
      <c r="CO67" s="914"/>
      <c r="CP67" s="888"/>
      <c r="CQ67" s="888"/>
      <c r="CR67" s="888"/>
      <c r="CS67" s="888"/>
      <c r="CT67" s="888"/>
      <c r="CU67" s="888"/>
      <c r="CW67" s="883"/>
      <c r="CY67" s="883"/>
      <c r="CZ67" s="883"/>
      <c r="DA67" s="884"/>
      <c r="DB67" s="885"/>
      <c r="DC67" s="885"/>
      <c r="DD67" s="884"/>
      <c r="DE67" s="884"/>
      <c r="DF67" s="884"/>
    </row>
    <row r="68" spans="1:110" s="882" customFormat="1" ht="11.1" customHeight="1">
      <c r="B68" s="889" t="s">
        <v>1221</v>
      </c>
      <c r="D68" s="1113"/>
      <c r="E68" s="909"/>
      <c r="F68" s="888">
        <v>30</v>
      </c>
      <c r="G68" s="888">
        <v>30</v>
      </c>
      <c r="H68" s="888" t="s">
        <v>133</v>
      </c>
      <c r="I68" s="888">
        <v>62</v>
      </c>
      <c r="J68" s="888">
        <v>32</v>
      </c>
      <c r="K68" s="888">
        <v>30</v>
      </c>
      <c r="L68" s="894"/>
      <c r="M68" s="889" t="s">
        <v>754</v>
      </c>
      <c r="O68" s="1120"/>
      <c r="P68" s="914"/>
      <c r="Q68" s="888">
        <v>250</v>
      </c>
      <c r="R68" s="888">
        <v>246</v>
      </c>
      <c r="S68" s="888">
        <v>4</v>
      </c>
      <c r="T68" s="888">
        <v>607</v>
      </c>
      <c r="U68" s="888">
        <v>265</v>
      </c>
      <c r="V68" s="888">
        <v>342</v>
      </c>
      <c r="X68" s="889" t="s">
        <v>782</v>
      </c>
      <c r="Z68" s="1120"/>
      <c r="AA68" s="914"/>
      <c r="AB68" s="888">
        <v>127</v>
      </c>
      <c r="AC68" s="888">
        <v>127</v>
      </c>
      <c r="AD68" s="888" t="s">
        <v>133</v>
      </c>
      <c r="AE68" s="888">
        <v>263</v>
      </c>
      <c r="AF68" s="888">
        <v>132</v>
      </c>
      <c r="AG68" s="888">
        <v>131</v>
      </c>
      <c r="AI68" s="889" t="s">
        <v>783</v>
      </c>
      <c r="AK68" s="1120"/>
      <c r="AL68" s="914"/>
      <c r="AM68" s="888">
        <v>147</v>
      </c>
      <c r="AN68" s="888">
        <v>147</v>
      </c>
      <c r="AO68" s="888" t="s">
        <v>133</v>
      </c>
      <c r="AP68" s="888">
        <v>294</v>
      </c>
      <c r="AQ68" s="888">
        <v>124</v>
      </c>
      <c r="AR68" s="888">
        <v>170</v>
      </c>
      <c r="AT68" s="889" t="s">
        <v>1256</v>
      </c>
      <c r="AU68" s="1107"/>
      <c r="AV68" s="1120"/>
      <c r="AW68" s="914"/>
      <c r="AX68" s="888">
        <v>213</v>
      </c>
      <c r="AY68" s="888">
        <v>213</v>
      </c>
      <c r="AZ68" s="888" t="s">
        <v>133</v>
      </c>
      <c r="BA68" s="888">
        <v>456</v>
      </c>
      <c r="BB68" s="888">
        <v>229</v>
      </c>
      <c r="BC68" s="888">
        <v>227</v>
      </c>
      <c r="BE68" s="889" t="s">
        <v>829</v>
      </c>
      <c r="BG68" s="1113" t="s">
        <v>1246</v>
      </c>
      <c r="BH68" s="920" t="s">
        <v>1274</v>
      </c>
      <c r="BI68" s="888">
        <v>55</v>
      </c>
      <c r="BJ68" s="888">
        <v>54</v>
      </c>
      <c r="BK68" s="888">
        <v>1</v>
      </c>
      <c r="BL68" s="888">
        <v>259</v>
      </c>
      <c r="BM68" s="888">
        <v>84</v>
      </c>
      <c r="BN68" s="888">
        <v>175</v>
      </c>
      <c r="BP68" s="889" t="s">
        <v>862</v>
      </c>
      <c r="BR68" s="1120"/>
      <c r="BS68" s="914"/>
      <c r="BT68" s="888">
        <v>157</v>
      </c>
      <c r="BU68" s="888">
        <v>157</v>
      </c>
      <c r="BV68" s="888" t="s">
        <v>133</v>
      </c>
      <c r="BW68" s="888">
        <v>370</v>
      </c>
      <c r="BX68" s="888">
        <v>160</v>
      </c>
      <c r="BY68" s="888">
        <v>210</v>
      </c>
      <c r="CA68" s="889" t="s">
        <v>1283</v>
      </c>
      <c r="CC68" s="1120"/>
      <c r="CD68" s="914"/>
      <c r="CE68" s="888">
        <v>97</v>
      </c>
      <c r="CF68" s="888">
        <v>97</v>
      </c>
      <c r="CG68" s="888" t="s">
        <v>133</v>
      </c>
      <c r="CH68" s="888">
        <v>257</v>
      </c>
      <c r="CI68" s="888">
        <v>123</v>
      </c>
      <c r="CJ68" s="888">
        <v>134</v>
      </c>
      <c r="CL68" s="889"/>
      <c r="CN68" s="1120"/>
      <c r="CO68" s="914"/>
      <c r="CP68" s="888"/>
      <c r="CQ68" s="888"/>
      <c r="CR68" s="888"/>
      <c r="CS68" s="888"/>
      <c r="CT68" s="888"/>
      <c r="CU68" s="888"/>
      <c r="CW68" s="883"/>
      <c r="CY68" s="883"/>
      <c r="CZ68" s="883"/>
      <c r="DA68" s="884"/>
      <c r="DB68" s="885"/>
      <c r="DC68" s="885"/>
      <c r="DD68" s="884"/>
      <c r="DE68" s="884"/>
      <c r="DF68" s="884"/>
    </row>
    <row r="69" spans="1:110" s="882" customFormat="1" ht="11.1" customHeight="1">
      <c r="B69" s="889" t="s">
        <v>1228</v>
      </c>
      <c r="D69" s="1113"/>
      <c r="E69" s="909"/>
      <c r="F69" s="888">
        <v>176</v>
      </c>
      <c r="G69" s="888">
        <v>176</v>
      </c>
      <c r="H69" s="888" t="s">
        <v>133</v>
      </c>
      <c r="I69" s="888">
        <v>401</v>
      </c>
      <c r="J69" s="888">
        <v>209</v>
      </c>
      <c r="K69" s="888">
        <v>192</v>
      </c>
      <c r="M69" s="889" t="s">
        <v>762</v>
      </c>
      <c r="O69" s="1120"/>
      <c r="P69" s="914"/>
      <c r="Q69" s="888">
        <v>46</v>
      </c>
      <c r="R69" s="888">
        <v>45</v>
      </c>
      <c r="S69" s="888">
        <v>1</v>
      </c>
      <c r="T69" s="888">
        <v>127</v>
      </c>
      <c r="U69" s="888">
        <v>60</v>
      </c>
      <c r="V69" s="888">
        <v>67</v>
      </c>
      <c r="X69" s="889" t="s">
        <v>789</v>
      </c>
      <c r="Z69" s="1120"/>
      <c r="AA69" s="914"/>
      <c r="AB69" s="888">
        <v>143</v>
      </c>
      <c r="AC69" s="888">
        <v>141</v>
      </c>
      <c r="AD69" s="888">
        <v>2</v>
      </c>
      <c r="AE69" s="888">
        <v>437</v>
      </c>
      <c r="AF69" s="888">
        <v>201</v>
      </c>
      <c r="AG69" s="888">
        <v>236</v>
      </c>
      <c r="AI69" s="889" t="s">
        <v>790</v>
      </c>
      <c r="AK69" s="1120"/>
      <c r="AL69" s="914"/>
      <c r="AM69" s="888">
        <v>328</v>
      </c>
      <c r="AN69" s="888">
        <v>326</v>
      </c>
      <c r="AO69" s="888">
        <v>2</v>
      </c>
      <c r="AP69" s="888">
        <v>752</v>
      </c>
      <c r="AQ69" s="888">
        <v>345</v>
      </c>
      <c r="AR69" s="888">
        <v>407</v>
      </c>
      <c r="AT69" s="889" t="s">
        <v>1257</v>
      </c>
      <c r="AV69" s="1120"/>
      <c r="AW69" s="914"/>
      <c r="AX69" s="888">
        <v>237</v>
      </c>
      <c r="AY69" s="888">
        <v>234</v>
      </c>
      <c r="AZ69" s="888">
        <v>3</v>
      </c>
      <c r="BA69" s="888">
        <v>687</v>
      </c>
      <c r="BB69" s="888">
        <v>337</v>
      </c>
      <c r="BC69" s="888">
        <v>350</v>
      </c>
      <c r="BE69" s="889" t="s">
        <v>837</v>
      </c>
      <c r="BG69" s="1113" t="s">
        <v>1244</v>
      </c>
      <c r="BH69" s="914" t="s">
        <v>829</v>
      </c>
      <c r="BI69" s="888" t="s">
        <v>767</v>
      </c>
      <c r="BJ69" s="888" t="s">
        <v>767</v>
      </c>
      <c r="BK69" s="888" t="s">
        <v>767</v>
      </c>
      <c r="BL69" s="888" t="s">
        <v>767</v>
      </c>
      <c r="BM69" s="888" t="s">
        <v>767</v>
      </c>
      <c r="BN69" s="888" t="s">
        <v>767</v>
      </c>
      <c r="BP69" s="889" t="s">
        <v>870</v>
      </c>
      <c r="BR69" s="1120"/>
      <c r="BS69" s="914"/>
      <c r="BT69" s="888">
        <v>65</v>
      </c>
      <c r="BU69" s="888">
        <v>64</v>
      </c>
      <c r="BV69" s="888">
        <v>1</v>
      </c>
      <c r="BW69" s="888">
        <v>178</v>
      </c>
      <c r="BX69" s="888">
        <v>71</v>
      </c>
      <c r="BY69" s="888">
        <v>107</v>
      </c>
      <c r="CA69" s="889"/>
      <c r="CC69" s="1120"/>
      <c r="CD69" s="914"/>
      <c r="CE69" s="888"/>
      <c r="CF69" s="888"/>
      <c r="CG69" s="888"/>
      <c r="CH69" s="888"/>
      <c r="CI69" s="888"/>
      <c r="CJ69" s="888"/>
      <c r="CL69" s="889"/>
      <c r="CN69" s="1120"/>
      <c r="CO69" s="914"/>
      <c r="CP69" s="888"/>
      <c r="CQ69" s="888"/>
      <c r="CR69" s="888"/>
      <c r="CS69" s="888"/>
      <c r="CT69" s="888"/>
      <c r="CU69" s="888"/>
      <c r="CW69" s="883"/>
      <c r="CY69" s="883"/>
      <c r="CZ69" s="883"/>
      <c r="DA69" s="884"/>
      <c r="DB69" s="885"/>
      <c r="DC69" s="885"/>
      <c r="DD69" s="884"/>
      <c r="DE69" s="884"/>
      <c r="DF69" s="884"/>
    </row>
    <row r="70" spans="1:110" s="882" customFormat="1" ht="11.1" customHeight="1">
      <c r="B70" s="889" t="s">
        <v>1236</v>
      </c>
      <c r="D70" s="1113"/>
      <c r="E70" s="909"/>
      <c r="F70" s="888">
        <v>245</v>
      </c>
      <c r="G70" s="888">
        <v>245</v>
      </c>
      <c r="H70" s="888" t="s">
        <v>133</v>
      </c>
      <c r="I70" s="888">
        <v>541</v>
      </c>
      <c r="J70" s="888">
        <v>239</v>
      </c>
      <c r="K70" s="888">
        <v>302</v>
      </c>
      <c r="M70" s="889" t="s">
        <v>773</v>
      </c>
      <c r="O70" s="1120"/>
      <c r="P70" s="914"/>
      <c r="Q70" s="888">
        <v>78</v>
      </c>
      <c r="R70" s="888">
        <v>77</v>
      </c>
      <c r="S70" s="888">
        <v>1</v>
      </c>
      <c r="T70" s="888">
        <v>196</v>
      </c>
      <c r="U70" s="888">
        <v>90</v>
      </c>
      <c r="V70" s="888">
        <v>106</v>
      </c>
      <c r="X70" s="889"/>
      <c r="Y70" s="1107"/>
      <c r="Z70" s="1120"/>
      <c r="AA70" s="914"/>
      <c r="AB70" s="888"/>
      <c r="AC70" s="888"/>
      <c r="AD70" s="888"/>
      <c r="AE70" s="888"/>
      <c r="AF70" s="888"/>
      <c r="AG70" s="888"/>
      <c r="AI70" s="889" t="s">
        <v>797</v>
      </c>
      <c r="AJ70" s="1107"/>
      <c r="AK70" s="1120"/>
      <c r="AL70" s="914"/>
      <c r="AM70" s="888">
        <v>136</v>
      </c>
      <c r="AN70" s="888">
        <v>135</v>
      </c>
      <c r="AO70" s="888">
        <v>1</v>
      </c>
      <c r="AP70" s="888">
        <v>334</v>
      </c>
      <c r="AQ70" s="888">
        <v>152</v>
      </c>
      <c r="AR70" s="888">
        <v>182</v>
      </c>
      <c r="AT70" s="889" t="s">
        <v>1258</v>
      </c>
      <c r="AV70" s="1120"/>
      <c r="AW70" s="914"/>
      <c r="AX70" s="888">
        <v>154</v>
      </c>
      <c r="AY70" s="888">
        <v>153</v>
      </c>
      <c r="AZ70" s="888">
        <v>1</v>
      </c>
      <c r="BA70" s="888">
        <v>483</v>
      </c>
      <c r="BB70" s="888">
        <v>241</v>
      </c>
      <c r="BC70" s="888">
        <v>242</v>
      </c>
      <c r="BE70" s="889" t="s">
        <v>845</v>
      </c>
      <c r="BG70" s="1113" t="s">
        <v>1244</v>
      </c>
      <c r="BH70" s="914" t="s">
        <v>829</v>
      </c>
      <c r="BI70" s="888" t="s">
        <v>767</v>
      </c>
      <c r="BJ70" s="888" t="s">
        <v>767</v>
      </c>
      <c r="BK70" s="888" t="s">
        <v>767</v>
      </c>
      <c r="BL70" s="888" t="s">
        <v>767</v>
      </c>
      <c r="BM70" s="888" t="s">
        <v>767</v>
      </c>
      <c r="BN70" s="888" t="s">
        <v>767</v>
      </c>
      <c r="BP70" s="889" t="s">
        <v>877</v>
      </c>
      <c r="BR70" s="1120"/>
      <c r="BS70" s="914"/>
      <c r="BT70" s="888">
        <v>10</v>
      </c>
      <c r="BU70" s="888">
        <v>10</v>
      </c>
      <c r="BV70" s="888" t="s">
        <v>133</v>
      </c>
      <c r="BW70" s="888">
        <v>23</v>
      </c>
      <c r="BX70" s="888">
        <v>11</v>
      </c>
      <c r="BY70" s="888">
        <v>12</v>
      </c>
      <c r="CA70" s="889"/>
      <c r="CC70" s="1120"/>
      <c r="CD70" s="914"/>
      <c r="CE70" s="888"/>
      <c r="CF70" s="888"/>
      <c r="CG70" s="888"/>
      <c r="CH70" s="888"/>
      <c r="CI70" s="888"/>
      <c r="CJ70" s="888"/>
      <c r="CL70" s="889"/>
      <c r="CN70" s="1120"/>
      <c r="CO70" s="914"/>
      <c r="CP70" s="888"/>
      <c r="CQ70" s="888"/>
      <c r="CR70" s="888"/>
      <c r="CS70" s="888"/>
      <c r="CT70" s="888"/>
      <c r="CU70" s="888"/>
      <c r="CW70" s="883"/>
      <c r="CY70" s="883"/>
      <c r="CZ70" s="883"/>
      <c r="DA70" s="884"/>
      <c r="DB70" s="885"/>
      <c r="DC70" s="885"/>
      <c r="DD70" s="884"/>
      <c r="DE70" s="884"/>
      <c r="DF70" s="884"/>
    </row>
    <row r="71" spans="1:110" ht="10.5" customHeight="1">
      <c r="B71" s="889" t="s">
        <v>753</v>
      </c>
      <c r="D71" s="1113"/>
      <c r="E71" s="909"/>
      <c r="F71" s="888">
        <v>158</v>
      </c>
      <c r="G71" s="888">
        <v>158</v>
      </c>
      <c r="H71" s="888" t="s">
        <v>133</v>
      </c>
      <c r="I71" s="888">
        <v>394</v>
      </c>
      <c r="J71" s="888">
        <v>180</v>
      </c>
      <c r="K71" s="888">
        <v>214</v>
      </c>
      <c r="M71" s="889" t="s">
        <v>781</v>
      </c>
      <c r="O71" s="1120"/>
      <c r="P71" s="914"/>
      <c r="Q71" s="888">
        <v>127</v>
      </c>
      <c r="R71" s="888">
        <v>127</v>
      </c>
      <c r="S71" s="888" t="s">
        <v>133</v>
      </c>
      <c r="T71" s="888">
        <v>343</v>
      </c>
      <c r="U71" s="888">
        <v>151</v>
      </c>
      <c r="V71" s="888">
        <v>192</v>
      </c>
      <c r="Y71" s="1107"/>
      <c r="AA71" s="914"/>
      <c r="AI71" s="889" t="s">
        <v>804</v>
      </c>
      <c r="AJ71" s="1107"/>
      <c r="AK71" s="1120"/>
      <c r="AL71" s="914"/>
      <c r="AM71" s="888">
        <v>180</v>
      </c>
      <c r="AN71" s="888">
        <v>180</v>
      </c>
      <c r="AO71" s="888" t="s">
        <v>133</v>
      </c>
      <c r="AP71" s="888">
        <v>381</v>
      </c>
      <c r="AQ71" s="888">
        <v>178</v>
      </c>
      <c r="AR71" s="888">
        <v>203</v>
      </c>
      <c r="AT71" s="889" t="s">
        <v>1259</v>
      </c>
      <c r="AV71" s="1120"/>
      <c r="AW71" s="914"/>
      <c r="AX71" s="888">
        <v>181</v>
      </c>
      <c r="AY71" s="888">
        <v>180</v>
      </c>
      <c r="AZ71" s="888">
        <v>1</v>
      </c>
      <c r="BA71" s="888">
        <v>498</v>
      </c>
      <c r="BB71" s="888">
        <v>251</v>
      </c>
      <c r="BC71" s="888">
        <v>247</v>
      </c>
      <c r="BE71" s="889" t="s">
        <v>853</v>
      </c>
      <c r="BG71" s="1113" t="s">
        <v>1244</v>
      </c>
      <c r="BH71" s="914" t="s">
        <v>861</v>
      </c>
      <c r="BI71" s="888" t="s">
        <v>767</v>
      </c>
      <c r="BJ71" s="888" t="s">
        <v>767</v>
      </c>
      <c r="BK71" s="888" t="s">
        <v>767</v>
      </c>
      <c r="BL71" s="888" t="s">
        <v>767</v>
      </c>
      <c r="BM71" s="888" t="s">
        <v>767</v>
      </c>
      <c r="BN71" s="888" t="s">
        <v>767</v>
      </c>
      <c r="BP71" s="889" t="s">
        <v>883</v>
      </c>
      <c r="BR71" s="1120"/>
      <c r="BS71" s="914"/>
      <c r="BT71" s="888">
        <v>11</v>
      </c>
      <c r="BU71" s="888">
        <v>10</v>
      </c>
      <c r="BV71" s="888">
        <v>1</v>
      </c>
      <c r="BW71" s="888">
        <v>38</v>
      </c>
      <c r="BX71" s="888">
        <v>16</v>
      </c>
      <c r="BY71" s="888">
        <v>22</v>
      </c>
      <c r="CB71" s="1107"/>
      <c r="CC71" s="1120"/>
      <c r="CD71" s="914"/>
      <c r="CE71" s="1109"/>
      <c r="CM71" s="1107"/>
      <c r="CO71" s="1112"/>
    </row>
    <row r="72" spans="1:110" ht="10.5" customHeight="1">
      <c r="B72" s="889" t="s">
        <v>761</v>
      </c>
      <c r="D72" s="1113"/>
      <c r="E72" s="909"/>
      <c r="F72" s="888">
        <v>216</v>
      </c>
      <c r="G72" s="888">
        <v>216</v>
      </c>
      <c r="H72" s="888" t="s">
        <v>133</v>
      </c>
      <c r="I72" s="888">
        <v>566</v>
      </c>
      <c r="J72" s="888">
        <v>275</v>
      </c>
      <c r="K72" s="888">
        <v>291</v>
      </c>
      <c r="M72" s="889" t="s">
        <v>788</v>
      </c>
      <c r="O72" s="1120"/>
      <c r="P72" s="914"/>
      <c r="Q72" s="888">
        <v>135</v>
      </c>
      <c r="R72" s="888">
        <v>134</v>
      </c>
      <c r="S72" s="888">
        <v>1</v>
      </c>
      <c r="T72" s="888">
        <v>311</v>
      </c>
      <c r="U72" s="888">
        <v>149</v>
      </c>
      <c r="V72" s="888">
        <v>162</v>
      </c>
      <c r="Y72" s="1107"/>
      <c r="AA72" s="914"/>
      <c r="AI72" s="889" t="s">
        <v>812</v>
      </c>
      <c r="AK72" s="1120"/>
      <c r="AL72" s="914"/>
      <c r="AM72" s="888">
        <v>170</v>
      </c>
      <c r="AN72" s="888">
        <v>170</v>
      </c>
      <c r="AO72" s="888" t="s">
        <v>133</v>
      </c>
      <c r="AP72" s="888">
        <v>407</v>
      </c>
      <c r="AQ72" s="888">
        <v>188</v>
      </c>
      <c r="AR72" s="888">
        <v>219</v>
      </c>
      <c r="AT72" s="889" t="s">
        <v>1260</v>
      </c>
      <c r="AV72" s="1120"/>
      <c r="AW72" s="914"/>
      <c r="AX72" s="888">
        <v>139</v>
      </c>
      <c r="AY72" s="888">
        <v>138</v>
      </c>
      <c r="AZ72" s="888">
        <v>1</v>
      </c>
      <c r="BA72" s="888">
        <v>453</v>
      </c>
      <c r="BB72" s="888">
        <v>222</v>
      </c>
      <c r="BC72" s="888">
        <v>231</v>
      </c>
      <c r="BE72" s="889" t="s">
        <v>861</v>
      </c>
      <c r="BG72" s="1113" t="s">
        <v>1246</v>
      </c>
      <c r="BH72" s="914" t="s">
        <v>853</v>
      </c>
      <c r="BI72" s="888">
        <v>32</v>
      </c>
      <c r="BJ72" s="888">
        <v>30</v>
      </c>
      <c r="BK72" s="888">
        <v>2</v>
      </c>
      <c r="BL72" s="888">
        <v>220</v>
      </c>
      <c r="BM72" s="888">
        <v>82</v>
      </c>
      <c r="BN72" s="888">
        <v>138</v>
      </c>
      <c r="BP72" s="889" t="s">
        <v>890</v>
      </c>
      <c r="BR72" s="1120"/>
      <c r="BS72" s="914"/>
      <c r="BT72" s="888">
        <v>113</v>
      </c>
      <c r="BU72" s="888">
        <v>112</v>
      </c>
      <c r="BV72" s="888">
        <v>1</v>
      </c>
      <c r="BW72" s="888">
        <v>451</v>
      </c>
      <c r="BX72" s="888">
        <v>176</v>
      </c>
      <c r="BY72" s="888">
        <v>275</v>
      </c>
      <c r="CB72" s="1107"/>
      <c r="CC72" s="1120"/>
      <c r="CD72" s="914"/>
      <c r="CE72" s="1109"/>
      <c r="CM72" s="1107"/>
      <c r="CO72" s="1112"/>
    </row>
    <row r="73" spans="1:110" ht="10.5" customHeight="1">
      <c r="B73" s="889" t="s">
        <v>772</v>
      </c>
      <c r="D73" s="1113"/>
      <c r="E73" s="909"/>
      <c r="F73" s="888">
        <v>83</v>
      </c>
      <c r="G73" s="888">
        <v>83</v>
      </c>
      <c r="H73" s="888" t="s">
        <v>133</v>
      </c>
      <c r="I73" s="888">
        <v>274</v>
      </c>
      <c r="J73" s="888">
        <v>126</v>
      </c>
      <c r="K73" s="888">
        <v>148</v>
      </c>
      <c r="M73" s="889" t="s">
        <v>796</v>
      </c>
      <c r="N73" s="1107"/>
      <c r="O73" s="1120"/>
      <c r="P73" s="914"/>
      <c r="Q73" s="888">
        <v>83</v>
      </c>
      <c r="R73" s="888">
        <v>83</v>
      </c>
      <c r="S73" s="888" t="s">
        <v>133</v>
      </c>
      <c r="T73" s="888">
        <v>214</v>
      </c>
      <c r="U73" s="888">
        <v>94</v>
      </c>
      <c r="V73" s="888">
        <v>120</v>
      </c>
      <c r="Y73" s="1107"/>
      <c r="AA73" s="914"/>
      <c r="AI73" s="889" t="s">
        <v>820</v>
      </c>
      <c r="AK73" s="1120"/>
      <c r="AL73" s="914"/>
      <c r="AM73" s="888">
        <v>89</v>
      </c>
      <c r="AN73" s="888">
        <v>88</v>
      </c>
      <c r="AO73" s="888">
        <v>1</v>
      </c>
      <c r="AP73" s="888">
        <v>194</v>
      </c>
      <c r="AQ73" s="888">
        <v>87</v>
      </c>
      <c r="AR73" s="888">
        <v>107</v>
      </c>
      <c r="AT73" s="889" t="s">
        <v>844</v>
      </c>
      <c r="AV73" s="1120"/>
      <c r="AW73" s="914"/>
      <c r="AX73" s="888">
        <v>316</v>
      </c>
      <c r="AY73" s="888">
        <v>316</v>
      </c>
      <c r="AZ73" s="888" t="s">
        <v>133</v>
      </c>
      <c r="BA73" s="888">
        <v>706</v>
      </c>
      <c r="BB73" s="888">
        <v>330</v>
      </c>
      <c r="BC73" s="888">
        <v>376</v>
      </c>
      <c r="BE73" s="889" t="s">
        <v>869</v>
      </c>
      <c r="BG73" s="1120"/>
      <c r="BH73" s="914"/>
      <c r="BI73" s="888">
        <v>6</v>
      </c>
      <c r="BJ73" s="888">
        <v>6</v>
      </c>
      <c r="BK73" s="888" t="s">
        <v>133</v>
      </c>
      <c r="BL73" s="888">
        <v>13</v>
      </c>
      <c r="BM73" s="888">
        <v>6</v>
      </c>
      <c r="BN73" s="888">
        <v>7</v>
      </c>
      <c r="BP73" s="889" t="s">
        <v>898</v>
      </c>
      <c r="BR73" s="1120"/>
      <c r="BS73" s="914"/>
      <c r="BT73" s="888">
        <v>276</v>
      </c>
      <c r="BU73" s="888">
        <v>276</v>
      </c>
      <c r="BV73" s="888" t="s">
        <v>133</v>
      </c>
      <c r="BW73" s="888">
        <v>643</v>
      </c>
      <c r="BX73" s="888">
        <v>315</v>
      </c>
      <c r="BY73" s="888">
        <v>328</v>
      </c>
      <c r="CB73" s="1107"/>
      <c r="CC73" s="1120"/>
      <c r="CD73" s="914"/>
      <c r="CE73" s="1109"/>
      <c r="CM73" s="1107"/>
      <c r="CO73" s="1112"/>
    </row>
    <row r="74" spans="1:110" s="882" customFormat="1" ht="11.1" customHeight="1">
      <c r="A74" s="897"/>
      <c r="B74" s="898"/>
      <c r="C74" s="1111"/>
      <c r="D74" s="1115"/>
      <c r="E74" s="912"/>
      <c r="F74" s="899"/>
      <c r="G74" s="899"/>
      <c r="H74" s="899"/>
      <c r="I74" s="899"/>
      <c r="J74" s="899"/>
      <c r="K74" s="899"/>
      <c r="L74" s="897"/>
      <c r="M74" s="898"/>
      <c r="N74" s="1111"/>
      <c r="O74" s="1115"/>
      <c r="P74" s="912"/>
      <c r="Q74" s="904"/>
      <c r="R74" s="899"/>
      <c r="S74" s="899"/>
      <c r="T74" s="904"/>
      <c r="U74" s="904"/>
      <c r="V74" s="904"/>
      <c r="W74" s="897"/>
      <c r="X74" s="898"/>
      <c r="Y74" s="1111"/>
      <c r="Z74" s="1121"/>
      <c r="AA74" s="917"/>
      <c r="AB74" s="899"/>
      <c r="AC74" s="899"/>
      <c r="AD74" s="899"/>
      <c r="AE74" s="899"/>
      <c r="AF74" s="899"/>
      <c r="AG74" s="899"/>
      <c r="AH74" s="897"/>
      <c r="AI74" s="898"/>
      <c r="AJ74" s="1111"/>
      <c r="AK74" s="1121"/>
      <c r="AL74" s="917"/>
      <c r="AM74" s="899"/>
      <c r="AN74" s="899"/>
      <c r="AO74" s="899"/>
      <c r="AP74" s="899"/>
      <c r="AQ74" s="899"/>
      <c r="AR74" s="899"/>
      <c r="AS74" s="897"/>
      <c r="AT74" s="898"/>
      <c r="AU74" s="1111"/>
      <c r="AV74" s="1121"/>
      <c r="AW74" s="917"/>
      <c r="AX74" s="899"/>
      <c r="AY74" s="899"/>
      <c r="AZ74" s="899"/>
      <c r="BA74" s="899"/>
      <c r="BB74" s="899"/>
      <c r="BC74" s="899"/>
      <c r="BD74" s="897"/>
      <c r="BE74" s="898"/>
      <c r="BF74" s="1111"/>
      <c r="BG74" s="1121"/>
      <c r="BH74" s="917"/>
      <c r="BI74" s="899"/>
      <c r="BJ74" s="899"/>
      <c r="BK74" s="899"/>
      <c r="BL74" s="899"/>
      <c r="BM74" s="899"/>
      <c r="BN74" s="899"/>
      <c r="BO74" s="897"/>
      <c r="BP74" s="898"/>
      <c r="BQ74" s="1111"/>
      <c r="BR74" s="1121"/>
      <c r="BS74" s="917"/>
      <c r="BT74" s="899"/>
      <c r="BU74" s="899"/>
      <c r="BV74" s="899"/>
      <c r="BW74" s="899"/>
      <c r="BX74" s="899"/>
      <c r="BY74" s="899"/>
      <c r="BZ74" s="897"/>
      <c r="CA74" s="898"/>
      <c r="CB74" s="1111"/>
      <c r="CC74" s="1121"/>
      <c r="CD74" s="1108"/>
      <c r="CE74" s="1110"/>
      <c r="CF74" s="899"/>
      <c r="CG74" s="899"/>
      <c r="CH74" s="899"/>
      <c r="CI74" s="899"/>
      <c r="CJ74" s="899"/>
      <c r="CK74" s="897"/>
      <c r="CL74" s="898"/>
      <c r="CM74" s="1111"/>
      <c r="CN74" s="1124"/>
      <c r="CO74" s="917"/>
      <c r="CP74" s="899"/>
      <c r="CQ74" s="899"/>
      <c r="CR74" s="899"/>
      <c r="CS74" s="899"/>
      <c r="CT74" s="899"/>
      <c r="CU74" s="899"/>
      <c r="CW74" s="883"/>
      <c r="CY74" s="883"/>
      <c r="CZ74" s="883"/>
      <c r="DA74" s="884"/>
      <c r="DB74" s="885"/>
      <c r="DC74" s="885"/>
      <c r="DD74" s="884"/>
      <c r="DE74" s="884"/>
      <c r="DF74" s="884"/>
    </row>
    <row r="75" spans="1:110" ht="10.5" customHeight="1"/>
    <row r="76" spans="1:110" ht="10.5" customHeight="1"/>
    <row r="77" spans="1:110" ht="10.5" customHeight="1"/>
    <row r="78" spans="1:110" ht="21.75" customHeight="1"/>
  </sheetData>
  <mergeCells count="69">
    <mergeCell ref="CT3:CU3"/>
    <mergeCell ref="AQ3:AR3"/>
    <mergeCell ref="BB3:BC3"/>
    <mergeCell ref="BM3:BN3"/>
    <mergeCell ref="BX3:BY3"/>
    <mergeCell ref="CI3:CJ3"/>
    <mergeCell ref="L4:N5"/>
    <mergeCell ref="A4:C5"/>
    <mergeCell ref="U3:V3"/>
    <mergeCell ref="J3:K3"/>
    <mergeCell ref="AF3:AG3"/>
    <mergeCell ref="P4:P5"/>
    <mergeCell ref="Q4:S4"/>
    <mergeCell ref="T4:V4"/>
    <mergeCell ref="Z4:Z5"/>
    <mergeCell ref="AA4:AA5"/>
    <mergeCell ref="AB4:AD4"/>
    <mergeCell ref="AE4:AG4"/>
    <mergeCell ref="BO2:BY2"/>
    <mergeCell ref="BZ2:CJ2"/>
    <mergeCell ref="CK2:CU2"/>
    <mergeCell ref="CV2:DF2"/>
    <mergeCell ref="D4:D5"/>
    <mergeCell ref="E4:E5"/>
    <mergeCell ref="F4:H4"/>
    <mergeCell ref="I4:K4"/>
    <mergeCell ref="A2:K2"/>
    <mergeCell ref="L2:V2"/>
    <mergeCell ref="W2:AG2"/>
    <mergeCell ref="AH2:AR2"/>
    <mergeCell ref="AS2:BC2"/>
    <mergeCell ref="BD2:BN2"/>
    <mergeCell ref="AL4:AL5"/>
    <mergeCell ref="O4:O5"/>
    <mergeCell ref="AK4:AK5"/>
    <mergeCell ref="BO4:BQ5"/>
    <mergeCell ref="AH4:AJ5"/>
    <mergeCell ref="W4:Y5"/>
    <mergeCell ref="BL4:BN4"/>
    <mergeCell ref="AM4:AO4"/>
    <mergeCell ref="AP4:AR4"/>
    <mergeCell ref="AV4:AV5"/>
    <mergeCell ref="AW4:AW5"/>
    <mergeCell ref="AX4:AZ4"/>
    <mergeCell ref="BA4:BC4"/>
    <mergeCell ref="BG4:BG5"/>
    <mergeCell ref="BH4:BH5"/>
    <mergeCell ref="BI4:BK4"/>
    <mergeCell ref="BD4:BF5"/>
    <mergeCell ref="AS4:AU5"/>
    <mergeCell ref="DA4:DC4"/>
    <mergeCell ref="DD4:DF4"/>
    <mergeCell ref="CO4:CO5"/>
    <mergeCell ref="CP4:CR4"/>
    <mergeCell ref="CS4:CU4"/>
    <mergeCell ref="CY4:CY5"/>
    <mergeCell ref="CZ4:CZ5"/>
    <mergeCell ref="CV4:CX5"/>
    <mergeCell ref="CN4:CN5"/>
    <mergeCell ref="BR4:BR5"/>
    <mergeCell ref="BS4:BS5"/>
    <mergeCell ref="BT4:BV4"/>
    <mergeCell ref="BW4:BY4"/>
    <mergeCell ref="CC4:CC5"/>
    <mergeCell ref="CD4:CD5"/>
    <mergeCell ref="CE4:CG4"/>
    <mergeCell ref="CH4:CJ4"/>
    <mergeCell ref="CK4:CM5"/>
    <mergeCell ref="BZ4:CB5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138" orientation="portrait" useFirstPageNumber="1" r:id="rId1"/>
  <headerFooter scaleWithDoc="0" alignWithMargins="0">
    <oddFooter>&amp;C&amp;P</oddFooter>
  </headerFooter>
  <colBreaks count="9" manualBreakCount="9">
    <brk id="11" max="1048575" man="1"/>
    <brk id="22" max="1048575" man="1"/>
    <brk id="33" max="1048575" man="1"/>
    <brk id="44" max="1048575" man="1"/>
    <brk id="55" max="1048575" man="1"/>
    <brk id="66" max="1048575" man="1"/>
    <brk id="77" max="1048575" man="1"/>
    <brk id="88" max="1048575" man="1"/>
    <brk id="9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W36"/>
  <sheetViews>
    <sheetView view="pageBreakPreview" zoomScale="90" zoomScaleNormal="100" zoomScaleSheetLayoutView="90" workbookViewId="0">
      <selection activeCell="Q13" sqref="Q13"/>
    </sheetView>
  </sheetViews>
  <sheetFormatPr defaultRowHeight="13.5"/>
  <cols>
    <col min="1" max="1" width="1.75" style="23" customWidth="1"/>
    <col min="2" max="2" width="1.375" style="23" customWidth="1"/>
    <col min="3" max="3" width="2.5" style="23" customWidth="1"/>
    <col min="4" max="4" width="2.125" style="23" customWidth="1"/>
    <col min="5" max="5" width="15.25" style="23" customWidth="1"/>
    <col min="6" max="6" width="1.25" style="23" customWidth="1"/>
    <col min="7" max="14" width="8.625" style="23" customWidth="1"/>
    <col min="15" max="16384" width="9" style="23"/>
  </cols>
  <sheetData>
    <row r="1" spans="2:23" ht="20.25" customHeight="1"/>
    <row r="2" spans="2:23" ht="19.5" customHeight="1">
      <c r="B2" s="1333" t="s">
        <v>250</v>
      </c>
      <c r="C2" s="1333"/>
      <c r="D2" s="1333"/>
      <c r="E2" s="1333"/>
      <c r="F2" s="1333"/>
      <c r="G2" s="1333"/>
      <c r="H2" s="1333"/>
      <c r="I2" s="1333"/>
      <c r="J2" s="1333"/>
      <c r="K2" s="1333"/>
      <c r="L2" s="1333"/>
      <c r="M2" s="1341"/>
      <c r="N2" s="1341"/>
      <c r="P2" s="24"/>
      <c r="Q2" s="24"/>
      <c r="R2" s="24"/>
      <c r="S2" s="24"/>
      <c r="T2" s="24"/>
      <c r="U2" s="24"/>
      <c r="V2" s="24"/>
      <c r="W2" s="24"/>
    </row>
    <row r="3" spans="2:23" s="932" customFormat="1" ht="12.75" customHeight="1">
      <c r="L3" s="1334" t="s">
        <v>36</v>
      </c>
      <c r="M3" s="1334"/>
      <c r="N3" s="1334"/>
      <c r="O3" s="943"/>
    </row>
    <row r="4" spans="2:23" s="24" customFormat="1" ht="14.45" customHeight="1">
      <c r="B4" s="1335" t="s">
        <v>37</v>
      </c>
      <c r="C4" s="1336"/>
      <c r="D4" s="1337"/>
      <c r="E4" s="1337"/>
      <c r="F4" s="1337"/>
      <c r="G4" s="1342" t="s">
        <v>68</v>
      </c>
      <c r="H4" s="1340"/>
      <c r="I4" s="1343" t="s">
        <v>69</v>
      </c>
      <c r="J4" s="1340"/>
      <c r="K4" s="1344" t="s">
        <v>72</v>
      </c>
      <c r="L4" s="1344" t="s">
        <v>73</v>
      </c>
      <c r="M4" s="1344" t="s">
        <v>74</v>
      </c>
      <c r="N4" s="1346" t="s">
        <v>75</v>
      </c>
      <c r="O4" s="35"/>
    </row>
    <row r="5" spans="2:23" s="24" customFormat="1" ht="14.45" customHeight="1">
      <c r="B5" s="1338"/>
      <c r="C5" s="1337"/>
      <c r="D5" s="1337"/>
      <c r="E5" s="1337"/>
      <c r="F5" s="1337"/>
      <c r="G5" s="1092" t="s">
        <v>251</v>
      </c>
      <c r="H5" s="1093" t="s">
        <v>70</v>
      </c>
      <c r="I5" s="1093" t="s">
        <v>251</v>
      </c>
      <c r="J5" s="1093" t="s">
        <v>70</v>
      </c>
      <c r="K5" s="1345"/>
      <c r="L5" s="1345"/>
      <c r="M5" s="1345"/>
      <c r="N5" s="1347"/>
      <c r="O5" s="35"/>
    </row>
    <row r="6" spans="2:23" s="932" customFormat="1" ht="17.25" customHeight="1">
      <c r="B6" s="928"/>
      <c r="C6" s="1331" t="s">
        <v>43</v>
      </c>
      <c r="D6" s="1331"/>
      <c r="E6" s="1331"/>
      <c r="F6" s="929"/>
      <c r="G6" s="940">
        <v>71022</v>
      </c>
      <c r="H6" s="940">
        <v>71152</v>
      </c>
      <c r="I6" s="940">
        <v>168466</v>
      </c>
      <c r="J6" s="940">
        <v>177411</v>
      </c>
      <c r="K6" s="941">
        <f>+G6-H6</f>
        <v>-130</v>
      </c>
      <c r="L6" s="942">
        <f>+K6/H6*100</f>
        <v>-0.18270744322014842</v>
      </c>
      <c r="M6" s="941">
        <f>+I6-J6</f>
        <v>-8945</v>
      </c>
      <c r="N6" s="942">
        <f>+M6/J6*100</f>
        <v>-5.0419647034287616</v>
      </c>
      <c r="O6" s="943"/>
      <c r="P6" s="944"/>
      <c r="Q6" s="944"/>
      <c r="R6" s="944"/>
      <c r="S6" s="944"/>
      <c r="T6" s="944"/>
      <c r="U6" s="944"/>
      <c r="V6" s="944"/>
      <c r="W6" s="944"/>
    </row>
    <row r="7" spans="2:23" s="932" customFormat="1" ht="17.25" customHeight="1">
      <c r="B7" s="928"/>
      <c r="C7" s="1331" t="s">
        <v>44</v>
      </c>
      <c r="D7" s="1331"/>
      <c r="E7" s="1331"/>
      <c r="F7" s="929"/>
      <c r="G7" s="940">
        <v>66643</v>
      </c>
      <c r="H7" s="940">
        <v>66885</v>
      </c>
      <c r="I7" s="940">
        <v>155163</v>
      </c>
      <c r="J7" s="940">
        <v>163343</v>
      </c>
      <c r="K7" s="941">
        <f>+G7-H7</f>
        <v>-242</v>
      </c>
      <c r="L7" s="942">
        <f>+K7/H7*100</f>
        <v>-0.36181505569260669</v>
      </c>
      <c r="M7" s="941">
        <f>+I7-J7</f>
        <v>-8180</v>
      </c>
      <c r="N7" s="942">
        <f>+M7/J7*100</f>
        <v>-5.0078668813478391</v>
      </c>
      <c r="O7" s="943"/>
    </row>
    <row r="8" spans="2:23" s="932" customFormat="1" ht="17.25" customHeight="1">
      <c r="B8" s="928"/>
      <c r="C8" s="934"/>
      <c r="D8" s="1331" t="s">
        <v>45</v>
      </c>
      <c r="E8" s="1331"/>
      <c r="F8" s="929"/>
      <c r="G8" s="940">
        <v>25796</v>
      </c>
      <c r="H8" s="940">
        <v>26016</v>
      </c>
      <c r="I8" s="940">
        <v>50812</v>
      </c>
      <c r="J8" s="940">
        <v>53145</v>
      </c>
      <c r="K8" s="941">
        <f>+G8-H8</f>
        <v>-220</v>
      </c>
      <c r="L8" s="942">
        <f>+K8/H8*100</f>
        <v>-0.84563345633456333</v>
      </c>
      <c r="M8" s="941">
        <f>+I8-J8</f>
        <v>-2333</v>
      </c>
      <c r="N8" s="942">
        <f>+M8/J8*100</f>
        <v>-4.3898767522814941</v>
      </c>
      <c r="O8" s="943"/>
    </row>
    <row r="9" spans="2:23" s="932" customFormat="1" ht="17.25" customHeight="1">
      <c r="B9" s="928"/>
      <c r="C9" s="934"/>
      <c r="D9" s="1331" t="s">
        <v>46</v>
      </c>
      <c r="E9" s="1331"/>
      <c r="F9" s="929"/>
      <c r="G9" s="940">
        <v>25295</v>
      </c>
      <c r="H9" s="940">
        <v>25183</v>
      </c>
      <c r="I9" s="940">
        <v>57371</v>
      </c>
      <c r="J9" s="940">
        <v>60086</v>
      </c>
      <c r="K9" s="941">
        <f>+G9-H9</f>
        <v>112</v>
      </c>
      <c r="L9" s="942">
        <f t="shared" ref="L9:L28" si="0">+K9/H9*100</f>
        <v>0.44474447047611487</v>
      </c>
      <c r="M9" s="941">
        <f t="shared" ref="M9:M28" si="1">+I9-J9</f>
        <v>-2715</v>
      </c>
      <c r="N9" s="942">
        <f t="shared" ref="N9:N15" si="2">+M9/J9*100</f>
        <v>-4.518523449722065</v>
      </c>
      <c r="O9" s="943"/>
    </row>
    <row r="10" spans="2:23" s="24" customFormat="1" ht="11.45" customHeight="1">
      <c r="B10" s="26"/>
      <c r="C10" s="27"/>
      <c r="D10" s="27"/>
      <c r="E10" s="30" t="s">
        <v>47</v>
      </c>
      <c r="F10" s="189"/>
      <c r="G10" s="173">
        <v>3304</v>
      </c>
      <c r="H10" s="173">
        <v>3424</v>
      </c>
      <c r="I10" s="173">
        <v>7587</v>
      </c>
      <c r="J10" s="173">
        <v>7967</v>
      </c>
      <c r="K10" s="174">
        <f t="shared" ref="K10:K15" si="3">+G10-H10</f>
        <v>-120</v>
      </c>
      <c r="L10" s="175">
        <f t="shared" si="0"/>
        <v>-3.5046728971962615</v>
      </c>
      <c r="M10" s="174">
        <f t="shared" si="1"/>
        <v>-380</v>
      </c>
      <c r="N10" s="175">
        <f t="shared" si="2"/>
        <v>-4.7696749089996233</v>
      </c>
      <c r="O10" s="35"/>
    </row>
    <row r="11" spans="2:23" s="24" customFormat="1" ht="11.45" customHeight="1">
      <c r="B11" s="26"/>
      <c r="C11" s="27"/>
      <c r="D11" s="27"/>
      <c r="E11" s="30" t="s">
        <v>48</v>
      </c>
      <c r="F11" s="189"/>
      <c r="G11" s="173">
        <v>1592</v>
      </c>
      <c r="H11" s="173">
        <v>1599</v>
      </c>
      <c r="I11" s="173">
        <v>3818</v>
      </c>
      <c r="J11" s="173">
        <v>4167</v>
      </c>
      <c r="K11" s="174">
        <f t="shared" si="3"/>
        <v>-7</v>
      </c>
      <c r="L11" s="175">
        <f t="shared" si="0"/>
        <v>-0.43777360850531583</v>
      </c>
      <c r="M11" s="174">
        <f t="shared" si="1"/>
        <v>-349</v>
      </c>
      <c r="N11" s="175">
        <f t="shared" si="2"/>
        <v>-8.3753299736021116</v>
      </c>
      <c r="O11" s="35"/>
    </row>
    <row r="12" spans="2:23" s="24" customFormat="1" ht="11.45" customHeight="1">
      <c r="B12" s="26"/>
      <c r="C12" s="27"/>
      <c r="D12" s="27"/>
      <c r="E12" s="30" t="s">
        <v>49</v>
      </c>
      <c r="F12" s="189"/>
      <c r="G12" s="173">
        <v>8736</v>
      </c>
      <c r="H12" s="173">
        <v>8676</v>
      </c>
      <c r="I12" s="173">
        <v>18831</v>
      </c>
      <c r="J12" s="173">
        <v>19760</v>
      </c>
      <c r="K12" s="174">
        <f t="shared" si="3"/>
        <v>60</v>
      </c>
      <c r="L12" s="175">
        <f t="shared" si="0"/>
        <v>0.69156293222683263</v>
      </c>
      <c r="M12" s="174">
        <f t="shared" si="1"/>
        <v>-929</v>
      </c>
      <c r="N12" s="175">
        <f t="shared" si="2"/>
        <v>-4.701417004048583</v>
      </c>
      <c r="O12" s="35"/>
    </row>
    <row r="13" spans="2:23" s="24" customFormat="1" ht="11.25" customHeight="1">
      <c r="B13" s="26"/>
      <c r="C13" s="27"/>
      <c r="D13" s="27"/>
      <c r="E13" s="30" t="s">
        <v>50</v>
      </c>
      <c r="F13" s="189"/>
      <c r="G13" s="173">
        <v>7416</v>
      </c>
      <c r="H13" s="173">
        <v>7102</v>
      </c>
      <c r="I13" s="173">
        <v>17781</v>
      </c>
      <c r="J13" s="173">
        <v>18113</v>
      </c>
      <c r="K13" s="174">
        <f t="shared" si="3"/>
        <v>314</v>
      </c>
      <c r="L13" s="175">
        <f t="shared" si="0"/>
        <v>4.4212897775274564</v>
      </c>
      <c r="M13" s="174">
        <f t="shared" si="1"/>
        <v>-332</v>
      </c>
      <c r="N13" s="175">
        <f t="shared" si="2"/>
        <v>-1.8329376690774581</v>
      </c>
      <c r="O13" s="35"/>
    </row>
    <row r="14" spans="2:23" s="24" customFormat="1" ht="11.45" customHeight="1">
      <c r="B14" s="26"/>
      <c r="C14" s="27"/>
      <c r="D14" s="27"/>
      <c r="E14" s="30" t="s">
        <v>51</v>
      </c>
      <c r="F14" s="189"/>
      <c r="G14" s="173">
        <v>2296</v>
      </c>
      <c r="H14" s="173">
        <v>2413</v>
      </c>
      <c r="I14" s="173">
        <v>4511</v>
      </c>
      <c r="J14" s="173">
        <v>4911</v>
      </c>
      <c r="K14" s="174">
        <f t="shared" si="3"/>
        <v>-117</v>
      </c>
      <c r="L14" s="175">
        <f t="shared" si="0"/>
        <v>-4.8487360132615001</v>
      </c>
      <c r="M14" s="174">
        <f t="shared" si="1"/>
        <v>-400</v>
      </c>
      <c r="N14" s="175">
        <f t="shared" si="2"/>
        <v>-8.1449806556709436</v>
      </c>
      <c r="O14" s="35"/>
    </row>
    <row r="15" spans="2:23" s="24" customFormat="1" ht="11.45" customHeight="1">
      <c r="B15" s="26"/>
      <c r="C15" s="27"/>
      <c r="D15" s="27"/>
      <c r="E15" s="30" t="s">
        <v>52</v>
      </c>
      <c r="F15" s="189"/>
      <c r="G15" s="173">
        <v>1951</v>
      </c>
      <c r="H15" s="173">
        <v>1969</v>
      </c>
      <c r="I15" s="173">
        <v>4843</v>
      </c>
      <c r="J15" s="173">
        <v>5168</v>
      </c>
      <c r="K15" s="174">
        <f t="shared" si="3"/>
        <v>-18</v>
      </c>
      <c r="L15" s="175">
        <f t="shared" si="0"/>
        <v>-0.91416962925342815</v>
      </c>
      <c r="M15" s="174">
        <f t="shared" si="1"/>
        <v>-325</v>
      </c>
      <c r="N15" s="175">
        <f t="shared" si="2"/>
        <v>-6.2886996904024777</v>
      </c>
      <c r="O15" s="35"/>
    </row>
    <row r="16" spans="2:23" s="932" customFormat="1" ht="17.25" customHeight="1">
      <c r="B16" s="928"/>
      <c r="C16" s="937"/>
      <c r="D16" s="1331" t="s">
        <v>53</v>
      </c>
      <c r="E16" s="1331"/>
      <c r="F16" s="929"/>
      <c r="G16" s="940">
        <v>15552</v>
      </c>
      <c r="H16" s="940">
        <v>15686</v>
      </c>
      <c r="I16" s="940">
        <v>46980</v>
      </c>
      <c r="J16" s="940">
        <v>50112</v>
      </c>
      <c r="K16" s="941">
        <f>+G16-H16</f>
        <v>-134</v>
      </c>
      <c r="L16" s="942">
        <f t="shared" si="0"/>
        <v>-0.8542649496366187</v>
      </c>
      <c r="M16" s="941">
        <f t="shared" si="1"/>
        <v>-3132</v>
      </c>
      <c r="N16" s="942">
        <f>+M16/J16*100</f>
        <v>-6.25</v>
      </c>
      <c r="O16" s="943"/>
    </row>
    <row r="17" spans="2:23" s="24" customFormat="1" ht="11.45" customHeight="1">
      <c r="B17" s="26"/>
      <c r="C17" s="27"/>
      <c r="D17" s="27"/>
      <c r="E17" s="31" t="s">
        <v>54</v>
      </c>
      <c r="F17" s="189"/>
      <c r="G17" s="173">
        <v>1582</v>
      </c>
      <c r="H17" s="173">
        <v>1602</v>
      </c>
      <c r="I17" s="173">
        <v>4771</v>
      </c>
      <c r="J17" s="173">
        <v>5155</v>
      </c>
      <c r="K17" s="174">
        <f t="shared" ref="K17:K28" si="4">+G17-H17</f>
        <v>-20</v>
      </c>
      <c r="L17" s="175">
        <f t="shared" si="0"/>
        <v>-1.2484394506866416</v>
      </c>
      <c r="M17" s="174">
        <f t="shared" si="1"/>
        <v>-384</v>
      </c>
      <c r="N17" s="175">
        <f>+M17/J17*100</f>
        <v>-7.4490785645004847</v>
      </c>
      <c r="O17" s="35"/>
    </row>
    <row r="18" spans="2:23" s="24" customFormat="1" ht="11.45" customHeight="1">
      <c r="B18" s="26"/>
      <c r="C18" s="27"/>
      <c r="D18" s="27"/>
      <c r="E18" s="31" t="s">
        <v>55</v>
      </c>
      <c r="F18" s="189"/>
      <c r="G18" s="173">
        <v>1463</v>
      </c>
      <c r="H18" s="173">
        <v>1413</v>
      </c>
      <c r="I18" s="173">
        <v>4444</v>
      </c>
      <c r="J18" s="173">
        <v>4512</v>
      </c>
      <c r="K18" s="174">
        <f t="shared" si="4"/>
        <v>50</v>
      </c>
      <c r="L18" s="175">
        <f t="shared" si="0"/>
        <v>3.5385704175513095</v>
      </c>
      <c r="M18" s="174">
        <f t="shared" si="1"/>
        <v>-68</v>
      </c>
      <c r="N18" s="175">
        <f>+M18/J18*100</f>
        <v>-1.5070921985815602</v>
      </c>
      <c r="O18" s="35"/>
    </row>
    <row r="19" spans="2:23" s="24" customFormat="1" ht="11.45" customHeight="1">
      <c r="B19" s="26"/>
      <c r="C19" s="27"/>
      <c r="D19" s="27"/>
      <c r="E19" s="31" t="s">
        <v>56</v>
      </c>
      <c r="F19" s="189"/>
      <c r="G19" s="173">
        <v>1076</v>
      </c>
      <c r="H19" s="173">
        <v>1032</v>
      </c>
      <c r="I19" s="173">
        <v>3304</v>
      </c>
      <c r="J19" s="173">
        <v>3248</v>
      </c>
      <c r="K19" s="174">
        <f t="shared" si="4"/>
        <v>44</v>
      </c>
      <c r="L19" s="175">
        <f t="shared" si="0"/>
        <v>4.2635658914728678</v>
      </c>
      <c r="M19" s="174">
        <f t="shared" si="1"/>
        <v>56</v>
      </c>
      <c r="N19" s="175">
        <f>+M19/J19*100</f>
        <v>1.7241379310344827</v>
      </c>
      <c r="O19" s="35"/>
    </row>
    <row r="20" spans="2:23" s="24" customFormat="1" ht="11.45" customHeight="1">
      <c r="B20" s="26"/>
      <c r="C20" s="27"/>
      <c r="D20" s="27"/>
      <c r="E20" s="31" t="s">
        <v>57</v>
      </c>
      <c r="F20" s="189"/>
      <c r="G20" s="173">
        <v>695</v>
      </c>
      <c r="H20" s="173">
        <v>704</v>
      </c>
      <c r="I20" s="173">
        <v>1946</v>
      </c>
      <c r="J20" s="173">
        <v>2153</v>
      </c>
      <c r="K20" s="174">
        <f t="shared" si="4"/>
        <v>-9</v>
      </c>
      <c r="L20" s="175">
        <f t="shared" si="0"/>
        <v>-1.2784090909090911</v>
      </c>
      <c r="M20" s="174">
        <f t="shared" si="1"/>
        <v>-207</v>
      </c>
      <c r="N20" s="175">
        <f t="shared" ref="N20:N28" si="5">+M20/J20*100</f>
        <v>-9.6144914073385976</v>
      </c>
      <c r="O20" s="35"/>
    </row>
    <row r="21" spans="2:23" s="24" customFormat="1" ht="11.45" customHeight="1">
      <c r="B21" s="26"/>
      <c r="C21" s="27"/>
      <c r="D21" s="27"/>
      <c r="E21" s="31" t="s">
        <v>58</v>
      </c>
      <c r="F21" s="189"/>
      <c r="G21" s="173">
        <v>2960</v>
      </c>
      <c r="H21" s="173">
        <v>3059</v>
      </c>
      <c r="I21" s="173">
        <v>8529</v>
      </c>
      <c r="J21" s="173">
        <v>9034</v>
      </c>
      <c r="K21" s="174">
        <f t="shared" si="4"/>
        <v>-99</v>
      </c>
      <c r="L21" s="175">
        <f t="shared" si="0"/>
        <v>-3.2363517489375613</v>
      </c>
      <c r="M21" s="174">
        <f t="shared" si="1"/>
        <v>-505</v>
      </c>
      <c r="N21" s="175">
        <f t="shared" si="5"/>
        <v>-5.5899933584237322</v>
      </c>
      <c r="O21" s="35"/>
    </row>
    <row r="22" spans="2:23" s="24" customFormat="1" ht="11.45" customHeight="1">
      <c r="B22" s="26"/>
      <c r="C22" s="27"/>
      <c r="D22" s="27"/>
      <c r="E22" s="31" t="s">
        <v>59</v>
      </c>
      <c r="F22" s="189"/>
      <c r="G22" s="173">
        <v>1962</v>
      </c>
      <c r="H22" s="173">
        <v>1875</v>
      </c>
      <c r="I22" s="173">
        <v>5701</v>
      </c>
      <c r="J22" s="173">
        <v>5764</v>
      </c>
      <c r="K22" s="174">
        <f t="shared" si="4"/>
        <v>87</v>
      </c>
      <c r="L22" s="175">
        <f t="shared" si="0"/>
        <v>4.6399999999999997</v>
      </c>
      <c r="M22" s="174">
        <f t="shared" si="1"/>
        <v>-63</v>
      </c>
      <c r="N22" s="175">
        <f t="shared" si="5"/>
        <v>-1.0929909784871616</v>
      </c>
      <c r="O22" s="35"/>
    </row>
    <row r="23" spans="2:23" s="24" customFormat="1" ht="11.45" customHeight="1">
      <c r="B23" s="26"/>
      <c r="C23" s="27"/>
      <c r="D23" s="27"/>
      <c r="E23" s="31" t="s">
        <v>60</v>
      </c>
      <c r="F23" s="189"/>
      <c r="G23" s="173">
        <v>569</v>
      </c>
      <c r="H23" s="173">
        <v>609</v>
      </c>
      <c r="I23" s="173">
        <v>1613</v>
      </c>
      <c r="J23" s="173">
        <v>1885</v>
      </c>
      <c r="K23" s="174">
        <f t="shared" si="4"/>
        <v>-40</v>
      </c>
      <c r="L23" s="175">
        <f t="shared" si="0"/>
        <v>-6.5681444991789819</v>
      </c>
      <c r="M23" s="174">
        <f t="shared" si="1"/>
        <v>-272</v>
      </c>
      <c r="N23" s="175">
        <f t="shared" si="5"/>
        <v>-14.429708222811671</v>
      </c>
      <c r="O23" s="35"/>
    </row>
    <row r="24" spans="2:23" s="24" customFormat="1" ht="11.45" customHeight="1">
      <c r="B24" s="26"/>
      <c r="C24" s="27"/>
      <c r="D24" s="27"/>
      <c r="E24" s="31" t="s">
        <v>61</v>
      </c>
      <c r="F24" s="189"/>
      <c r="G24" s="173">
        <v>769</v>
      </c>
      <c r="H24" s="173">
        <v>800</v>
      </c>
      <c r="I24" s="173">
        <v>2439</v>
      </c>
      <c r="J24" s="173">
        <v>2675</v>
      </c>
      <c r="K24" s="174">
        <f t="shared" si="4"/>
        <v>-31</v>
      </c>
      <c r="L24" s="175">
        <f t="shared" si="0"/>
        <v>-3.875</v>
      </c>
      <c r="M24" s="174">
        <f t="shared" si="1"/>
        <v>-236</v>
      </c>
      <c r="N24" s="175">
        <f t="shared" si="5"/>
        <v>-8.8224299065420571</v>
      </c>
      <c r="O24" s="35"/>
    </row>
    <row r="25" spans="2:23" s="24" customFormat="1" ht="11.45" customHeight="1">
      <c r="B25" s="26"/>
      <c r="C25" s="27"/>
      <c r="D25" s="27"/>
      <c r="E25" s="31" t="s">
        <v>62</v>
      </c>
      <c r="F25" s="189"/>
      <c r="G25" s="173">
        <v>963</v>
      </c>
      <c r="H25" s="173">
        <v>947</v>
      </c>
      <c r="I25" s="173">
        <v>3334</v>
      </c>
      <c r="J25" s="173">
        <v>3548</v>
      </c>
      <c r="K25" s="174">
        <f t="shared" si="4"/>
        <v>16</v>
      </c>
      <c r="L25" s="175">
        <f t="shared" si="0"/>
        <v>1.6895459345300949</v>
      </c>
      <c r="M25" s="174">
        <f t="shared" si="1"/>
        <v>-214</v>
      </c>
      <c r="N25" s="175">
        <f t="shared" si="5"/>
        <v>-6.0315670800450958</v>
      </c>
      <c r="O25" s="35"/>
    </row>
    <row r="26" spans="2:23" s="24" customFormat="1" ht="11.45" customHeight="1">
      <c r="B26" s="26"/>
      <c r="C26" s="27"/>
      <c r="D26" s="27"/>
      <c r="E26" s="31" t="s">
        <v>63</v>
      </c>
      <c r="F26" s="189"/>
      <c r="G26" s="173">
        <v>1092</v>
      </c>
      <c r="H26" s="173">
        <v>1129</v>
      </c>
      <c r="I26" s="173">
        <v>3478</v>
      </c>
      <c r="J26" s="173">
        <v>3854</v>
      </c>
      <c r="K26" s="174">
        <f t="shared" si="4"/>
        <v>-37</v>
      </c>
      <c r="L26" s="175">
        <f t="shared" si="0"/>
        <v>-3.277236492471213</v>
      </c>
      <c r="M26" s="174">
        <f t="shared" si="1"/>
        <v>-376</v>
      </c>
      <c r="N26" s="175">
        <f t="shared" si="5"/>
        <v>-9.7560975609756095</v>
      </c>
      <c r="O26" s="35"/>
    </row>
    <row r="27" spans="2:23" s="24" customFormat="1" ht="11.45" customHeight="1">
      <c r="B27" s="26"/>
      <c r="C27" s="27"/>
      <c r="D27" s="27"/>
      <c r="E27" s="31" t="s">
        <v>64</v>
      </c>
      <c r="F27" s="189"/>
      <c r="G27" s="173">
        <v>1136</v>
      </c>
      <c r="H27" s="173">
        <v>1181</v>
      </c>
      <c r="I27" s="173">
        <v>3515</v>
      </c>
      <c r="J27" s="173">
        <v>3955</v>
      </c>
      <c r="K27" s="174">
        <f t="shared" si="4"/>
        <v>-45</v>
      </c>
      <c r="L27" s="175">
        <f t="shared" si="0"/>
        <v>-3.8103302286198142</v>
      </c>
      <c r="M27" s="174">
        <f t="shared" si="1"/>
        <v>-440</v>
      </c>
      <c r="N27" s="175">
        <f t="shared" si="5"/>
        <v>-11.125158027812896</v>
      </c>
      <c r="O27" s="35"/>
    </row>
    <row r="28" spans="2:23" s="24" customFormat="1" ht="11.45" customHeight="1">
      <c r="B28" s="26"/>
      <c r="C28" s="27"/>
      <c r="D28" s="27"/>
      <c r="E28" s="31" t="s">
        <v>65</v>
      </c>
      <c r="F28" s="189"/>
      <c r="G28" s="173">
        <v>1285</v>
      </c>
      <c r="H28" s="173">
        <v>1335</v>
      </c>
      <c r="I28" s="173">
        <v>3906</v>
      </c>
      <c r="J28" s="173">
        <v>4329</v>
      </c>
      <c r="K28" s="174">
        <f t="shared" si="4"/>
        <v>-50</v>
      </c>
      <c r="L28" s="175">
        <f t="shared" si="0"/>
        <v>-3.7453183520599254</v>
      </c>
      <c r="M28" s="174">
        <f t="shared" si="1"/>
        <v>-423</v>
      </c>
      <c r="N28" s="175">
        <f t="shared" si="5"/>
        <v>-9.7713097713097721</v>
      </c>
      <c r="O28" s="35"/>
    </row>
    <row r="29" spans="2:23" s="932" customFormat="1" ht="17.25" customHeight="1">
      <c r="B29" s="928"/>
      <c r="C29" s="1331" t="s">
        <v>66</v>
      </c>
      <c r="D29" s="1332"/>
      <c r="E29" s="1332"/>
      <c r="F29" s="929"/>
      <c r="G29" s="940">
        <v>3385</v>
      </c>
      <c r="H29" s="940">
        <v>3294</v>
      </c>
      <c r="I29" s="940">
        <v>10187</v>
      </c>
      <c r="J29" s="940">
        <v>10780</v>
      </c>
      <c r="K29" s="941">
        <f>+G29-H29</f>
        <v>91</v>
      </c>
      <c r="L29" s="942">
        <f>+K29/H29*100</f>
        <v>2.7625986642380083</v>
      </c>
      <c r="M29" s="941">
        <f>+I29-J29</f>
        <v>-593</v>
      </c>
      <c r="N29" s="942">
        <f>+M29/J29*100</f>
        <v>-5.5009276437847863</v>
      </c>
      <c r="O29" s="943"/>
    </row>
    <row r="30" spans="2:23" s="932" customFormat="1" ht="17.25" customHeight="1">
      <c r="B30" s="928"/>
      <c r="C30" s="1331" t="s">
        <v>67</v>
      </c>
      <c r="D30" s="1332"/>
      <c r="E30" s="1332"/>
      <c r="F30" s="929"/>
      <c r="G30" s="940">
        <v>994</v>
      </c>
      <c r="H30" s="940">
        <v>973</v>
      </c>
      <c r="I30" s="940">
        <v>3116</v>
      </c>
      <c r="J30" s="940">
        <v>3288</v>
      </c>
      <c r="K30" s="941">
        <f>+G30-H30</f>
        <v>21</v>
      </c>
      <c r="L30" s="942">
        <f>+K30/H30*100</f>
        <v>2.1582733812949639</v>
      </c>
      <c r="M30" s="941">
        <f>+I30-J30</f>
        <v>-172</v>
      </c>
      <c r="N30" s="942">
        <f>+M30/J30*100</f>
        <v>-5.2311435523114351</v>
      </c>
      <c r="O30" s="943"/>
    </row>
    <row r="31" spans="2:23" s="24" customFormat="1" ht="4.9000000000000004" customHeight="1">
      <c r="B31" s="32"/>
      <c r="C31" s="32"/>
      <c r="D31" s="32"/>
      <c r="E31" s="32"/>
      <c r="F31" s="190"/>
      <c r="G31" s="37"/>
      <c r="H31" s="37"/>
      <c r="I31" s="37"/>
      <c r="J31" s="37"/>
      <c r="K31" s="37"/>
      <c r="L31" s="37"/>
      <c r="M31" s="37"/>
      <c r="N31" s="37"/>
      <c r="O31" s="35"/>
    </row>
    <row r="32" spans="2:23" ht="12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24"/>
      <c r="Q32" s="24"/>
      <c r="R32" s="24"/>
      <c r="S32" s="24"/>
      <c r="T32" s="24"/>
      <c r="U32" s="24"/>
      <c r="V32" s="24"/>
      <c r="W32" s="24"/>
    </row>
    <row r="33" spans="16:23">
      <c r="P33" s="24"/>
      <c r="Q33" s="24"/>
      <c r="R33" s="24"/>
      <c r="S33" s="24"/>
      <c r="T33" s="24"/>
      <c r="U33" s="24"/>
      <c r="V33" s="24"/>
      <c r="W33" s="24"/>
    </row>
    <row r="34" spans="16:23">
      <c r="P34" s="24"/>
      <c r="Q34" s="24"/>
      <c r="R34" s="24"/>
      <c r="S34" s="24"/>
      <c r="T34" s="24"/>
      <c r="U34" s="24"/>
      <c r="V34" s="24"/>
      <c r="W34" s="24"/>
    </row>
    <row r="35" spans="16:23">
      <c r="P35" s="24"/>
      <c r="Q35" s="24"/>
      <c r="R35" s="24"/>
      <c r="S35" s="24"/>
      <c r="T35" s="24"/>
      <c r="U35" s="24"/>
      <c r="V35" s="24"/>
      <c r="W35" s="24"/>
    </row>
    <row r="36" spans="16:23">
      <c r="P36" s="24"/>
      <c r="Q36" s="24"/>
      <c r="R36" s="24"/>
      <c r="S36" s="24"/>
      <c r="T36" s="24"/>
      <c r="U36" s="24"/>
      <c r="V36" s="24"/>
      <c r="W36" s="24"/>
    </row>
  </sheetData>
  <mergeCells count="16">
    <mergeCell ref="B2:N2"/>
    <mergeCell ref="L3:N3"/>
    <mergeCell ref="B4:F5"/>
    <mergeCell ref="G4:H4"/>
    <mergeCell ref="I4:J4"/>
    <mergeCell ref="K4:K5"/>
    <mergeCell ref="L4:L5"/>
    <mergeCell ref="M4:M5"/>
    <mergeCell ref="N4:N5"/>
    <mergeCell ref="C30:E30"/>
    <mergeCell ref="C6:E6"/>
    <mergeCell ref="C7:E7"/>
    <mergeCell ref="D8:E8"/>
    <mergeCell ref="D9:E9"/>
    <mergeCell ref="D16:E16"/>
    <mergeCell ref="C29:E29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58" orientation="portrait" useFirstPageNumber="1" r:id="rId1"/>
  <headerFooter scaleWithDoc="0" alignWithMargins="0">
    <oddFooter>&amp;C&amp;"ＭＳ ゴシック,標準"&amp;P</oddFooter>
  </headerFooter>
  <ignoredErrors>
    <ignoredError sqref="L6:L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9"/>
  </sheetPr>
  <dimension ref="A1:X77"/>
  <sheetViews>
    <sheetView view="pageBreakPreview" zoomScaleNormal="100" zoomScaleSheetLayoutView="100" workbookViewId="0">
      <selection activeCell="T14" sqref="T14"/>
    </sheetView>
  </sheetViews>
  <sheetFormatPr defaultRowHeight="13.5"/>
  <cols>
    <col min="1" max="1" width="3" style="23" customWidth="1"/>
    <col min="2" max="2" width="0.75" style="38" customWidth="1"/>
    <col min="3" max="3" width="2.625" style="38" customWidth="1"/>
    <col min="4" max="4" width="1.875" style="38" customWidth="1"/>
    <col min="5" max="5" width="1" style="38" customWidth="1"/>
    <col min="6" max="6" width="1.25" style="38" customWidth="1"/>
    <col min="7" max="7" width="1.875" style="38" customWidth="1"/>
    <col min="8" max="8" width="2" style="38" customWidth="1"/>
    <col min="9" max="9" width="8.25" style="68" customWidth="1"/>
    <col min="10" max="10" width="0.875" style="68" customWidth="1"/>
    <col min="11" max="18" width="8.875" style="67" customWidth="1"/>
    <col min="19" max="16384" width="9" style="38"/>
  </cols>
  <sheetData>
    <row r="1" spans="1:18" s="23" customFormat="1" ht="20.25" customHeight="1"/>
    <row r="2" spans="1:18" ht="19.5" customHeight="1">
      <c r="B2" s="1359" t="s">
        <v>252</v>
      </c>
      <c r="C2" s="1359"/>
      <c r="D2" s="1359"/>
      <c r="E2" s="1359"/>
      <c r="F2" s="1359"/>
      <c r="G2" s="1359"/>
      <c r="H2" s="1359"/>
      <c r="I2" s="1359"/>
      <c r="J2" s="1359"/>
      <c r="K2" s="1359"/>
      <c r="L2" s="1359"/>
      <c r="M2" s="1359"/>
      <c r="N2" s="1359"/>
      <c r="O2" s="1359"/>
      <c r="P2" s="1359"/>
      <c r="Q2" s="1359"/>
      <c r="R2" s="1359"/>
    </row>
    <row r="3" spans="1:18" s="1067" customFormat="1" ht="12.75" customHeight="1">
      <c r="A3" s="944"/>
      <c r="C3" s="1068"/>
      <c r="D3" s="1068"/>
      <c r="E3" s="1068"/>
      <c r="F3" s="1068"/>
      <c r="G3" s="1068"/>
      <c r="H3" s="1068"/>
      <c r="I3" s="1069"/>
      <c r="J3" s="1069"/>
      <c r="K3" s="1070"/>
      <c r="L3" s="1070"/>
      <c r="M3" s="1070"/>
      <c r="N3" s="1070"/>
      <c r="O3" s="1070"/>
      <c r="P3" s="1070"/>
      <c r="Q3" s="1070"/>
      <c r="R3" s="1071" t="s">
        <v>76</v>
      </c>
    </row>
    <row r="4" spans="1:18" s="39" customFormat="1" ht="12.75" customHeight="1">
      <c r="A4" s="24"/>
      <c r="B4" s="1360"/>
      <c r="C4" s="1360"/>
      <c r="D4" s="1360"/>
      <c r="E4" s="1360"/>
      <c r="F4" s="1360"/>
      <c r="G4" s="1360"/>
      <c r="H4" s="1360"/>
      <c r="I4" s="1360"/>
      <c r="J4" s="1360"/>
      <c r="K4" s="1363" t="s">
        <v>77</v>
      </c>
      <c r="L4" s="1363"/>
      <c r="M4" s="1363"/>
      <c r="N4" s="1363"/>
      <c r="O4" s="193" t="s">
        <v>78</v>
      </c>
      <c r="P4" s="193" t="s">
        <v>79</v>
      </c>
      <c r="Q4" s="193" t="s">
        <v>80</v>
      </c>
      <c r="R4" s="191" t="s">
        <v>81</v>
      </c>
    </row>
    <row r="5" spans="1:18" s="39" customFormat="1" ht="12.75" customHeight="1">
      <c r="A5" s="24"/>
      <c r="B5" s="1361"/>
      <c r="C5" s="1361"/>
      <c r="D5" s="1361"/>
      <c r="E5" s="1361"/>
      <c r="F5" s="1361"/>
      <c r="G5" s="1361"/>
      <c r="H5" s="1361"/>
      <c r="I5" s="1361"/>
      <c r="J5" s="1361"/>
      <c r="K5" s="1364" t="s">
        <v>82</v>
      </c>
      <c r="L5" s="194" t="s">
        <v>253</v>
      </c>
      <c r="M5" s="194" t="s">
        <v>83</v>
      </c>
      <c r="N5" s="194" t="s">
        <v>254</v>
      </c>
      <c r="O5" s="195" t="s">
        <v>84</v>
      </c>
      <c r="P5" s="195" t="s">
        <v>84</v>
      </c>
      <c r="Q5" s="195" t="s">
        <v>84</v>
      </c>
      <c r="R5" s="42" t="s">
        <v>84</v>
      </c>
    </row>
    <row r="6" spans="1:18" s="39" customFormat="1" ht="12.75" customHeight="1">
      <c r="A6" s="24"/>
      <c r="B6" s="1362"/>
      <c r="C6" s="1362"/>
      <c r="D6" s="1362"/>
      <c r="E6" s="1362"/>
      <c r="F6" s="1362"/>
      <c r="G6" s="1362"/>
      <c r="H6" s="1362"/>
      <c r="I6" s="1362"/>
      <c r="J6" s="1362"/>
      <c r="K6" s="1365"/>
      <c r="L6" s="196" t="s">
        <v>85</v>
      </c>
      <c r="M6" s="196" t="s">
        <v>86</v>
      </c>
      <c r="N6" s="196" t="s">
        <v>87</v>
      </c>
      <c r="O6" s="197" t="s">
        <v>88</v>
      </c>
      <c r="P6" s="197" t="s">
        <v>89</v>
      </c>
      <c r="Q6" s="198" t="s">
        <v>90</v>
      </c>
      <c r="R6" s="192" t="s">
        <v>91</v>
      </c>
    </row>
    <row r="7" spans="1:18" s="39" customFormat="1" ht="6.75" customHeight="1">
      <c r="A7" s="24"/>
      <c r="I7" s="52"/>
      <c r="J7" s="52"/>
      <c r="K7" s="211"/>
      <c r="L7" s="40"/>
      <c r="M7" s="40"/>
      <c r="N7" s="40"/>
      <c r="O7" s="40"/>
      <c r="P7" s="40"/>
      <c r="Q7" s="40"/>
      <c r="R7" s="40"/>
    </row>
    <row r="8" spans="1:18" s="39" customFormat="1" ht="12.75" customHeight="1">
      <c r="A8" s="24"/>
      <c r="C8" s="41"/>
      <c r="D8" s="41"/>
      <c r="E8" s="41"/>
      <c r="F8" s="41"/>
      <c r="G8" s="41"/>
      <c r="H8" s="41"/>
      <c r="I8" s="157" t="s">
        <v>43</v>
      </c>
      <c r="J8" s="206"/>
      <c r="K8" s="212">
        <v>194197</v>
      </c>
      <c r="L8" s="201">
        <v>31465</v>
      </c>
      <c r="M8" s="201">
        <v>130944</v>
      </c>
      <c r="N8" s="201">
        <v>31451</v>
      </c>
      <c r="O8" s="202">
        <v>24</v>
      </c>
      <c r="P8" s="202">
        <v>24</v>
      </c>
      <c r="Q8" s="202">
        <v>48</v>
      </c>
      <c r="R8" s="202">
        <v>100</v>
      </c>
    </row>
    <row r="9" spans="1:18" s="39" customFormat="1" ht="12.75" customHeight="1">
      <c r="A9" s="24"/>
      <c r="C9" s="1349" t="s">
        <v>92</v>
      </c>
      <c r="D9" s="1349"/>
      <c r="E9" s="1349"/>
      <c r="F9" s="1349"/>
      <c r="G9" s="1350"/>
      <c r="H9" s="42"/>
      <c r="I9" s="43" t="s">
        <v>0</v>
      </c>
      <c r="J9" s="52"/>
      <c r="K9" s="213">
        <v>89273</v>
      </c>
      <c r="L9" s="199">
        <v>16033</v>
      </c>
      <c r="M9" s="199">
        <v>60809</v>
      </c>
      <c r="N9" s="199">
        <v>12246</v>
      </c>
      <c r="O9" s="200">
        <v>26.4</v>
      </c>
      <c r="P9" s="200">
        <v>20.100000000000001</v>
      </c>
      <c r="Q9" s="200">
        <v>46.5</v>
      </c>
      <c r="R9" s="200">
        <v>76.400000000000006</v>
      </c>
    </row>
    <row r="10" spans="1:18" s="39" customFormat="1" ht="12.75" customHeight="1">
      <c r="A10" s="24"/>
      <c r="C10" s="41"/>
      <c r="D10" s="41"/>
      <c r="E10" s="41"/>
      <c r="F10" s="41"/>
      <c r="G10" s="41"/>
      <c r="H10" s="41"/>
      <c r="I10" s="43" t="s">
        <v>1</v>
      </c>
      <c r="J10" s="52"/>
      <c r="K10" s="213">
        <v>104924</v>
      </c>
      <c r="L10" s="199">
        <v>15432</v>
      </c>
      <c r="M10" s="199">
        <v>70135</v>
      </c>
      <c r="N10" s="199">
        <v>19205</v>
      </c>
      <c r="O10" s="200">
        <v>22</v>
      </c>
      <c r="P10" s="200">
        <v>27.4</v>
      </c>
      <c r="Q10" s="200">
        <v>49.4</v>
      </c>
      <c r="R10" s="200">
        <v>124.4</v>
      </c>
    </row>
    <row r="11" spans="1:18" s="39" customFormat="1" ht="6.75" customHeight="1">
      <c r="A11" s="24"/>
      <c r="C11" s="41"/>
      <c r="D11" s="41"/>
      <c r="E11" s="41"/>
      <c r="F11" s="41"/>
      <c r="G11" s="41"/>
      <c r="H11" s="41"/>
      <c r="I11" s="43"/>
      <c r="J11" s="52"/>
      <c r="K11" s="214"/>
      <c r="L11" s="46"/>
      <c r="M11" s="46"/>
      <c r="N11" s="46"/>
      <c r="O11" s="47"/>
      <c r="P11" s="47"/>
      <c r="Q11" s="47"/>
      <c r="R11" s="47"/>
    </row>
    <row r="12" spans="1:18" s="39" customFormat="1" ht="12.75" customHeight="1">
      <c r="A12" s="24"/>
      <c r="C12" s="41"/>
      <c r="D12" s="41"/>
      <c r="E12" s="41"/>
      <c r="F12" s="41"/>
      <c r="G12" s="41"/>
      <c r="H12" s="41"/>
      <c r="I12" s="157" t="s">
        <v>43</v>
      </c>
      <c r="J12" s="206"/>
      <c r="K12" s="212">
        <v>193217</v>
      </c>
      <c r="L12" s="201">
        <v>28251</v>
      </c>
      <c r="M12" s="201">
        <v>126925</v>
      </c>
      <c r="N12" s="201">
        <v>37954</v>
      </c>
      <c r="O12" s="202">
        <v>22.3</v>
      </c>
      <c r="P12" s="202">
        <v>29.9</v>
      </c>
      <c r="Q12" s="202">
        <v>52.2</v>
      </c>
      <c r="R12" s="202">
        <v>134.30000000000001</v>
      </c>
    </row>
    <row r="13" spans="1:18" s="39" customFormat="1" ht="12.75" customHeight="1">
      <c r="A13" s="24"/>
      <c r="C13" s="1349" t="s">
        <v>93</v>
      </c>
      <c r="D13" s="1349"/>
      <c r="E13" s="1349"/>
      <c r="F13" s="1349"/>
      <c r="G13" s="1350"/>
      <c r="H13" s="42"/>
      <c r="I13" s="43" t="s">
        <v>0</v>
      </c>
      <c r="J13" s="52"/>
      <c r="K13" s="213">
        <v>88972</v>
      </c>
      <c r="L13" s="199">
        <v>14340</v>
      </c>
      <c r="M13" s="199">
        <v>59614</v>
      </c>
      <c r="N13" s="199">
        <v>14975</v>
      </c>
      <c r="O13" s="200">
        <v>24.1</v>
      </c>
      <c r="P13" s="200">
        <v>25.1</v>
      </c>
      <c r="Q13" s="200">
        <v>49.2</v>
      </c>
      <c r="R13" s="200">
        <v>104.4</v>
      </c>
    </row>
    <row r="14" spans="1:18" s="39" customFormat="1" ht="12.75" customHeight="1">
      <c r="A14" s="24"/>
      <c r="C14" s="41"/>
      <c r="D14" s="41"/>
      <c r="E14" s="41"/>
      <c r="F14" s="41"/>
      <c r="G14" s="41"/>
      <c r="H14" s="41"/>
      <c r="I14" s="43" t="s">
        <v>1</v>
      </c>
      <c r="J14" s="52"/>
      <c r="K14" s="213">
        <v>104245</v>
      </c>
      <c r="L14" s="199">
        <v>13911</v>
      </c>
      <c r="M14" s="199">
        <v>67311</v>
      </c>
      <c r="N14" s="199">
        <v>22979</v>
      </c>
      <c r="O14" s="200">
        <v>20.7</v>
      </c>
      <c r="P14" s="200">
        <v>34.1</v>
      </c>
      <c r="Q14" s="200">
        <v>54.8</v>
      </c>
      <c r="R14" s="200">
        <v>165.2</v>
      </c>
    </row>
    <row r="15" spans="1:18" s="39" customFormat="1" ht="6.75" customHeight="1">
      <c r="A15" s="24"/>
      <c r="C15" s="41"/>
      <c r="D15" s="41"/>
      <c r="E15" s="41"/>
      <c r="F15" s="41"/>
      <c r="G15" s="41"/>
      <c r="H15" s="41"/>
      <c r="I15" s="43"/>
      <c r="J15" s="52"/>
      <c r="K15" s="214"/>
      <c r="L15" s="46"/>
      <c r="M15" s="46"/>
      <c r="N15" s="46"/>
      <c r="O15" s="47"/>
      <c r="P15" s="47"/>
      <c r="Q15" s="47"/>
      <c r="R15" s="47"/>
    </row>
    <row r="16" spans="1:18" s="39" customFormat="1" ht="12.75" customHeight="1">
      <c r="A16" s="24"/>
      <c r="C16" s="41"/>
      <c r="D16" s="41"/>
      <c r="E16" s="41"/>
      <c r="F16" s="41"/>
      <c r="G16" s="41"/>
      <c r="H16" s="41"/>
      <c r="I16" s="157" t="s">
        <v>43</v>
      </c>
      <c r="J16" s="206"/>
      <c r="K16" s="212">
        <v>189043</v>
      </c>
      <c r="L16" s="201">
        <v>25051</v>
      </c>
      <c r="M16" s="201">
        <v>120732</v>
      </c>
      <c r="N16" s="201">
        <v>43199</v>
      </c>
      <c r="O16" s="202">
        <v>20.7</v>
      </c>
      <c r="P16" s="202">
        <v>35.799999999999997</v>
      </c>
      <c r="Q16" s="202">
        <v>56.5</v>
      </c>
      <c r="R16" s="202">
        <v>172.4</v>
      </c>
    </row>
    <row r="17" spans="1:18" s="39" customFormat="1" ht="12.75" customHeight="1">
      <c r="A17" s="24"/>
      <c r="C17" s="1349" t="s">
        <v>94</v>
      </c>
      <c r="D17" s="1349"/>
      <c r="E17" s="1349"/>
      <c r="F17" s="1349"/>
      <c r="G17" s="1350"/>
      <c r="H17" s="42"/>
      <c r="I17" s="43" t="s">
        <v>0</v>
      </c>
      <c r="J17" s="52"/>
      <c r="K17" s="213">
        <v>86622</v>
      </c>
      <c r="L17" s="199">
        <v>12663</v>
      </c>
      <c r="M17" s="199">
        <v>56956</v>
      </c>
      <c r="N17" s="199">
        <v>16975</v>
      </c>
      <c r="O17" s="200">
        <v>22.2</v>
      </c>
      <c r="P17" s="200">
        <v>29.8</v>
      </c>
      <c r="Q17" s="200">
        <v>52</v>
      </c>
      <c r="R17" s="200">
        <v>134.1</v>
      </c>
    </row>
    <row r="18" spans="1:18" s="39" customFormat="1" ht="12.75" customHeight="1">
      <c r="A18" s="24"/>
      <c r="C18" s="41"/>
      <c r="D18" s="41"/>
      <c r="E18" s="41"/>
      <c r="F18" s="41"/>
      <c r="G18" s="41"/>
      <c r="H18" s="41"/>
      <c r="I18" s="43" t="s">
        <v>1</v>
      </c>
      <c r="J18" s="52"/>
      <c r="K18" s="213">
        <v>102421</v>
      </c>
      <c r="L18" s="199">
        <v>12388</v>
      </c>
      <c r="M18" s="199">
        <v>63776</v>
      </c>
      <c r="N18" s="199">
        <v>26224</v>
      </c>
      <c r="O18" s="200">
        <v>19.399999999999999</v>
      </c>
      <c r="P18" s="200">
        <v>41.1</v>
      </c>
      <c r="Q18" s="200">
        <v>60.5</v>
      </c>
      <c r="R18" s="200">
        <v>211.7</v>
      </c>
    </row>
    <row r="19" spans="1:18" s="39" customFormat="1" ht="6.75" customHeight="1">
      <c r="A19" s="24"/>
      <c r="C19" s="41"/>
      <c r="D19" s="41"/>
      <c r="E19" s="41"/>
      <c r="F19" s="41"/>
      <c r="G19" s="41"/>
      <c r="H19" s="41"/>
      <c r="I19" s="43"/>
      <c r="J19" s="52"/>
      <c r="K19" s="214"/>
      <c r="L19" s="46"/>
      <c r="M19" s="46"/>
      <c r="N19" s="46"/>
      <c r="O19" s="47"/>
      <c r="P19" s="47"/>
      <c r="Q19" s="47"/>
      <c r="R19" s="47"/>
    </row>
    <row r="20" spans="1:18" s="39" customFormat="1" ht="12.75" customHeight="1">
      <c r="A20" s="24"/>
      <c r="C20" s="41"/>
      <c r="D20" s="41"/>
      <c r="E20" s="41"/>
      <c r="F20" s="41"/>
      <c r="G20" s="41"/>
      <c r="H20" s="41"/>
      <c r="I20" s="157" t="s">
        <v>43</v>
      </c>
      <c r="J20" s="206"/>
      <c r="K20" s="212">
        <v>183473</v>
      </c>
      <c r="L20" s="201">
        <v>21829</v>
      </c>
      <c r="M20" s="201">
        <v>113183</v>
      </c>
      <c r="N20" s="201">
        <v>46401</v>
      </c>
      <c r="O20" s="202">
        <v>19.3</v>
      </c>
      <c r="P20" s="202">
        <v>41</v>
      </c>
      <c r="Q20" s="202">
        <v>60.3</v>
      </c>
      <c r="R20" s="202">
        <v>212.6</v>
      </c>
    </row>
    <row r="21" spans="1:18" s="39" customFormat="1" ht="12.75" customHeight="1">
      <c r="A21" s="24"/>
      <c r="C21" s="1349" t="s">
        <v>71</v>
      </c>
      <c r="D21" s="1349"/>
      <c r="E21" s="1349"/>
      <c r="F21" s="1349"/>
      <c r="G21" s="1350"/>
      <c r="H21" s="42"/>
      <c r="I21" s="43" t="s">
        <v>0</v>
      </c>
      <c r="J21" s="52"/>
      <c r="K21" s="213">
        <v>84064</v>
      </c>
      <c r="L21" s="199">
        <v>11142</v>
      </c>
      <c r="M21" s="199">
        <v>53757</v>
      </c>
      <c r="N21" s="199">
        <v>18051</v>
      </c>
      <c r="O21" s="200">
        <v>20.7</v>
      </c>
      <c r="P21" s="200">
        <v>33.6</v>
      </c>
      <c r="Q21" s="200">
        <v>54.3</v>
      </c>
      <c r="R21" s="200">
        <v>162</v>
      </c>
    </row>
    <row r="22" spans="1:18" s="39" customFormat="1" ht="12.75" customHeight="1">
      <c r="A22" s="24"/>
      <c r="C22" s="41"/>
      <c r="D22" s="41"/>
      <c r="E22" s="41"/>
      <c r="F22" s="41"/>
      <c r="G22" s="41"/>
      <c r="H22" s="41"/>
      <c r="I22" s="43" t="s">
        <v>1</v>
      </c>
      <c r="J22" s="52"/>
      <c r="K22" s="213">
        <v>99409</v>
      </c>
      <c r="L22" s="199">
        <v>10687</v>
      </c>
      <c r="M22" s="199">
        <v>59426</v>
      </c>
      <c r="N22" s="199">
        <v>28350</v>
      </c>
      <c r="O22" s="200">
        <v>18</v>
      </c>
      <c r="P22" s="200">
        <v>47.7</v>
      </c>
      <c r="Q22" s="200">
        <v>65.7</v>
      </c>
      <c r="R22" s="200">
        <v>265.3</v>
      </c>
    </row>
    <row r="23" spans="1:18" s="39" customFormat="1" ht="6.75" customHeight="1">
      <c r="A23" s="24"/>
      <c r="C23" s="41"/>
      <c r="D23" s="41"/>
      <c r="E23" s="41"/>
      <c r="F23" s="41"/>
      <c r="G23" s="41"/>
      <c r="H23" s="41"/>
      <c r="I23" s="43"/>
      <c r="J23" s="52"/>
      <c r="K23" s="214"/>
      <c r="L23" s="46"/>
      <c r="M23" s="46"/>
      <c r="N23" s="46"/>
      <c r="O23" s="47"/>
      <c r="P23" s="47"/>
      <c r="Q23" s="47"/>
      <c r="R23" s="47"/>
    </row>
    <row r="24" spans="1:18" s="39" customFormat="1" ht="12.75" customHeight="1">
      <c r="A24" s="24"/>
      <c r="C24" s="41"/>
      <c r="D24" s="41"/>
      <c r="E24" s="41"/>
      <c r="F24" s="41"/>
      <c r="G24" s="41"/>
      <c r="H24" s="41"/>
      <c r="I24" s="157" t="s">
        <v>43</v>
      </c>
      <c r="J24" s="206"/>
      <c r="K24" s="212">
        <v>177411</v>
      </c>
      <c r="L24" s="201">
        <v>19410</v>
      </c>
      <c r="M24" s="201">
        <v>105062</v>
      </c>
      <c r="N24" s="201">
        <v>51830</v>
      </c>
      <c r="O24" s="202">
        <v>18.474805353029637</v>
      </c>
      <c r="P24" s="202">
        <v>49.332774932896768</v>
      </c>
      <c r="Q24" s="202">
        <v>67.807580285926406</v>
      </c>
      <c r="R24" s="202">
        <v>267.02730551262232</v>
      </c>
    </row>
    <row r="25" spans="1:18" s="39" customFormat="1" ht="12.75" customHeight="1">
      <c r="A25" s="24"/>
      <c r="C25" s="1349" t="s">
        <v>70</v>
      </c>
      <c r="D25" s="1349"/>
      <c r="E25" s="1349"/>
      <c r="F25" s="1349"/>
      <c r="G25" s="1350"/>
      <c r="H25" s="42"/>
      <c r="I25" s="43" t="s">
        <v>0</v>
      </c>
      <c r="J25" s="52"/>
      <c r="K25" s="213">
        <v>81367</v>
      </c>
      <c r="L25" s="199">
        <v>9961</v>
      </c>
      <c r="M25" s="199">
        <v>50315</v>
      </c>
      <c r="N25" s="199">
        <v>20483</v>
      </c>
      <c r="O25" s="200">
        <v>19.797277153930239</v>
      </c>
      <c r="P25" s="200">
        <v>40.709529961244165</v>
      </c>
      <c r="Q25" s="200">
        <v>60.506807115174396</v>
      </c>
      <c r="R25" s="200">
        <v>205.63196466218253</v>
      </c>
    </row>
    <row r="26" spans="1:18" s="39" customFormat="1" ht="12.75" customHeight="1">
      <c r="A26" s="24"/>
      <c r="C26" s="41"/>
      <c r="D26" s="41"/>
      <c r="E26" s="41"/>
      <c r="F26" s="41"/>
      <c r="G26" s="41"/>
      <c r="H26" s="41"/>
      <c r="I26" s="43" t="s">
        <v>1</v>
      </c>
      <c r="J26" s="52"/>
      <c r="K26" s="213">
        <v>96044</v>
      </c>
      <c r="L26" s="199">
        <v>9449</v>
      </c>
      <c r="M26" s="199">
        <v>54747</v>
      </c>
      <c r="N26" s="199">
        <v>31347</v>
      </c>
      <c r="O26" s="200">
        <v>17.259393208760297</v>
      </c>
      <c r="P26" s="200">
        <v>57.257931941476251</v>
      </c>
      <c r="Q26" s="200">
        <v>74.517325150236545</v>
      </c>
      <c r="R26" s="200">
        <v>331.74939146999685</v>
      </c>
    </row>
    <row r="27" spans="1:18" s="39" customFormat="1" ht="12.75" customHeight="1">
      <c r="A27" s="24"/>
      <c r="C27" s="41"/>
      <c r="D27" s="41"/>
      <c r="E27" s="41"/>
      <c r="F27" s="41"/>
      <c r="G27" s="41"/>
      <c r="H27" s="41"/>
      <c r="I27" s="43"/>
      <c r="J27" s="52"/>
      <c r="K27" s="214"/>
      <c r="L27" s="46"/>
      <c r="M27" s="46"/>
      <c r="N27" s="46"/>
      <c r="O27" s="47"/>
      <c r="P27" s="47"/>
      <c r="Q27" s="47"/>
      <c r="R27" s="47"/>
    </row>
    <row r="28" spans="1:18" s="39" customFormat="1" ht="12.75" customHeight="1">
      <c r="A28" s="24"/>
      <c r="C28" s="48"/>
      <c r="D28" s="43"/>
      <c r="E28" s="1355" t="s">
        <v>95</v>
      </c>
      <c r="F28" s="1355"/>
      <c r="G28" s="1355"/>
      <c r="H28" s="1355"/>
      <c r="I28" s="1355"/>
      <c r="J28" s="207"/>
      <c r="K28" s="212">
        <f>SUM(K29:K30)</f>
        <v>168466</v>
      </c>
      <c r="L28" s="201">
        <f>SUM(L29:L30)</f>
        <v>17417</v>
      </c>
      <c r="M28" s="201">
        <f>SUM(M29:M30)</f>
        <v>95115</v>
      </c>
      <c r="N28" s="201">
        <f>SUM(N29:N30)</f>
        <v>53922</v>
      </c>
      <c r="O28" s="202">
        <f>+L28/M28*100</f>
        <v>18.311517636545236</v>
      </c>
      <c r="P28" s="202">
        <f>+N28/M28*100</f>
        <v>56.69137360037849</v>
      </c>
      <c r="Q28" s="202">
        <f>+(L28+N28)/M28*100</f>
        <v>75.002891236923716</v>
      </c>
      <c r="R28" s="202">
        <f>+N28/L28*100</f>
        <v>309.59407475455015</v>
      </c>
    </row>
    <row r="29" spans="1:18" s="39" customFormat="1" ht="12.75" customHeight="1">
      <c r="A29" s="24"/>
      <c r="C29" s="49"/>
      <c r="D29" s="50"/>
      <c r="E29" s="50"/>
      <c r="F29" s="1356" t="s">
        <v>0</v>
      </c>
      <c r="G29" s="1356"/>
      <c r="H29" s="1356"/>
      <c r="I29" s="1356"/>
      <c r="J29" s="208"/>
      <c r="K29" s="215">
        <v>77251</v>
      </c>
      <c r="L29" s="171">
        <v>8953</v>
      </c>
      <c r="M29" s="171">
        <v>45946</v>
      </c>
      <c r="N29" s="171">
        <v>21384</v>
      </c>
      <c r="O29" s="200">
        <f>+L29/M29*100</f>
        <v>19.48591825186088</v>
      </c>
      <c r="P29" s="200">
        <f>+N29/M29*100</f>
        <v>46.541592304009058</v>
      </c>
      <c r="Q29" s="200">
        <f>+(L29+N29)/M29*100</f>
        <v>66.027510555869938</v>
      </c>
      <c r="R29" s="200">
        <f>+N29/L29*100</f>
        <v>238.84731374958113</v>
      </c>
    </row>
    <row r="30" spans="1:18" s="39" customFormat="1" ht="12.75" customHeight="1">
      <c r="A30" s="24"/>
      <c r="C30" s="49"/>
      <c r="D30" s="50"/>
      <c r="E30" s="50"/>
      <c r="F30" s="1356" t="s">
        <v>1</v>
      </c>
      <c r="G30" s="1356"/>
      <c r="H30" s="1356"/>
      <c r="I30" s="1356"/>
      <c r="J30" s="208"/>
      <c r="K30" s="215">
        <v>91215</v>
      </c>
      <c r="L30" s="171">
        <v>8464</v>
      </c>
      <c r="M30" s="171">
        <v>49169</v>
      </c>
      <c r="N30" s="171">
        <v>32538</v>
      </c>
      <c r="O30" s="200">
        <f>+L30/M30*100</f>
        <v>17.214098313978322</v>
      </c>
      <c r="P30" s="200">
        <f>+N30/M30*100</f>
        <v>66.175842502389713</v>
      </c>
      <c r="Q30" s="200">
        <f>+(L30+N30)/M30*100</f>
        <v>83.389940816368039</v>
      </c>
      <c r="R30" s="200">
        <f>+N30/L30*100</f>
        <v>384.42816635160682</v>
      </c>
    </row>
    <row r="31" spans="1:18" s="39" customFormat="1" ht="12.75" customHeight="1">
      <c r="A31" s="24"/>
      <c r="C31" s="49"/>
      <c r="F31" s="51"/>
      <c r="G31" s="51"/>
      <c r="H31" s="51"/>
      <c r="I31" s="42"/>
      <c r="J31" s="52"/>
      <c r="K31" s="214"/>
      <c r="L31" s="46"/>
      <c r="M31" s="46"/>
      <c r="N31" s="46"/>
      <c r="O31" s="47"/>
      <c r="P31" s="47"/>
      <c r="Q31" s="47"/>
      <c r="R31" s="47"/>
    </row>
    <row r="32" spans="1:18" s="39" customFormat="1" ht="20.25" customHeight="1">
      <c r="A32" s="24"/>
      <c r="C32" s="49"/>
      <c r="E32" s="1348" t="s">
        <v>44</v>
      </c>
      <c r="F32" s="1348"/>
      <c r="G32" s="1348"/>
      <c r="H32" s="1348"/>
      <c r="I32" s="1348"/>
      <c r="J32" s="206"/>
      <c r="K32" s="212">
        <f>K34+K36+K44</f>
        <v>155163</v>
      </c>
      <c r="L32" s="201">
        <f>L34+L36+L44</f>
        <v>16011</v>
      </c>
      <c r="M32" s="201">
        <f>M34+M36+M44</f>
        <v>88043</v>
      </c>
      <c r="N32" s="201">
        <f>N34+N36+N44</f>
        <v>49130</v>
      </c>
      <c r="O32" s="202">
        <f>+L32/M32*100</f>
        <v>18.185432118396694</v>
      </c>
      <c r="P32" s="202">
        <f>+N32/M32*100</f>
        <v>55.802278432129761</v>
      </c>
      <c r="Q32" s="202">
        <f>+(L32+N32)/M32*100</f>
        <v>73.987710550526444</v>
      </c>
      <c r="R32" s="202">
        <f>+N32/L32*100</f>
        <v>306.85153956654801</v>
      </c>
    </row>
    <row r="33" spans="1:18" s="39" customFormat="1" ht="12.75" customHeight="1">
      <c r="A33" s="24"/>
      <c r="C33" s="49"/>
      <c r="F33" s="51"/>
      <c r="G33" s="51"/>
      <c r="H33" s="51"/>
      <c r="I33" s="42"/>
      <c r="J33" s="52"/>
      <c r="K33" s="216"/>
      <c r="L33" s="203"/>
      <c r="M33" s="203"/>
      <c r="N33" s="203"/>
      <c r="O33" s="204"/>
      <c r="P33" s="204"/>
      <c r="Q33" s="204"/>
      <c r="R33" s="204"/>
    </row>
    <row r="34" spans="1:18" s="1072" customFormat="1" ht="12.75" customHeight="1">
      <c r="A34" s="932"/>
      <c r="C34" s="1073"/>
      <c r="D34" s="1074"/>
      <c r="E34" s="1074"/>
      <c r="F34" s="1357" t="s">
        <v>96</v>
      </c>
      <c r="G34" s="1357"/>
      <c r="H34" s="1357"/>
      <c r="I34" s="1357"/>
      <c r="J34" s="1075"/>
      <c r="K34" s="1076">
        <v>50812</v>
      </c>
      <c r="L34" s="1077">
        <v>4911</v>
      </c>
      <c r="M34" s="1077">
        <v>29185</v>
      </c>
      <c r="N34" s="1077">
        <v>15706</v>
      </c>
      <c r="O34" s="1078">
        <f>+L34/M34*100</f>
        <v>16.827137228028096</v>
      </c>
      <c r="P34" s="1078">
        <f>+N34/M34*100</f>
        <v>53.815316087031007</v>
      </c>
      <c r="Q34" s="1078">
        <f>+(L34+N34)/M34*100</f>
        <v>70.6424533150591</v>
      </c>
      <c r="R34" s="1078">
        <f>+N34/L34*100</f>
        <v>319.81266544491956</v>
      </c>
    </row>
    <row r="35" spans="1:18" s="39" customFormat="1" ht="12.75" customHeight="1">
      <c r="A35" s="24"/>
      <c r="C35" s="49"/>
      <c r="F35" s="51"/>
      <c r="G35" s="51"/>
      <c r="H35" s="51"/>
      <c r="I35" s="42"/>
      <c r="J35" s="52"/>
      <c r="K35" s="216"/>
      <c r="L35" s="203"/>
      <c r="M35" s="203"/>
      <c r="N35" s="203"/>
      <c r="O35" s="204"/>
      <c r="P35" s="204"/>
      <c r="Q35" s="204"/>
      <c r="R35" s="204"/>
    </row>
    <row r="36" spans="1:18" s="39" customFormat="1" ht="12.75" customHeight="1">
      <c r="A36" s="24"/>
      <c r="C36" s="49"/>
      <c r="D36" s="52"/>
      <c r="E36" s="52"/>
      <c r="F36" s="1348" t="s">
        <v>97</v>
      </c>
      <c r="G36" s="1348"/>
      <c r="H36" s="1348"/>
      <c r="I36" s="1348"/>
      <c r="J36" s="207"/>
      <c r="K36" s="212">
        <f>SUM(K37:K42)</f>
        <v>57371</v>
      </c>
      <c r="L36" s="201">
        <f>SUM(L37:L42)</f>
        <v>6573</v>
      </c>
      <c r="M36" s="201">
        <f>SUM(M37:M42)</f>
        <v>33755</v>
      </c>
      <c r="N36" s="201">
        <f>SUM(N37:N42)</f>
        <v>16208</v>
      </c>
      <c r="O36" s="202">
        <f t="shared" ref="O36:O42" si="0">+L36/M36*100</f>
        <v>19.472670715449564</v>
      </c>
      <c r="P36" s="202">
        <f t="shared" ref="P36:P42" si="1">+N36/M36*100</f>
        <v>48.016590134794846</v>
      </c>
      <c r="Q36" s="202">
        <f t="shared" ref="Q36:Q42" si="2">+(L36+N36)/M36*100</f>
        <v>67.489260850244406</v>
      </c>
      <c r="R36" s="202">
        <f t="shared" ref="R36:R42" si="3">+N36/L36*100</f>
        <v>246.58451239920888</v>
      </c>
    </row>
    <row r="37" spans="1:18" s="39" customFormat="1" ht="12.75" customHeight="1">
      <c r="A37" s="24"/>
      <c r="C37" s="49"/>
      <c r="G37" s="1354" t="s">
        <v>98</v>
      </c>
      <c r="H37" s="1354"/>
      <c r="I37" s="1354"/>
      <c r="J37" s="64"/>
      <c r="K37" s="213">
        <v>7587</v>
      </c>
      <c r="L37" s="199">
        <v>691</v>
      </c>
      <c r="M37" s="199">
        <v>3802</v>
      </c>
      <c r="N37" s="199">
        <v>3011</v>
      </c>
      <c r="O37" s="200">
        <f t="shared" si="0"/>
        <v>18.174644923724355</v>
      </c>
      <c r="P37" s="200">
        <f t="shared" si="1"/>
        <v>79.195160441872702</v>
      </c>
      <c r="Q37" s="200">
        <f t="shared" si="2"/>
        <v>97.369805365597045</v>
      </c>
      <c r="R37" s="200">
        <f t="shared" si="3"/>
        <v>435.74529667149056</v>
      </c>
    </row>
    <row r="38" spans="1:18" s="39" customFormat="1" ht="12.75" customHeight="1">
      <c r="A38" s="24"/>
      <c r="C38" s="49"/>
      <c r="G38" s="1354" t="s">
        <v>99</v>
      </c>
      <c r="H38" s="1354"/>
      <c r="I38" s="1354"/>
      <c r="J38" s="64"/>
      <c r="K38" s="213">
        <v>3818</v>
      </c>
      <c r="L38" s="199">
        <v>399</v>
      </c>
      <c r="M38" s="199">
        <v>2357</v>
      </c>
      <c r="N38" s="199">
        <v>1039</v>
      </c>
      <c r="O38" s="200">
        <f t="shared" si="0"/>
        <v>16.928298684768777</v>
      </c>
      <c r="P38" s="200">
        <f t="shared" si="1"/>
        <v>44.081459482392873</v>
      </c>
      <c r="Q38" s="200">
        <f t="shared" si="2"/>
        <v>61.009758167161642</v>
      </c>
      <c r="R38" s="200">
        <f t="shared" si="3"/>
        <v>260.40100250626563</v>
      </c>
    </row>
    <row r="39" spans="1:18" s="39" customFormat="1" ht="12.75" customHeight="1">
      <c r="A39" s="24"/>
      <c r="C39" s="49"/>
      <c r="G39" s="1354" t="s">
        <v>100</v>
      </c>
      <c r="H39" s="1354"/>
      <c r="I39" s="1354"/>
      <c r="J39" s="64"/>
      <c r="K39" s="213">
        <v>18831</v>
      </c>
      <c r="L39" s="199">
        <v>2332</v>
      </c>
      <c r="M39" s="199">
        <v>11891</v>
      </c>
      <c r="N39" s="199">
        <v>4205</v>
      </c>
      <c r="O39" s="200">
        <f t="shared" si="0"/>
        <v>19.611470860314522</v>
      </c>
      <c r="P39" s="200">
        <f t="shared" si="1"/>
        <v>35.362879488688925</v>
      </c>
      <c r="Q39" s="200">
        <f t="shared" si="2"/>
        <v>54.974350349003451</v>
      </c>
      <c r="R39" s="200">
        <f t="shared" si="3"/>
        <v>180.31732418524871</v>
      </c>
    </row>
    <row r="40" spans="1:18" s="39" customFormat="1" ht="12.75" customHeight="1">
      <c r="A40" s="23"/>
      <c r="C40" s="49"/>
      <c r="G40" s="1354" t="s">
        <v>101</v>
      </c>
      <c r="H40" s="1354"/>
      <c r="I40" s="1354"/>
      <c r="J40" s="64"/>
      <c r="K40" s="213">
        <v>17781</v>
      </c>
      <c r="L40" s="199">
        <v>2270</v>
      </c>
      <c r="M40" s="199">
        <v>10404</v>
      </c>
      <c r="N40" s="199">
        <v>4924</v>
      </c>
      <c r="O40" s="200">
        <f t="shared" si="0"/>
        <v>21.818531334102268</v>
      </c>
      <c r="P40" s="200">
        <f t="shared" si="1"/>
        <v>47.327950788158404</v>
      </c>
      <c r="Q40" s="200">
        <f t="shared" si="2"/>
        <v>69.146482122260664</v>
      </c>
      <c r="R40" s="200">
        <f t="shared" si="3"/>
        <v>216.91629955947138</v>
      </c>
    </row>
    <row r="41" spans="1:18" s="39" customFormat="1" ht="12.75" customHeight="1">
      <c r="A41" s="23"/>
      <c r="C41" s="48" t="s">
        <v>255</v>
      </c>
      <c r="G41" s="1354" t="s">
        <v>51</v>
      </c>
      <c r="H41" s="1354"/>
      <c r="I41" s="1354"/>
      <c r="J41" s="64"/>
      <c r="K41" s="213">
        <v>4511</v>
      </c>
      <c r="L41" s="199">
        <v>364</v>
      </c>
      <c r="M41" s="199">
        <v>2549</v>
      </c>
      <c r="N41" s="199">
        <v>1481</v>
      </c>
      <c r="O41" s="200">
        <f t="shared" si="0"/>
        <v>14.280109846998823</v>
      </c>
      <c r="P41" s="200">
        <f t="shared" si="1"/>
        <v>58.101216163201251</v>
      </c>
      <c r="Q41" s="200">
        <f t="shared" si="2"/>
        <v>72.38132601020007</v>
      </c>
      <c r="R41" s="200">
        <f t="shared" si="3"/>
        <v>406.86813186813185</v>
      </c>
    </row>
    <row r="42" spans="1:18" s="39" customFormat="1" ht="12.75" customHeight="1">
      <c r="A42" s="24"/>
      <c r="C42" s="49"/>
      <c r="G42" s="1354" t="s">
        <v>52</v>
      </c>
      <c r="H42" s="1354"/>
      <c r="I42" s="1354"/>
      <c r="J42" s="64"/>
      <c r="K42" s="213">
        <v>4843</v>
      </c>
      <c r="L42" s="199">
        <v>517</v>
      </c>
      <c r="M42" s="199">
        <v>2752</v>
      </c>
      <c r="N42" s="199">
        <v>1548</v>
      </c>
      <c r="O42" s="200">
        <f t="shared" si="0"/>
        <v>18.786337209302324</v>
      </c>
      <c r="P42" s="200">
        <f t="shared" si="1"/>
        <v>56.25</v>
      </c>
      <c r="Q42" s="200">
        <f t="shared" si="2"/>
        <v>75.036337209302332</v>
      </c>
      <c r="R42" s="200">
        <f t="shared" si="3"/>
        <v>299.41972920696327</v>
      </c>
    </row>
    <row r="43" spans="1:18" s="39" customFormat="1" ht="12.75" customHeight="1">
      <c r="A43" s="24"/>
      <c r="C43" s="48" t="s">
        <v>256</v>
      </c>
      <c r="G43" s="1358"/>
      <c r="H43" s="1358"/>
      <c r="I43" s="1358"/>
      <c r="J43" s="64"/>
      <c r="K43" s="214"/>
      <c r="L43" s="46"/>
      <c r="M43" s="46"/>
      <c r="N43" s="46"/>
      <c r="O43" s="47"/>
      <c r="P43" s="47"/>
      <c r="Q43" s="47"/>
      <c r="R43" s="47"/>
    </row>
    <row r="44" spans="1:18" s="39" customFormat="1" ht="12.75" customHeight="1">
      <c r="A44" s="24"/>
      <c r="C44" s="49"/>
      <c r="D44" s="52"/>
      <c r="E44" s="52"/>
      <c r="F44" s="1348" t="s">
        <v>102</v>
      </c>
      <c r="G44" s="1348"/>
      <c r="H44" s="1348"/>
      <c r="I44" s="1348"/>
      <c r="J44" s="207"/>
      <c r="K44" s="212">
        <f>SUM(K45:K56)</f>
        <v>46980</v>
      </c>
      <c r="L44" s="201">
        <f>SUM(L45:L56)</f>
        <v>4527</v>
      </c>
      <c r="M44" s="201">
        <f>SUM(M45:M56)</f>
        <v>25103</v>
      </c>
      <c r="N44" s="201">
        <f>SUM(N45:N56)</f>
        <v>17216</v>
      </c>
      <c r="O44" s="202">
        <f>+L44/M44*100</f>
        <v>18.033701151256825</v>
      </c>
      <c r="P44" s="202">
        <f>+N44/M44*100</f>
        <v>68.581444448870656</v>
      </c>
      <c r="Q44" s="202">
        <f>+(L44+N44)/M44*100</f>
        <v>86.615145600127477</v>
      </c>
      <c r="R44" s="202">
        <f>+N44/L44*100</f>
        <v>380.29600176717474</v>
      </c>
    </row>
    <row r="45" spans="1:18" s="39" customFormat="1" ht="12.75" customHeight="1">
      <c r="A45" s="24"/>
      <c r="C45" s="205" t="s">
        <v>257</v>
      </c>
      <c r="G45" s="1351" t="s">
        <v>54</v>
      </c>
      <c r="H45" s="1351"/>
      <c r="I45" s="1351"/>
      <c r="J45" s="64"/>
      <c r="K45" s="213">
        <v>4771</v>
      </c>
      <c r="L45" s="199">
        <v>411</v>
      </c>
      <c r="M45" s="199">
        <v>2579</v>
      </c>
      <c r="N45" s="199">
        <v>1755</v>
      </c>
      <c r="O45" s="200">
        <f>+L45/M45*100</f>
        <v>15.93640946103141</v>
      </c>
      <c r="P45" s="200">
        <f>+N45/M45*100</f>
        <v>68.049631640170603</v>
      </c>
      <c r="Q45" s="200">
        <f>+(L45+N45)/M45*100</f>
        <v>83.986041101202019</v>
      </c>
      <c r="R45" s="200">
        <f>+N45/L45*100</f>
        <v>427.00729927007296</v>
      </c>
    </row>
    <row r="46" spans="1:18" s="39" customFormat="1" ht="12.75" customHeight="1">
      <c r="A46" s="24"/>
      <c r="C46" s="49"/>
      <c r="G46" s="1351" t="s">
        <v>55</v>
      </c>
      <c r="H46" s="1351"/>
      <c r="I46" s="1351"/>
      <c r="J46" s="64"/>
      <c r="K46" s="213">
        <v>4444</v>
      </c>
      <c r="L46" s="199">
        <v>514</v>
      </c>
      <c r="M46" s="199">
        <v>2416</v>
      </c>
      <c r="N46" s="199">
        <v>1504</v>
      </c>
      <c r="O46" s="200">
        <f t="shared" ref="O46:O56" si="4">+L46/M46*100</f>
        <v>21.274834437086092</v>
      </c>
      <c r="P46" s="200">
        <f t="shared" ref="P46:P56" si="5">+N46/M46*100</f>
        <v>62.251655629139066</v>
      </c>
      <c r="Q46" s="200">
        <f t="shared" ref="Q46:Q56" si="6">+(L46+N46)/M46*100</f>
        <v>83.526490066225165</v>
      </c>
      <c r="R46" s="200">
        <f t="shared" ref="R46:R56" si="7">+N46/L46*100</f>
        <v>292.60700389105057</v>
      </c>
    </row>
    <row r="47" spans="1:18" s="39" customFormat="1" ht="12.75" customHeight="1">
      <c r="A47" s="24"/>
      <c r="C47" s="48" t="s">
        <v>103</v>
      </c>
      <c r="G47" s="1351" t="s">
        <v>56</v>
      </c>
      <c r="H47" s="1351"/>
      <c r="I47" s="1351"/>
      <c r="J47" s="64"/>
      <c r="K47" s="213">
        <v>3304</v>
      </c>
      <c r="L47" s="199">
        <v>427</v>
      </c>
      <c r="M47" s="199">
        <v>1723</v>
      </c>
      <c r="N47" s="199">
        <v>1136</v>
      </c>
      <c r="O47" s="200">
        <f t="shared" si="4"/>
        <v>24.78235635519443</v>
      </c>
      <c r="P47" s="200">
        <f t="shared" si="5"/>
        <v>65.931514799767839</v>
      </c>
      <c r="Q47" s="200">
        <f t="shared" si="6"/>
        <v>90.713871154962277</v>
      </c>
      <c r="R47" s="200">
        <f t="shared" si="7"/>
        <v>266.04215456674473</v>
      </c>
    </row>
    <row r="48" spans="1:18" s="39" customFormat="1" ht="12.75" customHeight="1">
      <c r="A48" s="24"/>
      <c r="C48" s="49"/>
      <c r="G48" s="1351" t="s">
        <v>57</v>
      </c>
      <c r="H48" s="1351"/>
      <c r="I48" s="1351"/>
      <c r="J48" s="64"/>
      <c r="K48" s="213">
        <v>1946</v>
      </c>
      <c r="L48" s="199">
        <v>199</v>
      </c>
      <c r="M48" s="199">
        <v>1056</v>
      </c>
      <c r="N48" s="199">
        <v>685</v>
      </c>
      <c r="O48" s="200">
        <f t="shared" si="4"/>
        <v>18.844696969696969</v>
      </c>
      <c r="P48" s="200">
        <f t="shared" si="5"/>
        <v>64.867424242424249</v>
      </c>
      <c r="Q48" s="200">
        <f t="shared" si="6"/>
        <v>83.712121212121218</v>
      </c>
      <c r="R48" s="200">
        <f t="shared" si="7"/>
        <v>344.2211055276382</v>
      </c>
    </row>
    <row r="49" spans="1:18" s="39" customFormat="1" ht="12.75" customHeight="1">
      <c r="A49" s="24"/>
      <c r="C49" s="49"/>
      <c r="G49" s="1351" t="s">
        <v>58</v>
      </c>
      <c r="H49" s="1351"/>
      <c r="I49" s="1351"/>
      <c r="J49" s="64"/>
      <c r="K49" s="213">
        <v>8529</v>
      </c>
      <c r="L49" s="199">
        <v>799</v>
      </c>
      <c r="M49" s="199">
        <v>4794</v>
      </c>
      <c r="N49" s="199">
        <v>2908</v>
      </c>
      <c r="O49" s="200">
        <f t="shared" si="4"/>
        <v>16.666666666666664</v>
      </c>
      <c r="P49" s="200">
        <f t="shared" si="5"/>
        <v>60.659157279933254</v>
      </c>
      <c r="Q49" s="200">
        <f t="shared" si="6"/>
        <v>77.325823946599911</v>
      </c>
      <c r="R49" s="200">
        <f t="shared" si="7"/>
        <v>363.95494367959952</v>
      </c>
    </row>
    <row r="50" spans="1:18" s="39" customFormat="1" ht="12.75" customHeight="1">
      <c r="A50" s="24"/>
      <c r="C50" s="49"/>
      <c r="G50" s="1351" t="s">
        <v>59</v>
      </c>
      <c r="H50" s="1351"/>
      <c r="I50" s="1351"/>
      <c r="J50" s="64"/>
      <c r="K50" s="213">
        <v>5701</v>
      </c>
      <c r="L50" s="199">
        <v>568</v>
      </c>
      <c r="M50" s="199">
        <v>3039</v>
      </c>
      <c r="N50" s="199">
        <v>2065</v>
      </c>
      <c r="O50" s="200">
        <f t="shared" si="4"/>
        <v>18.690358670615336</v>
      </c>
      <c r="P50" s="200">
        <f t="shared" si="5"/>
        <v>67.949983547219489</v>
      </c>
      <c r="Q50" s="200">
        <f t="shared" si="6"/>
        <v>86.640342217834814</v>
      </c>
      <c r="R50" s="200">
        <f t="shared" si="7"/>
        <v>363.55633802816902</v>
      </c>
    </row>
    <row r="51" spans="1:18" s="39" customFormat="1" ht="12.75" customHeight="1">
      <c r="A51" s="24"/>
      <c r="C51" s="49"/>
      <c r="G51" s="1351" t="s">
        <v>60</v>
      </c>
      <c r="H51" s="1351"/>
      <c r="I51" s="1351"/>
      <c r="J51" s="64"/>
      <c r="K51" s="213">
        <v>1613</v>
      </c>
      <c r="L51" s="199">
        <v>122</v>
      </c>
      <c r="M51" s="199">
        <v>838</v>
      </c>
      <c r="N51" s="199">
        <v>650</v>
      </c>
      <c r="O51" s="200">
        <f t="shared" si="4"/>
        <v>14.558472553699284</v>
      </c>
      <c r="P51" s="200">
        <f t="shared" si="5"/>
        <v>77.565632458233893</v>
      </c>
      <c r="Q51" s="200">
        <f t="shared" si="6"/>
        <v>92.124105011933182</v>
      </c>
      <c r="R51" s="200">
        <f t="shared" si="7"/>
        <v>532.78688524590166</v>
      </c>
    </row>
    <row r="52" spans="1:18" s="39" customFormat="1" ht="12.75" customHeight="1">
      <c r="A52" s="24"/>
      <c r="C52" s="49"/>
      <c r="G52" s="1351" t="s">
        <v>61</v>
      </c>
      <c r="H52" s="1351"/>
      <c r="I52" s="1351"/>
      <c r="J52" s="64"/>
      <c r="K52" s="213">
        <v>2439</v>
      </c>
      <c r="L52" s="199">
        <v>202</v>
      </c>
      <c r="M52" s="199">
        <v>1350</v>
      </c>
      <c r="N52" s="199">
        <v>883</v>
      </c>
      <c r="O52" s="200">
        <f t="shared" si="4"/>
        <v>14.962962962962964</v>
      </c>
      <c r="P52" s="200">
        <f t="shared" si="5"/>
        <v>65.407407407407405</v>
      </c>
      <c r="Q52" s="200">
        <f t="shared" si="6"/>
        <v>80.370370370370367</v>
      </c>
      <c r="R52" s="200">
        <f t="shared" si="7"/>
        <v>437.12871287128712</v>
      </c>
    </row>
    <row r="53" spans="1:18" s="39" customFormat="1" ht="12.75" customHeight="1">
      <c r="A53" s="24"/>
      <c r="C53" s="49"/>
      <c r="G53" s="1351" t="s">
        <v>62</v>
      </c>
      <c r="H53" s="1352"/>
      <c r="I53" s="1353"/>
      <c r="J53" s="64"/>
      <c r="K53" s="213">
        <v>3334</v>
      </c>
      <c r="L53" s="199">
        <v>318</v>
      </c>
      <c r="M53" s="199">
        <v>1677</v>
      </c>
      <c r="N53" s="199">
        <v>1337</v>
      </c>
      <c r="O53" s="200">
        <f t="shared" si="4"/>
        <v>18.962432915921287</v>
      </c>
      <c r="P53" s="200">
        <f t="shared" si="5"/>
        <v>79.725700655933224</v>
      </c>
      <c r="Q53" s="200">
        <f t="shared" si="6"/>
        <v>98.688133571854493</v>
      </c>
      <c r="R53" s="200">
        <f t="shared" si="7"/>
        <v>420.44025157232704</v>
      </c>
    </row>
    <row r="54" spans="1:18" s="39" customFormat="1" ht="12.75" customHeight="1">
      <c r="A54" s="24"/>
      <c r="C54" s="49"/>
      <c r="G54" s="1351" t="s">
        <v>63</v>
      </c>
      <c r="H54" s="1352"/>
      <c r="I54" s="1353"/>
      <c r="J54" s="64"/>
      <c r="K54" s="213">
        <v>3478</v>
      </c>
      <c r="L54" s="199">
        <v>312</v>
      </c>
      <c r="M54" s="199">
        <v>1801</v>
      </c>
      <c r="N54" s="199">
        <v>1364</v>
      </c>
      <c r="O54" s="200">
        <f t="shared" si="4"/>
        <v>17.323709050527487</v>
      </c>
      <c r="P54" s="200">
        <f t="shared" si="5"/>
        <v>75.735702387562469</v>
      </c>
      <c r="Q54" s="200">
        <f t="shared" si="6"/>
        <v>93.059411438089938</v>
      </c>
      <c r="R54" s="200">
        <f t="shared" si="7"/>
        <v>437.17948717948713</v>
      </c>
    </row>
    <row r="55" spans="1:18" s="39" customFormat="1" ht="12.75" customHeight="1">
      <c r="A55" s="24"/>
      <c r="C55" s="49"/>
      <c r="G55" s="1351" t="s">
        <v>64</v>
      </c>
      <c r="H55" s="1352"/>
      <c r="I55" s="1353"/>
      <c r="J55" s="64"/>
      <c r="K55" s="213">
        <v>3515</v>
      </c>
      <c r="L55" s="199">
        <v>336</v>
      </c>
      <c r="M55" s="199">
        <v>1817</v>
      </c>
      <c r="N55" s="199">
        <v>1357</v>
      </c>
      <c r="O55" s="200">
        <f t="shared" si="4"/>
        <v>18.492019812878372</v>
      </c>
      <c r="P55" s="200">
        <f t="shared" si="5"/>
        <v>74.683544303797461</v>
      </c>
      <c r="Q55" s="200">
        <f t="shared" si="6"/>
        <v>93.175564116675829</v>
      </c>
      <c r="R55" s="200">
        <f t="shared" si="7"/>
        <v>403.86904761904765</v>
      </c>
    </row>
    <row r="56" spans="1:18" s="39" customFormat="1" ht="12.75" customHeight="1">
      <c r="A56" s="24"/>
      <c r="G56" s="1351" t="s">
        <v>65</v>
      </c>
      <c r="H56" s="1352"/>
      <c r="I56" s="1353"/>
      <c r="J56" s="64"/>
      <c r="K56" s="213">
        <v>3906</v>
      </c>
      <c r="L56" s="199">
        <v>319</v>
      </c>
      <c r="M56" s="199">
        <v>2013</v>
      </c>
      <c r="N56" s="199">
        <v>1572</v>
      </c>
      <c r="O56" s="200">
        <f t="shared" si="4"/>
        <v>15.846994535519126</v>
      </c>
      <c r="P56" s="200">
        <f t="shared" si="5"/>
        <v>78.092399403874808</v>
      </c>
      <c r="Q56" s="200">
        <f t="shared" si="6"/>
        <v>93.939393939393938</v>
      </c>
      <c r="R56" s="200">
        <f t="shared" si="7"/>
        <v>492.78996865203766</v>
      </c>
    </row>
    <row r="57" spans="1:18" s="39" customFormat="1" ht="12.6" customHeight="1">
      <c r="A57" s="24"/>
      <c r="G57" s="53"/>
      <c r="H57" s="54"/>
      <c r="I57" s="55"/>
      <c r="J57" s="64"/>
      <c r="K57" s="217"/>
      <c r="L57" s="44"/>
      <c r="M57" s="44"/>
      <c r="N57" s="44"/>
      <c r="O57" s="45"/>
      <c r="P57" s="45"/>
      <c r="Q57" s="45"/>
      <c r="R57" s="45"/>
    </row>
    <row r="58" spans="1:18" s="39" customFormat="1" ht="12.75" customHeight="1">
      <c r="A58" s="24"/>
      <c r="E58" s="1348" t="s">
        <v>66</v>
      </c>
      <c r="F58" s="1348"/>
      <c r="G58" s="1348"/>
      <c r="H58" s="1348"/>
      <c r="I58" s="1348"/>
      <c r="J58" s="209"/>
      <c r="K58" s="212">
        <v>10187</v>
      </c>
      <c r="L58" s="201">
        <v>1119</v>
      </c>
      <c r="M58" s="201">
        <v>5427</v>
      </c>
      <c r="N58" s="201">
        <v>3617</v>
      </c>
      <c r="O58" s="202">
        <f>+L58/M58*100</f>
        <v>20.619126589275844</v>
      </c>
      <c r="P58" s="202">
        <f>+N58/M58*100</f>
        <v>66.648240280081069</v>
      </c>
      <c r="Q58" s="202">
        <f>+(L58+N58)/M58*100</f>
        <v>87.26736686935692</v>
      </c>
      <c r="R58" s="202">
        <f>+N58/L58*100</f>
        <v>323.23503127792674</v>
      </c>
    </row>
    <row r="59" spans="1:18" s="39" customFormat="1" ht="12.6" customHeight="1">
      <c r="A59" s="24"/>
      <c r="G59" s="56"/>
      <c r="H59" s="57"/>
      <c r="I59" s="58"/>
      <c r="J59" s="64"/>
      <c r="K59" s="216"/>
      <c r="L59" s="203"/>
      <c r="M59" s="203"/>
      <c r="N59" s="203"/>
      <c r="O59" s="204"/>
      <c r="P59" s="204"/>
      <c r="Q59" s="204"/>
      <c r="R59" s="204"/>
    </row>
    <row r="60" spans="1:18" s="39" customFormat="1" ht="12.75" customHeight="1">
      <c r="A60" s="24"/>
      <c r="E60" s="1348" t="s">
        <v>104</v>
      </c>
      <c r="F60" s="1348"/>
      <c r="G60" s="1348"/>
      <c r="H60" s="1348"/>
      <c r="I60" s="1348"/>
      <c r="J60" s="209"/>
      <c r="K60" s="212">
        <v>3116</v>
      </c>
      <c r="L60" s="201">
        <v>287</v>
      </c>
      <c r="M60" s="201">
        <v>1645</v>
      </c>
      <c r="N60" s="201">
        <v>1175</v>
      </c>
      <c r="O60" s="202">
        <f>+L60/M60*100</f>
        <v>17.446808510638299</v>
      </c>
      <c r="P60" s="202">
        <f>+N60/M60*100</f>
        <v>71.428571428571431</v>
      </c>
      <c r="Q60" s="202">
        <f>+(L60+N60)/M60*100</f>
        <v>88.875379939209736</v>
      </c>
      <c r="R60" s="202">
        <f>+N60/L60*100</f>
        <v>409.40766550522653</v>
      </c>
    </row>
    <row r="61" spans="1:18" s="39" customFormat="1" ht="6.75" customHeight="1">
      <c r="A61" s="24"/>
      <c r="B61" s="59"/>
      <c r="C61" s="59"/>
      <c r="D61" s="59"/>
      <c r="E61" s="59"/>
      <c r="F61" s="59"/>
      <c r="G61" s="60"/>
      <c r="H61" s="61"/>
      <c r="I61" s="61"/>
      <c r="J61" s="210"/>
      <c r="K61" s="218"/>
      <c r="L61" s="62"/>
      <c r="M61" s="62"/>
      <c r="N61" s="62"/>
      <c r="O61" s="63"/>
      <c r="P61" s="63"/>
      <c r="Q61" s="63"/>
      <c r="R61" s="63"/>
    </row>
    <row r="62" spans="1:18" s="39" customFormat="1" ht="3" customHeight="1">
      <c r="A62" s="24"/>
      <c r="G62" s="56"/>
      <c r="H62" s="57"/>
      <c r="I62" s="58"/>
      <c r="J62" s="64"/>
      <c r="K62" s="44"/>
      <c r="L62" s="44"/>
      <c r="M62" s="44"/>
      <c r="N62" s="44"/>
      <c r="O62" s="45"/>
      <c r="P62" s="45"/>
      <c r="Q62" s="45"/>
      <c r="R62" s="45"/>
    </row>
    <row r="63" spans="1:18" s="39" customFormat="1" ht="12" customHeight="1">
      <c r="A63" s="24"/>
      <c r="B63" s="65" t="s">
        <v>105</v>
      </c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s="39" customFormat="1" ht="12.75" customHeight="1">
      <c r="A64" s="24"/>
    </row>
    <row r="65" spans="1:24">
      <c r="A65" s="24"/>
      <c r="T65" s="39"/>
      <c r="U65" s="39"/>
      <c r="V65" s="39"/>
      <c r="W65" s="39"/>
      <c r="X65" s="39"/>
    </row>
    <row r="66" spans="1:24">
      <c r="A66" s="24"/>
      <c r="T66" s="39"/>
      <c r="U66" s="39"/>
      <c r="V66" s="39"/>
      <c r="W66" s="39"/>
      <c r="X66" s="39"/>
    </row>
    <row r="67" spans="1:24" s="67" customFormat="1">
      <c r="A67" s="24"/>
      <c r="B67" s="38"/>
      <c r="C67" s="38"/>
      <c r="D67" s="38"/>
      <c r="E67" s="38"/>
      <c r="F67" s="38"/>
      <c r="G67" s="38"/>
      <c r="H67" s="38"/>
      <c r="I67" s="68"/>
      <c r="J67" s="68"/>
      <c r="N67" s="39"/>
      <c r="T67" s="39"/>
      <c r="U67" s="39"/>
      <c r="V67" s="39"/>
      <c r="W67" s="39"/>
      <c r="X67" s="39"/>
    </row>
    <row r="68" spans="1:24">
      <c r="A68" s="24"/>
      <c r="T68" s="39"/>
      <c r="U68" s="39"/>
      <c r="V68" s="39"/>
      <c r="W68" s="39"/>
      <c r="X68" s="39"/>
    </row>
    <row r="69" spans="1:24">
      <c r="A69" s="24"/>
      <c r="T69" s="39"/>
      <c r="U69" s="39"/>
      <c r="V69" s="39"/>
      <c r="W69" s="39"/>
      <c r="X69" s="39"/>
    </row>
    <row r="70" spans="1:24">
      <c r="A70" s="24"/>
    </row>
    <row r="71" spans="1:24">
      <c r="A71" s="24"/>
    </row>
    <row r="72" spans="1:24">
      <c r="A72" s="24"/>
      <c r="T72" s="67"/>
      <c r="U72" s="67"/>
      <c r="V72" s="67"/>
      <c r="W72" s="67"/>
      <c r="X72" s="67"/>
    </row>
    <row r="73" spans="1:24">
      <c r="A73" s="24"/>
    </row>
    <row r="74" spans="1:24">
      <c r="A74" s="24"/>
    </row>
    <row r="75" spans="1:24">
      <c r="A75" s="24"/>
    </row>
    <row r="76" spans="1:24">
      <c r="A76" s="24"/>
    </row>
    <row r="77" spans="1:24">
      <c r="A77" s="24"/>
    </row>
  </sheetData>
  <mergeCells count="37">
    <mergeCell ref="B2:R2"/>
    <mergeCell ref="B4:J6"/>
    <mergeCell ref="K4:N4"/>
    <mergeCell ref="K5:K6"/>
    <mergeCell ref="C25:G25"/>
    <mergeCell ref="C9:G9"/>
    <mergeCell ref="C13:G13"/>
    <mergeCell ref="C17:G17"/>
    <mergeCell ref="G48:I48"/>
    <mergeCell ref="E28:I28"/>
    <mergeCell ref="F29:I29"/>
    <mergeCell ref="F30:I30"/>
    <mergeCell ref="E32:I32"/>
    <mergeCell ref="F34:I34"/>
    <mergeCell ref="G43:I43"/>
    <mergeCell ref="F44:I44"/>
    <mergeCell ref="G45:I45"/>
    <mergeCell ref="F36:I36"/>
    <mergeCell ref="G37:I37"/>
    <mergeCell ref="G38:I38"/>
    <mergeCell ref="G39:I39"/>
    <mergeCell ref="E60:I60"/>
    <mergeCell ref="C21:G21"/>
    <mergeCell ref="G52:I52"/>
    <mergeCell ref="G53:I53"/>
    <mergeCell ref="G54:I54"/>
    <mergeCell ref="G55:I55"/>
    <mergeCell ref="G56:I56"/>
    <mergeCell ref="E58:I58"/>
    <mergeCell ref="G46:I46"/>
    <mergeCell ref="G47:I47"/>
    <mergeCell ref="G49:I49"/>
    <mergeCell ref="G50:I50"/>
    <mergeCell ref="G51:I51"/>
    <mergeCell ref="G40:I40"/>
    <mergeCell ref="G41:I41"/>
    <mergeCell ref="G42:I42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59" orientation="portrait" useFirstPageNumber="1" verticalDpi="300" r:id="rId1"/>
  <headerFooter scaleWithDoc="0" alignWithMargins="0">
    <oddFooter>&amp;C&amp;"ＭＳ ゴシック,標準"&amp;P</oddFooter>
  </headerFooter>
  <ignoredErrors>
    <ignoredError sqref="C4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/>
  </sheetPr>
  <dimension ref="B2:BJ78"/>
  <sheetViews>
    <sheetView view="pageBreakPreview" zoomScaleNormal="100" zoomScaleSheetLayoutView="100" workbookViewId="0">
      <pane ySplit="6" topLeftCell="A7" activePane="bottomLeft" state="frozen"/>
      <selection activeCell="F27" sqref="F27"/>
      <selection pane="bottomLeft" activeCell="S13" sqref="S13"/>
    </sheetView>
  </sheetViews>
  <sheetFormatPr defaultColWidth="8.875" defaultRowHeight="13.5"/>
  <cols>
    <col min="1" max="1" width="2.125" style="69" customWidth="1"/>
    <col min="2" max="2" width="1.25" style="69" customWidth="1"/>
    <col min="3" max="3" width="2.625" style="87" customWidth="1"/>
    <col min="4" max="4" width="2.5" style="87" customWidth="1"/>
    <col min="5" max="5" width="8.125" style="88" customWidth="1"/>
    <col min="6" max="6" width="1.25" style="88" customWidth="1"/>
    <col min="7" max="15" width="7.875" style="89" customWidth="1"/>
    <col min="16" max="16" width="2" style="89" customWidth="1"/>
    <col min="17" max="17" width="2.125" style="69" customWidth="1"/>
    <col min="18" max="18" width="1.25" style="69" customWidth="1"/>
    <col min="19" max="19" width="2.625" style="69" customWidth="1"/>
    <col min="20" max="20" width="2.5" style="69" customWidth="1"/>
    <col min="21" max="21" width="8.125" style="69" customWidth="1"/>
    <col min="22" max="22" width="1.25" style="69" customWidth="1"/>
    <col min="23" max="31" width="7.875" style="69" customWidth="1"/>
    <col min="32" max="32" width="1.375" style="69" customWidth="1"/>
    <col min="33" max="33" width="1.25" style="69" customWidth="1"/>
    <col min="34" max="34" width="2.625" style="87" customWidth="1"/>
    <col min="35" max="35" width="2.5" style="87" customWidth="1"/>
    <col min="36" max="36" width="8.125" style="88" customWidth="1"/>
    <col min="37" max="37" width="1.25" style="88" customWidth="1"/>
    <col min="38" max="46" width="7.875" style="89" customWidth="1"/>
    <col min="47" max="47" width="2" style="89" customWidth="1"/>
    <col min="48" max="48" width="2.125" style="69" customWidth="1"/>
    <col min="49" max="49" width="1.25" style="69" customWidth="1"/>
    <col min="50" max="50" width="2.625" style="87" customWidth="1"/>
    <col min="51" max="51" width="2.5" style="87" customWidth="1"/>
    <col min="52" max="52" width="8.125" style="88" customWidth="1"/>
    <col min="53" max="53" width="1.25" style="88" customWidth="1"/>
    <col min="54" max="62" width="7.875" style="89" customWidth="1"/>
    <col min="63" max="63" width="2" style="69" customWidth="1"/>
    <col min="64" max="16384" width="8.875" style="69"/>
  </cols>
  <sheetData>
    <row r="2" spans="2:62" ht="19.149999999999999" customHeight="1">
      <c r="B2" s="1372" t="s">
        <v>258</v>
      </c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052"/>
      <c r="R2" s="1372" t="s">
        <v>259</v>
      </c>
      <c r="S2" s="1372"/>
      <c r="T2" s="1372"/>
      <c r="U2" s="1372"/>
      <c r="V2" s="1372"/>
      <c r="W2" s="1372"/>
      <c r="X2" s="1372"/>
      <c r="Y2" s="1372"/>
      <c r="Z2" s="1372"/>
      <c r="AA2" s="1372"/>
      <c r="AB2" s="1372"/>
      <c r="AC2" s="1372"/>
      <c r="AD2" s="1372"/>
      <c r="AE2" s="1372"/>
      <c r="AG2" s="1372" t="s">
        <v>260</v>
      </c>
      <c r="AH2" s="1372"/>
      <c r="AI2" s="1372"/>
      <c r="AJ2" s="1372"/>
      <c r="AK2" s="1372"/>
      <c r="AL2" s="1372"/>
      <c r="AM2" s="1372"/>
      <c r="AN2" s="1372"/>
      <c r="AO2" s="1372"/>
      <c r="AP2" s="1372"/>
      <c r="AQ2" s="1372"/>
      <c r="AR2" s="1372"/>
      <c r="AS2" s="1372"/>
      <c r="AT2" s="1372"/>
      <c r="AU2" s="1052"/>
      <c r="AW2" s="1372" t="s">
        <v>261</v>
      </c>
      <c r="AX2" s="1372"/>
      <c r="AY2" s="1372"/>
      <c r="AZ2" s="1372"/>
      <c r="BA2" s="1372"/>
      <c r="BB2" s="1372"/>
      <c r="BC2" s="1372"/>
      <c r="BD2" s="1372"/>
      <c r="BE2" s="1372"/>
      <c r="BF2" s="1372"/>
      <c r="BG2" s="1372"/>
      <c r="BH2" s="1372"/>
      <c r="BI2" s="1372"/>
      <c r="BJ2" s="1372"/>
    </row>
    <row r="3" spans="2:62" s="1056" customFormat="1" ht="12.75" customHeight="1">
      <c r="C3" s="1057"/>
      <c r="D3" s="1057"/>
      <c r="E3" s="1058"/>
      <c r="F3" s="1058"/>
      <c r="G3" s="1059"/>
      <c r="H3" s="1059"/>
      <c r="I3" s="1059"/>
      <c r="J3" s="1059"/>
      <c r="K3" s="1059"/>
      <c r="L3" s="1059"/>
      <c r="M3" s="1059"/>
      <c r="N3" s="1059"/>
      <c r="O3" s="1060" t="s">
        <v>106</v>
      </c>
      <c r="P3" s="1060"/>
      <c r="S3" s="1057"/>
      <c r="T3" s="1057"/>
      <c r="U3" s="1058"/>
      <c r="V3" s="1058"/>
      <c r="W3" s="1059"/>
      <c r="X3" s="1059"/>
      <c r="Y3" s="1059"/>
      <c r="Z3" s="1059"/>
      <c r="AA3" s="1059"/>
      <c r="AB3" s="1059"/>
      <c r="AC3" s="1059"/>
      <c r="AD3" s="1059"/>
      <c r="AE3" s="1060" t="s">
        <v>106</v>
      </c>
      <c r="AH3" s="1057"/>
      <c r="AI3" s="1057"/>
      <c r="AJ3" s="1058"/>
      <c r="AK3" s="1058"/>
      <c r="AL3" s="1059"/>
      <c r="AM3" s="1059"/>
      <c r="AN3" s="1059"/>
      <c r="AO3" s="1059"/>
      <c r="AP3" s="1059"/>
      <c r="AQ3" s="1059"/>
      <c r="AR3" s="1059"/>
      <c r="AS3" s="1059"/>
      <c r="AT3" s="1060" t="s">
        <v>106</v>
      </c>
      <c r="AU3" s="1060"/>
      <c r="AX3" s="1057"/>
      <c r="AY3" s="1057"/>
      <c r="AZ3" s="1058"/>
      <c r="BA3" s="1058"/>
      <c r="BB3" s="1059"/>
      <c r="BC3" s="1059"/>
      <c r="BD3" s="1059"/>
      <c r="BE3" s="1059"/>
      <c r="BF3" s="1059"/>
      <c r="BG3" s="1059"/>
      <c r="BH3" s="1059"/>
      <c r="BI3" s="1059"/>
      <c r="BJ3" s="1060" t="s">
        <v>106</v>
      </c>
    </row>
    <row r="4" spans="2:62" s="70" customFormat="1" ht="15" customHeight="1">
      <c r="B4" s="1370" t="s">
        <v>107</v>
      </c>
      <c r="C4" s="1368"/>
      <c r="D4" s="1368"/>
      <c r="E4" s="1368"/>
      <c r="F4" s="1368"/>
      <c r="G4" s="1371" t="s">
        <v>251</v>
      </c>
      <c r="H4" s="1366" t="s">
        <v>70</v>
      </c>
      <c r="I4" s="1366" t="s">
        <v>71</v>
      </c>
      <c r="J4" s="1366" t="s">
        <v>94</v>
      </c>
      <c r="K4" s="1366" t="s">
        <v>93</v>
      </c>
      <c r="L4" s="1368" t="s">
        <v>108</v>
      </c>
      <c r="M4" s="1368"/>
      <c r="N4" s="1368"/>
      <c r="O4" s="1369"/>
      <c r="P4" s="228"/>
      <c r="R4" s="1370" t="s">
        <v>107</v>
      </c>
      <c r="S4" s="1368"/>
      <c r="T4" s="1368"/>
      <c r="U4" s="1368"/>
      <c r="V4" s="1368"/>
      <c r="W4" s="1371" t="s">
        <v>251</v>
      </c>
      <c r="X4" s="1366" t="s">
        <v>70</v>
      </c>
      <c r="Y4" s="1366" t="s">
        <v>71</v>
      </c>
      <c r="Z4" s="1366" t="s">
        <v>94</v>
      </c>
      <c r="AA4" s="1366" t="s">
        <v>93</v>
      </c>
      <c r="AB4" s="1368" t="s">
        <v>108</v>
      </c>
      <c r="AC4" s="1368"/>
      <c r="AD4" s="1368"/>
      <c r="AE4" s="1369"/>
      <c r="AG4" s="1370" t="s">
        <v>107</v>
      </c>
      <c r="AH4" s="1368"/>
      <c r="AI4" s="1368"/>
      <c r="AJ4" s="1368"/>
      <c r="AK4" s="1368"/>
      <c r="AL4" s="1371" t="s">
        <v>251</v>
      </c>
      <c r="AM4" s="1366" t="s">
        <v>70</v>
      </c>
      <c r="AN4" s="1366" t="s">
        <v>71</v>
      </c>
      <c r="AO4" s="1366" t="s">
        <v>94</v>
      </c>
      <c r="AP4" s="1366" t="s">
        <v>93</v>
      </c>
      <c r="AQ4" s="1368" t="s">
        <v>108</v>
      </c>
      <c r="AR4" s="1368"/>
      <c r="AS4" s="1368"/>
      <c r="AT4" s="1369"/>
      <c r="AU4" s="228"/>
      <c r="AW4" s="1370" t="s">
        <v>107</v>
      </c>
      <c r="AX4" s="1368"/>
      <c r="AY4" s="1368"/>
      <c r="AZ4" s="1368"/>
      <c r="BA4" s="1368"/>
      <c r="BB4" s="1371" t="s">
        <v>251</v>
      </c>
      <c r="BC4" s="1366" t="s">
        <v>70</v>
      </c>
      <c r="BD4" s="1366" t="s">
        <v>71</v>
      </c>
      <c r="BE4" s="1366" t="s">
        <v>94</v>
      </c>
      <c r="BF4" s="1366" t="s">
        <v>93</v>
      </c>
      <c r="BG4" s="1368" t="s">
        <v>108</v>
      </c>
      <c r="BH4" s="1368"/>
      <c r="BI4" s="1368"/>
      <c r="BJ4" s="1369"/>
    </row>
    <row r="5" spans="2:62" s="70" customFormat="1" ht="15" customHeight="1">
      <c r="B5" s="1371"/>
      <c r="C5" s="1368"/>
      <c r="D5" s="1368"/>
      <c r="E5" s="1368"/>
      <c r="F5" s="1368"/>
      <c r="G5" s="1371"/>
      <c r="H5" s="1367"/>
      <c r="I5" s="1367"/>
      <c r="J5" s="1367"/>
      <c r="K5" s="1367"/>
      <c r="L5" s="219" t="s">
        <v>251</v>
      </c>
      <c r="M5" s="219" t="s">
        <v>70</v>
      </c>
      <c r="N5" s="219" t="s">
        <v>71</v>
      </c>
      <c r="O5" s="220" t="s">
        <v>94</v>
      </c>
      <c r="P5" s="228"/>
      <c r="R5" s="1371"/>
      <c r="S5" s="1368"/>
      <c r="T5" s="1368"/>
      <c r="U5" s="1368"/>
      <c r="V5" s="1368"/>
      <c r="W5" s="1371"/>
      <c r="X5" s="1367"/>
      <c r="Y5" s="1367"/>
      <c r="Z5" s="1367"/>
      <c r="AA5" s="1367"/>
      <c r="AB5" s="219" t="s">
        <v>251</v>
      </c>
      <c r="AC5" s="219" t="s">
        <v>70</v>
      </c>
      <c r="AD5" s="219" t="s">
        <v>71</v>
      </c>
      <c r="AE5" s="220" t="s">
        <v>94</v>
      </c>
      <c r="AG5" s="1371"/>
      <c r="AH5" s="1368"/>
      <c r="AI5" s="1368"/>
      <c r="AJ5" s="1368"/>
      <c r="AK5" s="1368"/>
      <c r="AL5" s="1371"/>
      <c r="AM5" s="1367"/>
      <c r="AN5" s="1367"/>
      <c r="AO5" s="1367"/>
      <c r="AP5" s="1367"/>
      <c r="AQ5" s="219" t="s">
        <v>251</v>
      </c>
      <c r="AR5" s="219" t="s">
        <v>70</v>
      </c>
      <c r="AS5" s="219" t="s">
        <v>71</v>
      </c>
      <c r="AT5" s="220" t="s">
        <v>94</v>
      </c>
      <c r="AU5" s="228"/>
      <c r="AW5" s="1371"/>
      <c r="AX5" s="1368"/>
      <c r="AY5" s="1368"/>
      <c r="AZ5" s="1368"/>
      <c r="BA5" s="1368"/>
      <c r="BB5" s="1371"/>
      <c r="BC5" s="1367"/>
      <c r="BD5" s="1367"/>
      <c r="BE5" s="1367"/>
      <c r="BF5" s="1367"/>
      <c r="BG5" s="219" t="s">
        <v>251</v>
      </c>
      <c r="BH5" s="219" t="s">
        <v>70</v>
      </c>
      <c r="BI5" s="219" t="s">
        <v>71</v>
      </c>
      <c r="BJ5" s="220" t="s">
        <v>94</v>
      </c>
    </row>
    <row r="6" spans="2:62" s="70" customFormat="1" ht="7.5" customHeight="1">
      <c r="B6" s="35"/>
      <c r="C6" s="221"/>
      <c r="D6" s="35"/>
      <c r="E6" s="73"/>
      <c r="F6" s="222"/>
      <c r="G6" s="74"/>
      <c r="H6" s="74"/>
      <c r="I6" s="74"/>
      <c r="J6" s="74"/>
      <c r="K6" s="74"/>
      <c r="L6" s="71"/>
      <c r="M6" s="71"/>
      <c r="N6" s="71"/>
      <c r="O6" s="71"/>
      <c r="P6" s="71"/>
      <c r="R6" s="35"/>
      <c r="S6" s="221"/>
      <c r="T6" s="35"/>
      <c r="U6" s="73"/>
      <c r="V6" s="222"/>
      <c r="W6" s="74"/>
      <c r="X6" s="74"/>
      <c r="Y6" s="74"/>
      <c r="Z6" s="74"/>
      <c r="AA6" s="74"/>
      <c r="AB6" s="71"/>
      <c r="AC6" s="71"/>
      <c r="AD6" s="71"/>
      <c r="AE6" s="71"/>
      <c r="AG6" s="35"/>
      <c r="AH6" s="221"/>
      <c r="AI6" s="35"/>
      <c r="AJ6" s="73"/>
      <c r="AK6" s="222"/>
      <c r="AL6" s="74"/>
      <c r="AM6" s="74"/>
      <c r="AN6" s="74"/>
      <c r="AO6" s="74"/>
      <c r="AP6" s="74"/>
      <c r="AQ6" s="71"/>
      <c r="AR6" s="71"/>
      <c r="AS6" s="71"/>
      <c r="AT6" s="71"/>
      <c r="AU6" s="71"/>
      <c r="AW6" s="35"/>
      <c r="AX6" s="221"/>
      <c r="AY6" s="35"/>
      <c r="AZ6" s="73"/>
      <c r="BA6" s="222"/>
      <c r="BB6" s="74"/>
      <c r="BC6" s="74"/>
      <c r="BD6" s="74"/>
      <c r="BE6" s="74"/>
      <c r="BF6" s="74"/>
      <c r="BG6" s="71"/>
      <c r="BH6" s="71"/>
      <c r="BI6" s="71"/>
      <c r="BJ6" s="71"/>
    </row>
    <row r="7" spans="2:62" s="77" customFormat="1" ht="10.5" customHeight="1">
      <c r="B7" s="26"/>
      <c r="C7" s="223"/>
      <c r="D7" s="26"/>
      <c r="E7" s="158" t="s">
        <v>109</v>
      </c>
      <c r="F7" s="224"/>
      <c r="G7" s="159">
        <v>168466</v>
      </c>
      <c r="H7" s="160">
        <v>177411</v>
      </c>
      <c r="I7" s="160">
        <v>183473</v>
      </c>
      <c r="J7" s="160">
        <v>189043</v>
      </c>
      <c r="K7" s="160">
        <v>193217</v>
      </c>
      <c r="L7" s="161">
        <f>G7-H7</f>
        <v>-8945</v>
      </c>
      <c r="M7" s="161">
        <v>-6062</v>
      </c>
      <c r="N7" s="161">
        <v>-5570</v>
      </c>
      <c r="O7" s="161">
        <v>-4174</v>
      </c>
      <c r="P7" s="161"/>
      <c r="R7" s="26"/>
      <c r="S7" s="223"/>
      <c r="T7" s="26"/>
      <c r="U7" s="158" t="s">
        <v>109</v>
      </c>
      <c r="V7" s="224"/>
      <c r="W7" s="160">
        <v>155163</v>
      </c>
      <c r="X7" s="160">
        <v>163343</v>
      </c>
      <c r="Y7" s="160">
        <v>168539</v>
      </c>
      <c r="Z7" s="160">
        <v>173221</v>
      </c>
      <c r="AA7" s="160">
        <v>177086</v>
      </c>
      <c r="AB7" s="161">
        <f>W7-X7</f>
        <v>-8180</v>
      </c>
      <c r="AC7" s="161">
        <v>-5196</v>
      </c>
      <c r="AD7" s="161">
        <v>-4682</v>
      </c>
      <c r="AE7" s="161">
        <v>-3865</v>
      </c>
      <c r="AG7" s="26"/>
      <c r="AH7" s="223"/>
      <c r="AI7" s="26"/>
      <c r="AJ7" s="75" t="s">
        <v>109</v>
      </c>
      <c r="AK7" s="225"/>
      <c r="AL7" s="160">
        <v>10187</v>
      </c>
      <c r="AM7" s="160">
        <v>10780</v>
      </c>
      <c r="AN7" s="160">
        <v>11422</v>
      </c>
      <c r="AO7" s="160">
        <v>11982</v>
      </c>
      <c r="AP7" s="160">
        <v>12278</v>
      </c>
      <c r="AQ7" s="161">
        <f>AL7-AM7</f>
        <v>-593</v>
      </c>
      <c r="AR7" s="161">
        <v>-642</v>
      </c>
      <c r="AS7" s="161">
        <v>-560</v>
      </c>
      <c r="AT7" s="161">
        <v>-296</v>
      </c>
      <c r="AU7" s="161"/>
      <c r="AW7" s="26"/>
      <c r="AX7" s="223"/>
      <c r="AY7" s="26"/>
      <c r="AZ7" s="158" t="s">
        <v>109</v>
      </c>
      <c r="BA7" s="224"/>
      <c r="BB7" s="160">
        <v>3116</v>
      </c>
      <c r="BC7" s="160">
        <v>3288</v>
      </c>
      <c r="BD7" s="160">
        <v>3512</v>
      </c>
      <c r="BE7" s="160">
        <v>3840</v>
      </c>
      <c r="BF7" s="160">
        <v>3853</v>
      </c>
      <c r="BG7" s="161">
        <f>BB7-BC7</f>
        <v>-172</v>
      </c>
      <c r="BH7" s="161">
        <v>-224</v>
      </c>
      <c r="BI7" s="161">
        <v>-328</v>
      </c>
      <c r="BJ7" s="161">
        <v>-13</v>
      </c>
    </row>
    <row r="8" spans="2:62" s="77" customFormat="1" ht="10.5" customHeight="1">
      <c r="B8" s="26"/>
      <c r="C8" s="223"/>
      <c r="D8" s="26"/>
      <c r="E8" s="78" t="s">
        <v>110</v>
      </c>
      <c r="F8" s="225"/>
      <c r="G8" s="79">
        <v>5287</v>
      </c>
      <c r="H8" s="79">
        <v>5685</v>
      </c>
      <c r="I8" s="79">
        <v>6284</v>
      </c>
      <c r="J8" s="79">
        <v>7066</v>
      </c>
      <c r="K8" s="79">
        <v>8357</v>
      </c>
      <c r="L8" s="80">
        <f t="shared" ref="L8:L29" si="0">G8-H8</f>
        <v>-398</v>
      </c>
      <c r="M8" s="80">
        <v>-599</v>
      </c>
      <c r="N8" s="80">
        <v>-782</v>
      </c>
      <c r="O8" s="80">
        <v>-1291</v>
      </c>
      <c r="P8" s="80"/>
      <c r="R8" s="26"/>
      <c r="S8" s="223"/>
      <c r="T8" s="26"/>
      <c r="U8" s="78" t="s">
        <v>110</v>
      </c>
      <c r="V8" s="225"/>
      <c r="W8" s="79">
        <v>4882</v>
      </c>
      <c r="X8" s="79">
        <v>5255</v>
      </c>
      <c r="Y8" s="79">
        <v>5781</v>
      </c>
      <c r="Z8" s="79">
        <v>6529</v>
      </c>
      <c r="AA8" s="79">
        <v>7703</v>
      </c>
      <c r="AB8" s="80">
        <f t="shared" ref="AB8:AB29" si="1">W8-X8</f>
        <v>-373</v>
      </c>
      <c r="AC8" s="80">
        <v>-526</v>
      </c>
      <c r="AD8" s="80">
        <v>-748</v>
      </c>
      <c r="AE8" s="80">
        <v>-1174</v>
      </c>
      <c r="AG8" s="26"/>
      <c r="AH8" s="223"/>
      <c r="AI8" s="26"/>
      <c r="AJ8" s="78" t="s">
        <v>110</v>
      </c>
      <c r="AK8" s="225"/>
      <c r="AL8" s="79">
        <v>338</v>
      </c>
      <c r="AM8" s="79">
        <v>345</v>
      </c>
      <c r="AN8" s="79">
        <v>384</v>
      </c>
      <c r="AO8" s="79">
        <v>389</v>
      </c>
      <c r="AP8" s="79">
        <v>477</v>
      </c>
      <c r="AQ8" s="80">
        <f t="shared" ref="AQ8:AQ29" si="2">AL8-AM8</f>
        <v>-7</v>
      </c>
      <c r="AR8" s="80">
        <v>-39</v>
      </c>
      <c r="AS8" s="80">
        <v>-5</v>
      </c>
      <c r="AT8" s="80">
        <v>-88</v>
      </c>
      <c r="AU8" s="80"/>
      <c r="AW8" s="26"/>
      <c r="AX8" s="223"/>
      <c r="AY8" s="26"/>
      <c r="AZ8" s="78" t="s">
        <v>110</v>
      </c>
      <c r="BA8" s="225"/>
      <c r="BB8" s="79">
        <v>67</v>
      </c>
      <c r="BC8" s="79">
        <v>85</v>
      </c>
      <c r="BD8" s="79">
        <v>119</v>
      </c>
      <c r="BE8" s="79">
        <v>148</v>
      </c>
      <c r="BF8" s="79">
        <v>177</v>
      </c>
      <c r="BG8" s="80">
        <f t="shared" ref="BG8:BG28" si="3">BB8-BC8</f>
        <v>-18</v>
      </c>
      <c r="BH8" s="80">
        <v>-34</v>
      </c>
      <c r="BI8" s="80">
        <v>-29</v>
      </c>
      <c r="BJ8" s="80">
        <v>-29</v>
      </c>
    </row>
    <row r="9" spans="2:62" s="77" customFormat="1" ht="10.5" customHeight="1">
      <c r="B9" s="26"/>
      <c r="C9" s="223"/>
      <c r="D9" s="26"/>
      <c r="E9" s="78" t="s">
        <v>111</v>
      </c>
      <c r="F9" s="225"/>
      <c r="G9" s="79">
        <v>5766</v>
      </c>
      <c r="H9" s="79">
        <v>6392</v>
      </c>
      <c r="I9" s="79">
        <v>7138</v>
      </c>
      <c r="J9" s="79">
        <v>8452</v>
      </c>
      <c r="K9" s="79">
        <v>9480</v>
      </c>
      <c r="L9" s="80">
        <f t="shared" si="0"/>
        <v>-626</v>
      </c>
      <c r="M9" s="80">
        <v>-746</v>
      </c>
      <c r="N9" s="80">
        <v>-1314</v>
      </c>
      <c r="O9" s="80">
        <v>-1028</v>
      </c>
      <c r="P9" s="80"/>
      <c r="R9" s="26"/>
      <c r="S9" s="223"/>
      <c r="T9" s="26"/>
      <c r="U9" s="78" t="s">
        <v>111</v>
      </c>
      <c r="V9" s="225"/>
      <c r="W9" s="79">
        <v>5276</v>
      </c>
      <c r="X9" s="79">
        <v>5869</v>
      </c>
      <c r="Y9" s="79">
        <v>6638</v>
      </c>
      <c r="Z9" s="79">
        <v>7760</v>
      </c>
      <c r="AA9" s="79">
        <v>8653</v>
      </c>
      <c r="AB9" s="80">
        <f t="shared" si="1"/>
        <v>-593</v>
      </c>
      <c r="AC9" s="80">
        <v>-769</v>
      </c>
      <c r="AD9" s="80">
        <v>-1122</v>
      </c>
      <c r="AE9" s="80">
        <v>-893</v>
      </c>
      <c r="AG9" s="26"/>
      <c r="AH9" s="223"/>
      <c r="AI9" s="26"/>
      <c r="AJ9" s="78" t="s">
        <v>111</v>
      </c>
      <c r="AK9" s="225"/>
      <c r="AL9" s="79">
        <v>395</v>
      </c>
      <c r="AM9" s="79">
        <v>394</v>
      </c>
      <c r="AN9" s="79">
        <v>366</v>
      </c>
      <c r="AO9" s="79">
        <v>510</v>
      </c>
      <c r="AP9" s="79">
        <v>615</v>
      </c>
      <c r="AQ9" s="80">
        <f t="shared" si="2"/>
        <v>1</v>
      </c>
      <c r="AR9" s="80">
        <v>28</v>
      </c>
      <c r="AS9" s="80">
        <v>-144</v>
      </c>
      <c r="AT9" s="80">
        <v>-105</v>
      </c>
      <c r="AU9" s="80"/>
      <c r="AW9" s="26"/>
      <c r="AX9" s="223"/>
      <c r="AY9" s="26"/>
      <c r="AZ9" s="78" t="s">
        <v>111</v>
      </c>
      <c r="BA9" s="225"/>
      <c r="BB9" s="79">
        <v>95</v>
      </c>
      <c r="BC9" s="79">
        <v>129</v>
      </c>
      <c r="BD9" s="79">
        <v>134</v>
      </c>
      <c r="BE9" s="79">
        <v>182</v>
      </c>
      <c r="BF9" s="79">
        <v>212</v>
      </c>
      <c r="BG9" s="80">
        <f t="shared" si="3"/>
        <v>-34</v>
      </c>
      <c r="BH9" s="80">
        <v>-5</v>
      </c>
      <c r="BI9" s="80">
        <v>-48</v>
      </c>
      <c r="BJ9" s="80">
        <v>-30</v>
      </c>
    </row>
    <row r="10" spans="2:62" s="77" customFormat="1" ht="10.5" customHeight="1">
      <c r="B10" s="26"/>
      <c r="C10" s="223"/>
      <c r="D10" s="26"/>
      <c r="E10" s="78" t="s">
        <v>112</v>
      </c>
      <c r="F10" s="225"/>
      <c r="G10" s="79">
        <v>6364</v>
      </c>
      <c r="H10" s="79">
        <v>7333</v>
      </c>
      <c r="I10" s="79">
        <v>8407</v>
      </c>
      <c r="J10" s="79">
        <v>9533</v>
      </c>
      <c r="K10" s="79">
        <v>10414</v>
      </c>
      <c r="L10" s="80">
        <f t="shared" si="0"/>
        <v>-969</v>
      </c>
      <c r="M10" s="80">
        <v>-1074</v>
      </c>
      <c r="N10" s="80">
        <v>-1126</v>
      </c>
      <c r="O10" s="80">
        <v>-881</v>
      </c>
      <c r="P10" s="80"/>
      <c r="R10" s="26"/>
      <c r="S10" s="223"/>
      <c r="T10" s="26"/>
      <c r="U10" s="78" t="s">
        <v>112</v>
      </c>
      <c r="V10" s="225"/>
      <c r="W10" s="79">
        <v>5853</v>
      </c>
      <c r="X10" s="79">
        <v>6827</v>
      </c>
      <c r="Y10" s="79">
        <v>7723</v>
      </c>
      <c r="Z10" s="79">
        <v>8690</v>
      </c>
      <c r="AA10" s="79">
        <v>9483</v>
      </c>
      <c r="AB10" s="80">
        <f t="shared" si="1"/>
        <v>-974</v>
      </c>
      <c r="AC10" s="80">
        <v>-896</v>
      </c>
      <c r="AD10" s="80">
        <v>-967</v>
      </c>
      <c r="AE10" s="80">
        <v>-793</v>
      </c>
      <c r="AG10" s="26"/>
      <c r="AH10" s="223"/>
      <c r="AI10" s="26"/>
      <c r="AJ10" s="78" t="s">
        <v>112</v>
      </c>
      <c r="AK10" s="225"/>
      <c r="AL10" s="79">
        <v>386</v>
      </c>
      <c r="AM10" s="79">
        <v>367</v>
      </c>
      <c r="AN10" s="79">
        <v>511</v>
      </c>
      <c r="AO10" s="79">
        <v>635</v>
      </c>
      <c r="AP10" s="79">
        <v>717</v>
      </c>
      <c r="AQ10" s="80">
        <f t="shared" si="2"/>
        <v>19</v>
      </c>
      <c r="AR10" s="80">
        <v>-144</v>
      </c>
      <c r="AS10" s="80">
        <v>-124</v>
      </c>
      <c r="AT10" s="80">
        <v>-82</v>
      </c>
      <c r="AU10" s="80"/>
      <c r="AW10" s="26"/>
      <c r="AX10" s="223"/>
      <c r="AY10" s="26"/>
      <c r="AZ10" s="78" t="s">
        <v>112</v>
      </c>
      <c r="BA10" s="225"/>
      <c r="BB10" s="79">
        <v>125</v>
      </c>
      <c r="BC10" s="79">
        <v>139</v>
      </c>
      <c r="BD10" s="79">
        <v>173</v>
      </c>
      <c r="BE10" s="79">
        <v>208</v>
      </c>
      <c r="BF10" s="79">
        <v>214</v>
      </c>
      <c r="BG10" s="80">
        <f t="shared" si="3"/>
        <v>-14</v>
      </c>
      <c r="BH10" s="80">
        <v>-34</v>
      </c>
      <c r="BI10" s="80">
        <v>-35</v>
      </c>
      <c r="BJ10" s="80">
        <v>-6</v>
      </c>
    </row>
    <row r="11" spans="2:62" s="77" customFormat="1" ht="10.5" customHeight="1">
      <c r="B11" s="26"/>
      <c r="C11" s="223"/>
      <c r="D11" s="26"/>
      <c r="E11" s="78" t="s">
        <v>113</v>
      </c>
      <c r="F11" s="225"/>
      <c r="G11" s="79">
        <v>7979</v>
      </c>
      <c r="H11" s="79">
        <v>9108</v>
      </c>
      <c r="I11" s="79">
        <v>10014</v>
      </c>
      <c r="J11" s="79">
        <v>10998</v>
      </c>
      <c r="K11" s="79">
        <v>12578</v>
      </c>
      <c r="L11" s="80">
        <f t="shared" si="0"/>
        <v>-1129</v>
      </c>
      <c r="M11" s="80">
        <v>-906</v>
      </c>
      <c r="N11" s="80">
        <v>-984</v>
      </c>
      <c r="O11" s="80">
        <v>-1580</v>
      </c>
      <c r="P11" s="80"/>
      <c r="R11" s="26"/>
      <c r="S11" s="223"/>
      <c r="T11" s="26"/>
      <c r="U11" s="78" t="s">
        <v>113</v>
      </c>
      <c r="V11" s="225"/>
      <c r="W11" s="79">
        <v>7540</v>
      </c>
      <c r="X11" s="79">
        <v>8522</v>
      </c>
      <c r="Y11" s="79">
        <v>9287</v>
      </c>
      <c r="Z11" s="79">
        <v>10142</v>
      </c>
      <c r="AA11" s="79">
        <v>11646</v>
      </c>
      <c r="AB11" s="80">
        <f t="shared" si="1"/>
        <v>-982</v>
      </c>
      <c r="AC11" s="80">
        <v>-765</v>
      </c>
      <c r="AD11" s="80">
        <v>-855</v>
      </c>
      <c r="AE11" s="80">
        <v>-1504</v>
      </c>
      <c r="AG11" s="26"/>
      <c r="AH11" s="223"/>
      <c r="AI11" s="26"/>
      <c r="AJ11" s="78" t="s">
        <v>113</v>
      </c>
      <c r="AK11" s="225"/>
      <c r="AL11" s="79">
        <v>329</v>
      </c>
      <c r="AM11" s="79">
        <v>448</v>
      </c>
      <c r="AN11" s="79">
        <v>549</v>
      </c>
      <c r="AO11" s="79">
        <v>657</v>
      </c>
      <c r="AP11" s="79">
        <v>741</v>
      </c>
      <c r="AQ11" s="80">
        <f t="shared" si="2"/>
        <v>-119</v>
      </c>
      <c r="AR11" s="80">
        <v>-101</v>
      </c>
      <c r="AS11" s="80">
        <v>-108</v>
      </c>
      <c r="AT11" s="80">
        <v>-84</v>
      </c>
      <c r="AU11" s="80"/>
      <c r="AW11" s="26"/>
      <c r="AX11" s="223"/>
      <c r="AY11" s="26"/>
      <c r="AZ11" s="78" t="s">
        <v>113</v>
      </c>
      <c r="BA11" s="225"/>
      <c r="BB11" s="79">
        <v>110</v>
      </c>
      <c r="BC11" s="79">
        <v>138</v>
      </c>
      <c r="BD11" s="79">
        <v>178</v>
      </c>
      <c r="BE11" s="79">
        <v>199</v>
      </c>
      <c r="BF11" s="79">
        <v>191</v>
      </c>
      <c r="BG11" s="80">
        <f t="shared" si="3"/>
        <v>-28</v>
      </c>
      <c r="BH11" s="80">
        <v>-40</v>
      </c>
      <c r="BI11" s="80">
        <v>-21</v>
      </c>
      <c r="BJ11" s="80">
        <v>8</v>
      </c>
    </row>
    <row r="12" spans="2:62" s="77" customFormat="1" ht="10.5" customHeight="1">
      <c r="B12" s="26"/>
      <c r="C12" s="223"/>
      <c r="D12" s="26"/>
      <c r="E12" s="78" t="s">
        <v>114</v>
      </c>
      <c r="F12" s="225"/>
      <c r="G12" s="79">
        <v>8477</v>
      </c>
      <c r="H12" s="79">
        <v>9673</v>
      </c>
      <c r="I12" s="79">
        <v>10236</v>
      </c>
      <c r="J12" s="79">
        <v>12095</v>
      </c>
      <c r="K12" s="79">
        <v>13458</v>
      </c>
      <c r="L12" s="80">
        <f t="shared" si="0"/>
        <v>-1196</v>
      </c>
      <c r="M12" s="80">
        <v>-563</v>
      </c>
      <c r="N12" s="80">
        <v>-1859</v>
      </c>
      <c r="O12" s="80">
        <v>-1363</v>
      </c>
      <c r="P12" s="80"/>
      <c r="R12" s="26"/>
      <c r="S12" s="223"/>
      <c r="T12" s="26"/>
      <c r="U12" s="78" t="s">
        <v>114</v>
      </c>
      <c r="V12" s="225"/>
      <c r="W12" s="79">
        <v>8073</v>
      </c>
      <c r="X12" s="79">
        <v>9150</v>
      </c>
      <c r="Y12" s="79">
        <v>9599</v>
      </c>
      <c r="Z12" s="79">
        <v>11399</v>
      </c>
      <c r="AA12" s="79">
        <v>12651</v>
      </c>
      <c r="AB12" s="80">
        <f t="shared" si="1"/>
        <v>-1077</v>
      </c>
      <c r="AC12" s="80">
        <v>-449</v>
      </c>
      <c r="AD12" s="80">
        <v>-1800</v>
      </c>
      <c r="AE12" s="80">
        <v>-1252</v>
      </c>
      <c r="AG12" s="26"/>
      <c r="AH12" s="223"/>
      <c r="AI12" s="26"/>
      <c r="AJ12" s="78" t="s">
        <v>114</v>
      </c>
      <c r="AK12" s="225"/>
      <c r="AL12" s="79">
        <v>290</v>
      </c>
      <c r="AM12" s="79">
        <v>394</v>
      </c>
      <c r="AN12" s="79">
        <v>496</v>
      </c>
      <c r="AO12" s="79">
        <v>530</v>
      </c>
      <c r="AP12" s="79">
        <v>606</v>
      </c>
      <c r="AQ12" s="80">
        <f t="shared" si="2"/>
        <v>-104</v>
      </c>
      <c r="AR12" s="80">
        <v>-102</v>
      </c>
      <c r="AS12" s="80">
        <v>-34</v>
      </c>
      <c r="AT12" s="80">
        <v>-76</v>
      </c>
      <c r="AU12" s="80"/>
      <c r="AW12" s="26"/>
      <c r="AX12" s="223"/>
      <c r="AY12" s="26"/>
      <c r="AZ12" s="78" t="s">
        <v>114</v>
      </c>
      <c r="BA12" s="225"/>
      <c r="BB12" s="79">
        <v>114</v>
      </c>
      <c r="BC12" s="79">
        <v>129</v>
      </c>
      <c r="BD12" s="79">
        <v>141</v>
      </c>
      <c r="BE12" s="79">
        <v>166</v>
      </c>
      <c r="BF12" s="79">
        <v>201</v>
      </c>
      <c r="BG12" s="80">
        <f t="shared" si="3"/>
        <v>-15</v>
      </c>
      <c r="BH12" s="80">
        <v>-12</v>
      </c>
      <c r="BI12" s="80">
        <v>-25</v>
      </c>
      <c r="BJ12" s="80">
        <v>-35</v>
      </c>
    </row>
    <row r="13" spans="2:62" s="77" customFormat="1" ht="10.5" customHeight="1">
      <c r="B13" s="26"/>
      <c r="C13" s="223"/>
      <c r="D13" s="26"/>
      <c r="E13" s="78" t="s">
        <v>115</v>
      </c>
      <c r="F13" s="225"/>
      <c r="G13" s="79">
        <v>6660</v>
      </c>
      <c r="H13" s="79">
        <v>7937</v>
      </c>
      <c r="I13" s="79">
        <v>8953</v>
      </c>
      <c r="J13" s="79">
        <v>10308</v>
      </c>
      <c r="K13" s="79">
        <v>11728</v>
      </c>
      <c r="L13" s="80">
        <f t="shared" si="0"/>
        <v>-1277</v>
      </c>
      <c r="M13" s="80">
        <v>-1016</v>
      </c>
      <c r="N13" s="80">
        <v>-1355</v>
      </c>
      <c r="O13" s="80">
        <v>-1420</v>
      </c>
      <c r="P13" s="80"/>
      <c r="R13" s="26"/>
      <c r="S13" s="223"/>
      <c r="T13" s="26"/>
      <c r="U13" s="78" t="s">
        <v>115</v>
      </c>
      <c r="V13" s="225"/>
      <c r="W13" s="79">
        <v>6182</v>
      </c>
      <c r="X13" s="79">
        <v>7358</v>
      </c>
      <c r="Y13" s="79">
        <v>8285</v>
      </c>
      <c r="Z13" s="79">
        <v>9530</v>
      </c>
      <c r="AA13" s="79">
        <v>10939</v>
      </c>
      <c r="AB13" s="80">
        <f t="shared" si="1"/>
        <v>-1176</v>
      </c>
      <c r="AC13" s="80">
        <v>-927</v>
      </c>
      <c r="AD13" s="80">
        <v>-1245</v>
      </c>
      <c r="AE13" s="80">
        <v>-1409</v>
      </c>
      <c r="AG13" s="26"/>
      <c r="AH13" s="223"/>
      <c r="AI13" s="26"/>
      <c r="AJ13" s="78" t="s">
        <v>115</v>
      </c>
      <c r="AK13" s="225"/>
      <c r="AL13" s="79">
        <v>373</v>
      </c>
      <c r="AM13" s="79">
        <v>444</v>
      </c>
      <c r="AN13" s="79">
        <v>513</v>
      </c>
      <c r="AO13" s="79">
        <v>581</v>
      </c>
      <c r="AP13" s="79">
        <v>595</v>
      </c>
      <c r="AQ13" s="80">
        <f t="shared" si="2"/>
        <v>-71</v>
      </c>
      <c r="AR13" s="80">
        <v>-69</v>
      </c>
      <c r="AS13" s="80">
        <v>-68</v>
      </c>
      <c r="AT13" s="80">
        <v>-14</v>
      </c>
      <c r="AU13" s="80"/>
      <c r="AW13" s="26"/>
      <c r="AX13" s="223"/>
      <c r="AY13" s="26"/>
      <c r="AZ13" s="78" t="s">
        <v>115</v>
      </c>
      <c r="BA13" s="225"/>
      <c r="BB13" s="79">
        <v>105</v>
      </c>
      <c r="BC13" s="79">
        <v>135</v>
      </c>
      <c r="BD13" s="79">
        <v>155</v>
      </c>
      <c r="BE13" s="79">
        <v>197</v>
      </c>
      <c r="BF13" s="79">
        <v>194</v>
      </c>
      <c r="BG13" s="80">
        <f t="shared" si="3"/>
        <v>-30</v>
      </c>
      <c r="BH13" s="80">
        <v>-20</v>
      </c>
      <c r="BI13" s="80">
        <v>-42</v>
      </c>
      <c r="BJ13" s="80">
        <v>3</v>
      </c>
    </row>
    <row r="14" spans="2:62" s="77" customFormat="1" ht="10.5" customHeight="1">
      <c r="B14" s="26"/>
      <c r="C14" s="223"/>
      <c r="D14" s="26"/>
      <c r="E14" s="78" t="s">
        <v>116</v>
      </c>
      <c r="F14" s="225"/>
      <c r="G14" s="79">
        <v>7571</v>
      </c>
      <c r="H14" s="79">
        <v>9061</v>
      </c>
      <c r="I14" s="79">
        <v>10095</v>
      </c>
      <c r="J14" s="79">
        <v>11390</v>
      </c>
      <c r="K14" s="79">
        <v>11055</v>
      </c>
      <c r="L14" s="80">
        <f t="shared" si="0"/>
        <v>-1490</v>
      </c>
      <c r="M14" s="80">
        <v>-1034</v>
      </c>
      <c r="N14" s="80">
        <v>-1295</v>
      </c>
      <c r="O14" s="80">
        <v>335</v>
      </c>
      <c r="P14" s="80"/>
      <c r="R14" s="26"/>
      <c r="S14" s="223"/>
      <c r="T14" s="26"/>
      <c r="U14" s="78" t="s">
        <v>116</v>
      </c>
      <c r="V14" s="225"/>
      <c r="W14" s="79">
        <v>6971</v>
      </c>
      <c r="X14" s="79">
        <v>8421</v>
      </c>
      <c r="Y14" s="79">
        <v>9354</v>
      </c>
      <c r="Z14" s="79">
        <v>10573</v>
      </c>
      <c r="AA14" s="79">
        <v>10256</v>
      </c>
      <c r="AB14" s="80">
        <f t="shared" si="1"/>
        <v>-1450</v>
      </c>
      <c r="AC14" s="80">
        <v>-933</v>
      </c>
      <c r="AD14" s="80">
        <v>-1219</v>
      </c>
      <c r="AE14" s="80">
        <v>317</v>
      </c>
      <c r="AG14" s="26"/>
      <c r="AH14" s="223"/>
      <c r="AI14" s="26"/>
      <c r="AJ14" s="78" t="s">
        <v>116</v>
      </c>
      <c r="AK14" s="225"/>
      <c r="AL14" s="79">
        <v>483</v>
      </c>
      <c r="AM14" s="79">
        <v>489</v>
      </c>
      <c r="AN14" s="79">
        <v>583</v>
      </c>
      <c r="AO14" s="79">
        <v>614</v>
      </c>
      <c r="AP14" s="79">
        <v>592</v>
      </c>
      <c r="AQ14" s="80">
        <f t="shared" si="2"/>
        <v>-6</v>
      </c>
      <c r="AR14" s="80">
        <v>-94</v>
      </c>
      <c r="AS14" s="80">
        <v>-31</v>
      </c>
      <c r="AT14" s="80">
        <v>22</v>
      </c>
      <c r="AU14" s="80"/>
      <c r="AW14" s="26"/>
      <c r="AX14" s="223"/>
      <c r="AY14" s="26"/>
      <c r="AZ14" s="78" t="s">
        <v>116</v>
      </c>
      <c r="BA14" s="225"/>
      <c r="BB14" s="79">
        <v>117</v>
      </c>
      <c r="BC14" s="79">
        <v>151</v>
      </c>
      <c r="BD14" s="79">
        <v>158</v>
      </c>
      <c r="BE14" s="79">
        <v>203</v>
      </c>
      <c r="BF14" s="79">
        <v>207</v>
      </c>
      <c r="BG14" s="80">
        <f t="shared" si="3"/>
        <v>-34</v>
      </c>
      <c r="BH14" s="80">
        <v>-7</v>
      </c>
      <c r="BI14" s="80">
        <v>-45</v>
      </c>
      <c r="BJ14" s="80">
        <v>-4</v>
      </c>
    </row>
    <row r="15" spans="2:62" s="77" customFormat="1" ht="10.5" customHeight="1">
      <c r="B15" s="26"/>
      <c r="C15" s="223"/>
      <c r="D15" s="26"/>
      <c r="E15" s="78" t="s">
        <v>117</v>
      </c>
      <c r="F15" s="225"/>
      <c r="G15" s="79">
        <v>8877</v>
      </c>
      <c r="H15" s="79">
        <v>10240</v>
      </c>
      <c r="I15" s="79">
        <v>11340</v>
      </c>
      <c r="J15" s="79">
        <v>10961</v>
      </c>
      <c r="K15" s="79">
        <v>12186</v>
      </c>
      <c r="L15" s="80">
        <f t="shared" si="0"/>
        <v>-1363</v>
      </c>
      <c r="M15" s="80">
        <v>-1100</v>
      </c>
      <c r="N15" s="80">
        <v>379</v>
      </c>
      <c r="O15" s="80">
        <v>-1225</v>
      </c>
      <c r="P15" s="80"/>
      <c r="R15" s="26"/>
      <c r="S15" s="223"/>
      <c r="T15" s="26"/>
      <c r="U15" s="78" t="s">
        <v>117</v>
      </c>
      <c r="V15" s="225"/>
      <c r="W15" s="79">
        <v>8194</v>
      </c>
      <c r="X15" s="79">
        <v>9507</v>
      </c>
      <c r="Y15" s="79">
        <v>10539</v>
      </c>
      <c r="Z15" s="79">
        <v>10129</v>
      </c>
      <c r="AA15" s="79">
        <v>11102</v>
      </c>
      <c r="AB15" s="80">
        <f t="shared" si="1"/>
        <v>-1313</v>
      </c>
      <c r="AC15" s="80">
        <v>-1032</v>
      </c>
      <c r="AD15" s="80">
        <v>410</v>
      </c>
      <c r="AE15" s="80">
        <v>-973</v>
      </c>
      <c r="AG15" s="26"/>
      <c r="AH15" s="223"/>
      <c r="AI15" s="26"/>
      <c r="AJ15" s="78" t="s">
        <v>117</v>
      </c>
      <c r="AK15" s="225"/>
      <c r="AL15" s="79">
        <v>535</v>
      </c>
      <c r="AM15" s="79">
        <v>577</v>
      </c>
      <c r="AN15" s="79">
        <v>615</v>
      </c>
      <c r="AO15" s="79">
        <v>619</v>
      </c>
      <c r="AP15" s="79">
        <v>837</v>
      </c>
      <c r="AQ15" s="80">
        <f t="shared" si="2"/>
        <v>-42</v>
      </c>
      <c r="AR15" s="80">
        <v>-38</v>
      </c>
      <c r="AS15" s="80">
        <v>-4</v>
      </c>
      <c r="AT15" s="80">
        <v>-218</v>
      </c>
      <c r="AU15" s="80"/>
      <c r="AW15" s="26"/>
      <c r="AX15" s="223"/>
      <c r="AY15" s="26"/>
      <c r="AZ15" s="78" t="s">
        <v>117</v>
      </c>
      <c r="BA15" s="225"/>
      <c r="BB15" s="79">
        <v>148</v>
      </c>
      <c r="BC15" s="79">
        <v>156</v>
      </c>
      <c r="BD15" s="79">
        <v>186</v>
      </c>
      <c r="BE15" s="79">
        <v>213</v>
      </c>
      <c r="BF15" s="79">
        <v>247</v>
      </c>
      <c r="BG15" s="80">
        <f t="shared" si="3"/>
        <v>-8</v>
      </c>
      <c r="BH15" s="80">
        <v>-30</v>
      </c>
      <c r="BI15" s="80">
        <v>-27</v>
      </c>
      <c r="BJ15" s="80">
        <v>-34</v>
      </c>
    </row>
    <row r="16" spans="2:62" s="77" customFormat="1" ht="10.5" customHeight="1">
      <c r="B16" s="26"/>
      <c r="C16" s="223" t="s">
        <v>118</v>
      </c>
      <c r="D16" s="26"/>
      <c r="E16" s="78" t="s">
        <v>119</v>
      </c>
      <c r="F16" s="225"/>
      <c r="G16" s="79">
        <v>10236</v>
      </c>
      <c r="H16" s="79">
        <v>11470</v>
      </c>
      <c r="I16" s="79">
        <v>10875</v>
      </c>
      <c r="J16" s="79">
        <v>11983</v>
      </c>
      <c r="K16" s="79">
        <v>12591</v>
      </c>
      <c r="L16" s="80">
        <f t="shared" si="0"/>
        <v>-1234</v>
      </c>
      <c r="M16" s="80">
        <v>595</v>
      </c>
      <c r="N16" s="80">
        <v>-1108</v>
      </c>
      <c r="O16" s="80">
        <v>-608</v>
      </c>
      <c r="P16" s="80"/>
      <c r="R16" s="26"/>
      <c r="S16" s="223" t="s">
        <v>118</v>
      </c>
      <c r="T16" s="26"/>
      <c r="U16" s="78" t="s">
        <v>119</v>
      </c>
      <c r="V16" s="225"/>
      <c r="W16" s="79">
        <v>9481</v>
      </c>
      <c r="X16" s="79">
        <v>10674</v>
      </c>
      <c r="Y16" s="79">
        <v>10053</v>
      </c>
      <c r="Z16" s="79">
        <v>10898</v>
      </c>
      <c r="AA16" s="79">
        <v>11501</v>
      </c>
      <c r="AB16" s="80">
        <f t="shared" si="1"/>
        <v>-1193</v>
      </c>
      <c r="AC16" s="80">
        <v>621</v>
      </c>
      <c r="AD16" s="80">
        <v>-845</v>
      </c>
      <c r="AE16" s="80">
        <v>-603</v>
      </c>
      <c r="AG16" s="26"/>
      <c r="AH16" s="223" t="s">
        <v>118</v>
      </c>
      <c r="AI16" s="26"/>
      <c r="AJ16" s="78" t="s">
        <v>119</v>
      </c>
      <c r="AK16" s="225"/>
      <c r="AL16" s="79">
        <v>590</v>
      </c>
      <c r="AM16" s="79">
        <v>613</v>
      </c>
      <c r="AN16" s="79">
        <v>618</v>
      </c>
      <c r="AO16" s="79">
        <v>840</v>
      </c>
      <c r="AP16" s="79">
        <v>835</v>
      </c>
      <c r="AQ16" s="80">
        <f t="shared" si="2"/>
        <v>-23</v>
      </c>
      <c r="AR16" s="80">
        <v>-5</v>
      </c>
      <c r="AS16" s="80">
        <v>-222</v>
      </c>
      <c r="AT16" s="80">
        <v>5</v>
      </c>
      <c r="AU16" s="80"/>
      <c r="AW16" s="26"/>
      <c r="AX16" s="223" t="s">
        <v>118</v>
      </c>
      <c r="AY16" s="26"/>
      <c r="AZ16" s="78" t="s">
        <v>119</v>
      </c>
      <c r="BA16" s="225"/>
      <c r="BB16" s="79">
        <v>165</v>
      </c>
      <c r="BC16" s="79">
        <v>183</v>
      </c>
      <c r="BD16" s="79">
        <v>204</v>
      </c>
      <c r="BE16" s="79">
        <v>245</v>
      </c>
      <c r="BF16" s="79">
        <v>255</v>
      </c>
      <c r="BG16" s="80">
        <f t="shared" si="3"/>
        <v>-18</v>
      </c>
      <c r="BH16" s="80">
        <v>-21</v>
      </c>
      <c r="BI16" s="80">
        <v>-41</v>
      </c>
      <c r="BJ16" s="80">
        <v>-10</v>
      </c>
    </row>
    <row r="17" spans="2:62" s="77" customFormat="1" ht="10.5" customHeight="1">
      <c r="B17" s="26"/>
      <c r="C17" s="223"/>
      <c r="D17" s="26"/>
      <c r="E17" s="78" t="s">
        <v>120</v>
      </c>
      <c r="F17" s="225"/>
      <c r="G17" s="79">
        <v>11417</v>
      </c>
      <c r="H17" s="79">
        <v>10900</v>
      </c>
      <c r="I17" s="79">
        <v>11781</v>
      </c>
      <c r="J17" s="79">
        <v>12343</v>
      </c>
      <c r="K17" s="79">
        <v>13804</v>
      </c>
      <c r="L17" s="80">
        <f t="shared" si="0"/>
        <v>517</v>
      </c>
      <c r="M17" s="80">
        <v>-881</v>
      </c>
      <c r="N17" s="80">
        <v>-562</v>
      </c>
      <c r="O17" s="80">
        <v>-1461</v>
      </c>
      <c r="P17" s="80"/>
      <c r="R17" s="26"/>
      <c r="S17" s="223"/>
      <c r="T17" s="26"/>
      <c r="U17" s="78" t="s">
        <v>120</v>
      </c>
      <c r="V17" s="225"/>
      <c r="W17" s="79">
        <v>10615</v>
      </c>
      <c r="X17" s="79">
        <v>10089</v>
      </c>
      <c r="Y17" s="79">
        <v>10714</v>
      </c>
      <c r="Z17" s="79">
        <v>11246</v>
      </c>
      <c r="AA17" s="79">
        <v>12616</v>
      </c>
      <c r="AB17" s="80">
        <f t="shared" si="1"/>
        <v>526</v>
      </c>
      <c r="AC17" s="80">
        <v>-625</v>
      </c>
      <c r="AD17" s="80">
        <v>-532</v>
      </c>
      <c r="AE17" s="80">
        <v>-1370</v>
      </c>
      <c r="AG17" s="26"/>
      <c r="AH17" s="223"/>
      <c r="AI17" s="26"/>
      <c r="AJ17" s="78" t="s">
        <v>120</v>
      </c>
      <c r="AK17" s="225"/>
      <c r="AL17" s="79">
        <v>617</v>
      </c>
      <c r="AM17" s="79">
        <v>600</v>
      </c>
      <c r="AN17" s="79">
        <v>827</v>
      </c>
      <c r="AO17" s="79">
        <v>830</v>
      </c>
      <c r="AP17" s="79">
        <v>911</v>
      </c>
      <c r="AQ17" s="80">
        <f t="shared" si="2"/>
        <v>17</v>
      </c>
      <c r="AR17" s="80">
        <v>-227</v>
      </c>
      <c r="AS17" s="80">
        <v>-3</v>
      </c>
      <c r="AT17" s="80">
        <v>-81</v>
      </c>
      <c r="AU17" s="80"/>
      <c r="AW17" s="26"/>
      <c r="AX17" s="223"/>
      <c r="AY17" s="26"/>
      <c r="AZ17" s="78" t="s">
        <v>120</v>
      </c>
      <c r="BA17" s="225"/>
      <c r="BB17" s="79">
        <v>185</v>
      </c>
      <c r="BC17" s="79">
        <v>211</v>
      </c>
      <c r="BD17" s="79">
        <v>240</v>
      </c>
      <c r="BE17" s="79">
        <v>267</v>
      </c>
      <c r="BF17" s="79">
        <v>277</v>
      </c>
      <c r="BG17" s="80">
        <f t="shared" si="3"/>
        <v>-26</v>
      </c>
      <c r="BH17" s="80">
        <v>-29</v>
      </c>
      <c r="BI17" s="80">
        <v>-27</v>
      </c>
      <c r="BJ17" s="80">
        <v>-10</v>
      </c>
    </row>
    <row r="18" spans="2:62" s="77" customFormat="1" ht="10.5" customHeight="1">
      <c r="B18" s="26"/>
      <c r="C18" s="223"/>
      <c r="D18" s="26"/>
      <c r="E18" s="78" t="s">
        <v>121</v>
      </c>
      <c r="F18" s="225"/>
      <c r="G18" s="79">
        <v>10716</v>
      </c>
      <c r="H18" s="79">
        <v>11713</v>
      </c>
      <c r="I18" s="79">
        <v>11976</v>
      </c>
      <c r="J18" s="79">
        <v>13599</v>
      </c>
      <c r="K18" s="79">
        <v>15318</v>
      </c>
      <c r="L18" s="80">
        <f t="shared" si="0"/>
        <v>-997</v>
      </c>
      <c r="M18" s="80">
        <v>-263</v>
      </c>
      <c r="N18" s="80">
        <v>-1623</v>
      </c>
      <c r="O18" s="80">
        <v>-1719</v>
      </c>
      <c r="P18" s="80"/>
      <c r="R18" s="26"/>
      <c r="S18" s="223"/>
      <c r="T18" s="26"/>
      <c r="U18" s="78" t="s">
        <v>121</v>
      </c>
      <c r="V18" s="225"/>
      <c r="W18" s="79">
        <v>9892</v>
      </c>
      <c r="X18" s="79">
        <v>10676</v>
      </c>
      <c r="Y18" s="79">
        <v>10913</v>
      </c>
      <c r="Z18" s="79">
        <v>12394</v>
      </c>
      <c r="AA18" s="79">
        <v>14126</v>
      </c>
      <c r="AB18" s="80">
        <f t="shared" si="1"/>
        <v>-784</v>
      </c>
      <c r="AC18" s="80">
        <v>-237</v>
      </c>
      <c r="AD18" s="80">
        <v>-1481</v>
      </c>
      <c r="AE18" s="80">
        <v>-1732</v>
      </c>
      <c r="AG18" s="26"/>
      <c r="AH18" s="223"/>
      <c r="AI18" s="26"/>
      <c r="AJ18" s="78" t="s">
        <v>121</v>
      </c>
      <c r="AK18" s="225"/>
      <c r="AL18" s="79">
        <v>617</v>
      </c>
      <c r="AM18" s="79">
        <v>794</v>
      </c>
      <c r="AN18" s="79">
        <v>805</v>
      </c>
      <c r="AO18" s="79">
        <v>915</v>
      </c>
      <c r="AP18" s="79">
        <v>911</v>
      </c>
      <c r="AQ18" s="80">
        <f t="shared" si="2"/>
        <v>-177</v>
      </c>
      <c r="AR18" s="80">
        <v>-11</v>
      </c>
      <c r="AS18" s="80">
        <v>-110</v>
      </c>
      <c r="AT18" s="80">
        <v>4</v>
      </c>
      <c r="AU18" s="80"/>
      <c r="AW18" s="26"/>
      <c r="AX18" s="223"/>
      <c r="AY18" s="26"/>
      <c r="AZ18" s="78" t="s">
        <v>121</v>
      </c>
      <c r="BA18" s="225"/>
      <c r="BB18" s="79">
        <v>207</v>
      </c>
      <c r="BC18" s="79">
        <v>243</v>
      </c>
      <c r="BD18" s="79">
        <v>258</v>
      </c>
      <c r="BE18" s="79">
        <v>290</v>
      </c>
      <c r="BF18" s="79">
        <v>281</v>
      </c>
      <c r="BG18" s="80">
        <f t="shared" si="3"/>
        <v>-36</v>
      </c>
      <c r="BH18" s="80">
        <v>-15</v>
      </c>
      <c r="BI18" s="80">
        <v>-32</v>
      </c>
      <c r="BJ18" s="80">
        <v>9</v>
      </c>
    </row>
    <row r="19" spans="2:62" s="77" customFormat="1" ht="10.5" customHeight="1">
      <c r="B19" s="26"/>
      <c r="C19" s="223"/>
      <c r="D19" s="26"/>
      <c r="E19" s="78" t="s">
        <v>122</v>
      </c>
      <c r="F19" s="225"/>
      <c r="G19" s="79">
        <v>11458</v>
      </c>
      <c r="H19" s="79">
        <v>11874</v>
      </c>
      <c r="I19" s="79">
        <v>13153</v>
      </c>
      <c r="J19" s="79">
        <v>15036</v>
      </c>
      <c r="K19" s="79">
        <v>12102</v>
      </c>
      <c r="L19" s="80">
        <f t="shared" si="0"/>
        <v>-416</v>
      </c>
      <c r="M19" s="80">
        <v>-1279</v>
      </c>
      <c r="N19" s="80">
        <v>-1883</v>
      </c>
      <c r="O19" s="80">
        <v>2934</v>
      </c>
      <c r="P19" s="80"/>
      <c r="R19" s="26"/>
      <c r="S19" s="223"/>
      <c r="T19" s="26"/>
      <c r="U19" s="78" t="s">
        <v>122</v>
      </c>
      <c r="V19" s="225"/>
      <c r="W19" s="79">
        <v>10420</v>
      </c>
      <c r="X19" s="79">
        <v>10817</v>
      </c>
      <c r="Y19" s="79">
        <v>11999</v>
      </c>
      <c r="Z19" s="79">
        <v>13833</v>
      </c>
      <c r="AA19" s="79">
        <v>11175</v>
      </c>
      <c r="AB19" s="80">
        <f t="shared" si="1"/>
        <v>-397</v>
      </c>
      <c r="AC19" s="80">
        <v>-1182</v>
      </c>
      <c r="AD19" s="80">
        <v>-1834</v>
      </c>
      <c r="AE19" s="80">
        <v>2658</v>
      </c>
      <c r="AG19" s="26"/>
      <c r="AH19" s="223"/>
      <c r="AI19" s="26"/>
      <c r="AJ19" s="78" t="s">
        <v>122</v>
      </c>
      <c r="AK19" s="225"/>
      <c r="AL19" s="79">
        <v>805</v>
      </c>
      <c r="AM19" s="79">
        <v>798</v>
      </c>
      <c r="AN19" s="79">
        <v>871</v>
      </c>
      <c r="AO19" s="79">
        <v>931</v>
      </c>
      <c r="AP19" s="79">
        <v>705</v>
      </c>
      <c r="AQ19" s="80">
        <f t="shared" si="2"/>
        <v>7</v>
      </c>
      <c r="AR19" s="80">
        <v>-73</v>
      </c>
      <c r="AS19" s="80">
        <v>-60</v>
      </c>
      <c r="AT19" s="80">
        <v>226</v>
      </c>
      <c r="AU19" s="80"/>
      <c r="AW19" s="26"/>
      <c r="AX19" s="223"/>
      <c r="AY19" s="26"/>
      <c r="AZ19" s="78" t="s">
        <v>122</v>
      </c>
      <c r="BA19" s="225"/>
      <c r="BB19" s="79">
        <v>233</v>
      </c>
      <c r="BC19" s="79">
        <v>259</v>
      </c>
      <c r="BD19" s="79">
        <v>283</v>
      </c>
      <c r="BE19" s="79">
        <v>272</v>
      </c>
      <c r="BF19" s="79">
        <v>222</v>
      </c>
      <c r="BG19" s="80">
        <f t="shared" si="3"/>
        <v>-26</v>
      </c>
      <c r="BH19" s="80">
        <v>-24</v>
      </c>
      <c r="BI19" s="80">
        <v>11</v>
      </c>
      <c r="BJ19" s="80">
        <v>50</v>
      </c>
    </row>
    <row r="20" spans="2:62" s="77" customFormat="1" ht="10.5" customHeight="1">
      <c r="B20" s="26"/>
      <c r="C20" s="223" t="s">
        <v>123</v>
      </c>
      <c r="D20" s="26"/>
      <c r="E20" s="78" t="s">
        <v>124</v>
      </c>
      <c r="F20" s="225"/>
      <c r="G20" s="79">
        <v>11724</v>
      </c>
      <c r="H20" s="79">
        <v>13086</v>
      </c>
      <c r="I20" s="79">
        <v>14760</v>
      </c>
      <c r="J20" s="79">
        <v>12019</v>
      </c>
      <c r="K20" s="79">
        <v>12105</v>
      </c>
      <c r="L20" s="80">
        <f t="shared" si="0"/>
        <v>-1362</v>
      </c>
      <c r="M20" s="80">
        <v>-1674</v>
      </c>
      <c r="N20" s="80">
        <v>2741</v>
      </c>
      <c r="O20" s="80">
        <v>-86</v>
      </c>
      <c r="P20" s="80"/>
      <c r="R20" s="26"/>
      <c r="S20" s="223" t="s">
        <v>123</v>
      </c>
      <c r="T20" s="26"/>
      <c r="U20" s="78" t="s">
        <v>124</v>
      </c>
      <c r="V20" s="225"/>
      <c r="W20" s="79">
        <v>10675</v>
      </c>
      <c r="X20" s="79">
        <v>11928</v>
      </c>
      <c r="Y20" s="79">
        <v>13585</v>
      </c>
      <c r="Z20" s="79">
        <v>11095</v>
      </c>
      <c r="AA20" s="79">
        <v>11057</v>
      </c>
      <c r="AB20" s="80">
        <f t="shared" si="1"/>
        <v>-1253</v>
      </c>
      <c r="AC20" s="80">
        <v>-1657</v>
      </c>
      <c r="AD20" s="80">
        <v>2490</v>
      </c>
      <c r="AE20" s="80">
        <v>38</v>
      </c>
      <c r="AG20" s="26"/>
      <c r="AH20" s="223" t="s">
        <v>123</v>
      </c>
      <c r="AI20" s="26"/>
      <c r="AJ20" s="78" t="s">
        <v>124</v>
      </c>
      <c r="AK20" s="225"/>
      <c r="AL20" s="79">
        <v>788</v>
      </c>
      <c r="AM20" s="79">
        <v>884</v>
      </c>
      <c r="AN20" s="79">
        <v>907</v>
      </c>
      <c r="AO20" s="79">
        <v>697</v>
      </c>
      <c r="AP20" s="79">
        <v>801</v>
      </c>
      <c r="AQ20" s="80">
        <f t="shared" si="2"/>
        <v>-96</v>
      </c>
      <c r="AR20" s="80">
        <v>-23</v>
      </c>
      <c r="AS20" s="80">
        <v>210</v>
      </c>
      <c r="AT20" s="80">
        <v>-104</v>
      </c>
      <c r="AU20" s="80"/>
      <c r="AW20" s="26"/>
      <c r="AX20" s="223" t="s">
        <v>123</v>
      </c>
      <c r="AY20" s="26"/>
      <c r="AZ20" s="78" t="s">
        <v>124</v>
      </c>
      <c r="BA20" s="225"/>
      <c r="BB20" s="79">
        <v>261</v>
      </c>
      <c r="BC20" s="79">
        <v>274</v>
      </c>
      <c r="BD20" s="79">
        <v>268</v>
      </c>
      <c r="BE20" s="79">
        <v>227</v>
      </c>
      <c r="BF20" s="79">
        <v>247</v>
      </c>
      <c r="BG20" s="80">
        <f t="shared" si="3"/>
        <v>-13</v>
      </c>
      <c r="BH20" s="80">
        <v>6</v>
      </c>
      <c r="BI20" s="80">
        <v>41</v>
      </c>
      <c r="BJ20" s="80">
        <v>-20</v>
      </c>
    </row>
    <row r="21" spans="2:62" s="77" customFormat="1" ht="10.5" customHeight="1">
      <c r="B21" s="26"/>
      <c r="C21" s="223"/>
      <c r="D21" s="26"/>
      <c r="E21" s="78" t="s">
        <v>125</v>
      </c>
      <c r="F21" s="225"/>
      <c r="G21" s="79">
        <v>12539</v>
      </c>
      <c r="H21" s="79">
        <v>14384</v>
      </c>
      <c r="I21" s="79">
        <v>11580</v>
      </c>
      <c r="J21" s="79">
        <v>11735</v>
      </c>
      <c r="K21" s="79">
        <v>12686</v>
      </c>
      <c r="L21" s="80">
        <f t="shared" si="0"/>
        <v>-1845</v>
      </c>
      <c r="M21" s="80">
        <v>2804</v>
      </c>
      <c r="N21" s="80">
        <v>-155</v>
      </c>
      <c r="O21" s="80">
        <v>-951</v>
      </c>
      <c r="P21" s="80"/>
      <c r="R21" s="26"/>
      <c r="S21" s="223"/>
      <c r="T21" s="26"/>
      <c r="U21" s="78" t="s">
        <v>125</v>
      </c>
      <c r="V21" s="225"/>
      <c r="W21" s="79">
        <v>11423</v>
      </c>
      <c r="X21" s="79">
        <v>13221</v>
      </c>
      <c r="Y21" s="79">
        <v>10683</v>
      </c>
      <c r="Z21" s="79">
        <v>10686</v>
      </c>
      <c r="AA21" s="79">
        <v>11409</v>
      </c>
      <c r="AB21" s="80">
        <f t="shared" si="1"/>
        <v>-1798</v>
      </c>
      <c r="AC21" s="80">
        <v>2538</v>
      </c>
      <c r="AD21" s="80">
        <v>-3</v>
      </c>
      <c r="AE21" s="80">
        <v>-723</v>
      </c>
      <c r="AG21" s="26"/>
      <c r="AH21" s="223"/>
      <c r="AI21" s="26"/>
      <c r="AJ21" s="78" t="s">
        <v>125</v>
      </c>
      <c r="AK21" s="225"/>
      <c r="AL21" s="79">
        <v>843</v>
      </c>
      <c r="AM21" s="79">
        <v>891</v>
      </c>
      <c r="AN21" s="79">
        <v>679</v>
      </c>
      <c r="AO21" s="79">
        <v>794</v>
      </c>
      <c r="AP21" s="79">
        <v>950</v>
      </c>
      <c r="AQ21" s="80">
        <f t="shared" si="2"/>
        <v>-48</v>
      </c>
      <c r="AR21" s="80">
        <v>212</v>
      </c>
      <c r="AS21" s="80">
        <v>-115</v>
      </c>
      <c r="AT21" s="80">
        <v>-156</v>
      </c>
      <c r="AU21" s="80"/>
      <c r="AW21" s="26"/>
      <c r="AX21" s="223"/>
      <c r="AY21" s="26"/>
      <c r="AZ21" s="78" t="s">
        <v>125</v>
      </c>
      <c r="BA21" s="225"/>
      <c r="BB21" s="79">
        <v>273</v>
      </c>
      <c r="BC21" s="79">
        <v>272</v>
      </c>
      <c r="BD21" s="79">
        <v>218</v>
      </c>
      <c r="BE21" s="79">
        <v>255</v>
      </c>
      <c r="BF21" s="79">
        <v>327</v>
      </c>
      <c r="BG21" s="80">
        <f t="shared" si="3"/>
        <v>1</v>
      </c>
      <c r="BH21" s="80">
        <v>54</v>
      </c>
      <c r="BI21" s="80">
        <v>-37</v>
      </c>
      <c r="BJ21" s="80">
        <v>-72</v>
      </c>
    </row>
    <row r="22" spans="2:62" s="77" customFormat="1" ht="10.5" customHeight="1">
      <c r="B22" s="26"/>
      <c r="C22" s="223"/>
      <c r="D22" s="26"/>
      <c r="E22" s="78" t="s">
        <v>126</v>
      </c>
      <c r="F22" s="225"/>
      <c r="G22" s="79">
        <v>13423</v>
      </c>
      <c r="H22" s="79">
        <v>10845</v>
      </c>
      <c r="I22" s="79">
        <v>10978</v>
      </c>
      <c r="J22" s="79">
        <v>11935</v>
      </c>
      <c r="K22" s="79">
        <v>10419</v>
      </c>
      <c r="L22" s="80">
        <f t="shared" si="0"/>
        <v>2578</v>
      </c>
      <c r="M22" s="80">
        <v>-133</v>
      </c>
      <c r="N22" s="80">
        <v>-957</v>
      </c>
      <c r="O22" s="80">
        <v>1516</v>
      </c>
      <c r="P22" s="80"/>
      <c r="R22" s="26"/>
      <c r="S22" s="223"/>
      <c r="T22" s="26"/>
      <c r="U22" s="78" t="s">
        <v>126</v>
      </c>
      <c r="V22" s="225"/>
      <c r="W22" s="79">
        <v>12354</v>
      </c>
      <c r="X22" s="79">
        <v>9980</v>
      </c>
      <c r="Y22" s="79">
        <v>9998</v>
      </c>
      <c r="Z22" s="79">
        <v>10725</v>
      </c>
      <c r="AA22" s="79">
        <v>9391</v>
      </c>
      <c r="AB22" s="80">
        <f t="shared" si="1"/>
        <v>2374</v>
      </c>
      <c r="AC22" s="80">
        <v>-18</v>
      </c>
      <c r="AD22" s="80">
        <v>-727</v>
      </c>
      <c r="AE22" s="80">
        <v>1334</v>
      </c>
      <c r="AG22" s="26"/>
      <c r="AH22" s="223"/>
      <c r="AI22" s="26"/>
      <c r="AJ22" s="78" t="s">
        <v>126</v>
      </c>
      <c r="AK22" s="225"/>
      <c r="AL22" s="79">
        <v>810</v>
      </c>
      <c r="AM22" s="79">
        <v>656</v>
      </c>
      <c r="AN22" s="79">
        <v>749</v>
      </c>
      <c r="AO22" s="79">
        <v>900</v>
      </c>
      <c r="AP22" s="79">
        <v>785</v>
      </c>
      <c r="AQ22" s="80">
        <f t="shared" si="2"/>
        <v>154</v>
      </c>
      <c r="AR22" s="80">
        <v>-93</v>
      </c>
      <c r="AS22" s="80">
        <v>-151</v>
      </c>
      <c r="AT22" s="80">
        <v>115</v>
      </c>
      <c r="AU22" s="80"/>
      <c r="AW22" s="26"/>
      <c r="AX22" s="223"/>
      <c r="AY22" s="26"/>
      <c r="AZ22" s="78" t="s">
        <v>126</v>
      </c>
      <c r="BA22" s="225"/>
      <c r="BB22" s="79">
        <v>259</v>
      </c>
      <c r="BC22" s="79">
        <v>209</v>
      </c>
      <c r="BD22" s="79">
        <v>231</v>
      </c>
      <c r="BE22" s="79">
        <v>310</v>
      </c>
      <c r="BF22" s="79">
        <v>243</v>
      </c>
      <c r="BG22" s="80">
        <f t="shared" si="3"/>
        <v>50</v>
      </c>
      <c r="BH22" s="80">
        <v>-22</v>
      </c>
      <c r="BI22" s="80">
        <v>-79</v>
      </c>
      <c r="BJ22" s="80">
        <v>67</v>
      </c>
    </row>
    <row r="23" spans="2:62" s="77" customFormat="1" ht="10.5" customHeight="1">
      <c r="B23" s="26"/>
      <c r="C23" s="223"/>
      <c r="D23" s="26"/>
      <c r="E23" s="78" t="s">
        <v>127</v>
      </c>
      <c r="F23" s="225"/>
      <c r="G23" s="79">
        <v>9782</v>
      </c>
      <c r="H23" s="79">
        <v>9851</v>
      </c>
      <c r="I23" s="79">
        <v>10483</v>
      </c>
      <c r="J23" s="79">
        <v>9230</v>
      </c>
      <c r="K23" s="79">
        <v>7107</v>
      </c>
      <c r="L23" s="80">
        <f t="shared" si="0"/>
        <v>-69</v>
      </c>
      <c r="M23" s="80">
        <v>-632</v>
      </c>
      <c r="N23" s="80">
        <v>1253</v>
      </c>
      <c r="O23" s="80">
        <v>2123</v>
      </c>
      <c r="P23" s="80"/>
      <c r="R23" s="26"/>
      <c r="S23" s="223"/>
      <c r="T23" s="26"/>
      <c r="U23" s="78" t="s">
        <v>127</v>
      </c>
      <c r="V23" s="225"/>
      <c r="W23" s="79">
        <v>9023</v>
      </c>
      <c r="X23" s="79">
        <v>8955</v>
      </c>
      <c r="Y23" s="79">
        <v>9400</v>
      </c>
      <c r="Z23" s="79">
        <v>8313</v>
      </c>
      <c r="AA23" s="79">
        <v>6392</v>
      </c>
      <c r="AB23" s="80">
        <f t="shared" si="1"/>
        <v>68</v>
      </c>
      <c r="AC23" s="80">
        <v>-445</v>
      </c>
      <c r="AD23" s="80">
        <v>1087</v>
      </c>
      <c r="AE23" s="80">
        <v>1921</v>
      </c>
      <c r="AG23" s="26"/>
      <c r="AH23" s="223"/>
      <c r="AI23" s="26"/>
      <c r="AJ23" s="78" t="s">
        <v>127</v>
      </c>
      <c r="AK23" s="225"/>
      <c r="AL23" s="79">
        <v>570</v>
      </c>
      <c r="AM23" s="79">
        <v>690</v>
      </c>
      <c r="AN23" s="79">
        <v>808</v>
      </c>
      <c r="AO23" s="79">
        <v>703</v>
      </c>
      <c r="AP23" s="79">
        <v>570</v>
      </c>
      <c r="AQ23" s="80">
        <f t="shared" si="2"/>
        <v>-120</v>
      </c>
      <c r="AR23" s="80">
        <v>-118</v>
      </c>
      <c r="AS23" s="80">
        <v>105</v>
      </c>
      <c r="AT23" s="80">
        <v>133</v>
      </c>
      <c r="AU23" s="80"/>
      <c r="AW23" s="26"/>
      <c r="AX23" s="223"/>
      <c r="AY23" s="26"/>
      <c r="AZ23" s="78" t="s">
        <v>127</v>
      </c>
      <c r="BA23" s="225"/>
      <c r="BB23" s="79">
        <v>189</v>
      </c>
      <c r="BC23" s="79">
        <v>206</v>
      </c>
      <c r="BD23" s="79">
        <v>275</v>
      </c>
      <c r="BE23" s="79">
        <v>214</v>
      </c>
      <c r="BF23" s="79">
        <v>145</v>
      </c>
      <c r="BG23" s="80">
        <f t="shared" si="3"/>
        <v>-17</v>
      </c>
      <c r="BH23" s="80">
        <v>-69</v>
      </c>
      <c r="BI23" s="80">
        <v>61</v>
      </c>
      <c r="BJ23" s="80">
        <v>69</v>
      </c>
    </row>
    <row r="24" spans="2:62" s="77" customFormat="1" ht="10.5" customHeight="1">
      <c r="B24" s="26"/>
      <c r="C24" s="223"/>
      <c r="D24" s="26"/>
      <c r="E24" s="78" t="s">
        <v>128</v>
      </c>
      <c r="F24" s="225"/>
      <c r="G24" s="79">
        <v>8241</v>
      </c>
      <c r="H24" s="79">
        <v>8717</v>
      </c>
      <c r="I24" s="79">
        <v>7423</v>
      </c>
      <c r="J24" s="79">
        <v>5827</v>
      </c>
      <c r="K24" s="79">
        <v>4280</v>
      </c>
      <c r="L24" s="80">
        <f t="shared" si="0"/>
        <v>-476</v>
      </c>
      <c r="M24" s="80">
        <v>1294</v>
      </c>
      <c r="N24" s="80">
        <v>1596</v>
      </c>
      <c r="O24" s="80">
        <v>1547</v>
      </c>
      <c r="P24" s="80"/>
      <c r="R24" s="26"/>
      <c r="S24" s="223"/>
      <c r="T24" s="26"/>
      <c r="U24" s="78" t="s">
        <v>128</v>
      </c>
      <c r="V24" s="225"/>
      <c r="W24" s="79">
        <v>7502</v>
      </c>
      <c r="X24" s="79">
        <v>7813</v>
      </c>
      <c r="Y24" s="79">
        <v>6683</v>
      </c>
      <c r="Z24" s="79">
        <v>5225</v>
      </c>
      <c r="AA24" s="79">
        <v>3836</v>
      </c>
      <c r="AB24" s="80">
        <f t="shared" si="1"/>
        <v>-311</v>
      </c>
      <c r="AC24" s="80">
        <v>1130</v>
      </c>
      <c r="AD24" s="80">
        <v>1458</v>
      </c>
      <c r="AE24" s="80">
        <v>1389</v>
      </c>
      <c r="AG24" s="26"/>
      <c r="AH24" s="223"/>
      <c r="AI24" s="26"/>
      <c r="AJ24" s="78" t="s">
        <v>128</v>
      </c>
      <c r="AK24" s="225"/>
      <c r="AL24" s="79">
        <v>555</v>
      </c>
      <c r="AM24" s="79">
        <v>682</v>
      </c>
      <c r="AN24" s="79">
        <v>578</v>
      </c>
      <c r="AO24" s="79">
        <v>482</v>
      </c>
      <c r="AP24" s="79">
        <v>326</v>
      </c>
      <c r="AQ24" s="80">
        <f t="shared" si="2"/>
        <v>-127</v>
      </c>
      <c r="AR24" s="80">
        <v>104</v>
      </c>
      <c r="AS24" s="80">
        <v>96</v>
      </c>
      <c r="AT24" s="80">
        <v>156</v>
      </c>
      <c r="AU24" s="80"/>
      <c r="AW24" s="26"/>
      <c r="AX24" s="223"/>
      <c r="AY24" s="26"/>
      <c r="AZ24" s="78" t="s">
        <v>128</v>
      </c>
      <c r="BA24" s="225"/>
      <c r="BB24" s="79">
        <v>184</v>
      </c>
      <c r="BC24" s="79">
        <v>222</v>
      </c>
      <c r="BD24" s="79">
        <v>162</v>
      </c>
      <c r="BE24" s="79">
        <v>120</v>
      </c>
      <c r="BF24" s="79">
        <v>118</v>
      </c>
      <c r="BG24" s="80">
        <f t="shared" si="3"/>
        <v>-38</v>
      </c>
      <c r="BH24" s="80">
        <v>60</v>
      </c>
      <c r="BI24" s="80">
        <v>42</v>
      </c>
      <c r="BJ24" s="80">
        <v>2</v>
      </c>
    </row>
    <row r="25" spans="2:62" s="77" customFormat="1" ht="10.5" customHeight="1">
      <c r="B25" s="26"/>
      <c r="C25" s="223"/>
      <c r="D25" s="26"/>
      <c r="E25" s="78" t="s">
        <v>129</v>
      </c>
      <c r="F25" s="225"/>
      <c r="G25" s="79">
        <v>6196</v>
      </c>
      <c r="H25" s="79">
        <v>5333</v>
      </c>
      <c r="I25" s="79">
        <v>3952</v>
      </c>
      <c r="J25" s="79">
        <v>2949</v>
      </c>
      <c r="K25" s="79">
        <v>2477</v>
      </c>
      <c r="L25" s="80">
        <f t="shared" si="0"/>
        <v>863</v>
      </c>
      <c r="M25" s="80">
        <v>1381</v>
      </c>
      <c r="N25" s="80">
        <v>1003</v>
      </c>
      <c r="O25" s="80">
        <v>472</v>
      </c>
      <c r="P25" s="80"/>
      <c r="R25" s="26"/>
      <c r="S25" s="223"/>
      <c r="T25" s="26"/>
      <c r="U25" s="78" t="s">
        <v>129</v>
      </c>
      <c r="V25" s="225"/>
      <c r="W25" s="79">
        <v>5501</v>
      </c>
      <c r="X25" s="79">
        <v>4795</v>
      </c>
      <c r="Y25" s="79">
        <v>3566</v>
      </c>
      <c r="Z25" s="79">
        <v>2629</v>
      </c>
      <c r="AA25" s="79">
        <v>2194</v>
      </c>
      <c r="AB25" s="80">
        <f t="shared" si="1"/>
        <v>706</v>
      </c>
      <c r="AC25" s="80">
        <v>1229</v>
      </c>
      <c r="AD25" s="80">
        <v>937</v>
      </c>
      <c r="AE25" s="80">
        <v>435</v>
      </c>
      <c r="AG25" s="26"/>
      <c r="AH25" s="223"/>
      <c r="AI25" s="26"/>
      <c r="AJ25" s="78" t="s">
        <v>129</v>
      </c>
      <c r="AK25" s="225"/>
      <c r="AL25" s="79">
        <v>522</v>
      </c>
      <c r="AM25" s="79">
        <v>435</v>
      </c>
      <c r="AN25" s="79">
        <v>322</v>
      </c>
      <c r="AO25" s="79">
        <v>235</v>
      </c>
      <c r="AP25" s="79">
        <v>215</v>
      </c>
      <c r="AQ25" s="80">
        <f t="shared" si="2"/>
        <v>87</v>
      </c>
      <c r="AR25" s="80">
        <v>113</v>
      </c>
      <c r="AS25" s="80">
        <v>87</v>
      </c>
      <c r="AT25" s="80">
        <v>20</v>
      </c>
      <c r="AU25" s="80"/>
      <c r="AW25" s="26"/>
      <c r="AX25" s="223"/>
      <c r="AY25" s="26"/>
      <c r="AZ25" s="78" t="s">
        <v>129</v>
      </c>
      <c r="BA25" s="225"/>
      <c r="BB25" s="79">
        <v>173</v>
      </c>
      <c r="BC25" s="79">
        <v>103</v>
      </c>
      <c r="BD25" s="79">
        <v>64</v>
      </c>
      <c r="BE25" s="79">
        <v>85</v>
      </c>
      <c r="BF25" s="79">
        <v>68</v>
      </c>
      <c r="BG25" s="80">
        <f t="shared" si="3"/>
        <v>70</v>
      </c>
      <c r="BH25" s="80">
        <v>39</v>
      </c>
      <c r="BI25" s="80">
        <v>-21</v>
      </c>
      <c r="BJ25" s="80">
        <v>17</v>
      </c>
    </row>
    <row r="26" spans="2:62" s="77" customFormat="1" ht="10.5" customHeight="1">
      <c r="B26" s="26"/>
      <c r="C26" s="223"/>
      <c r="D26" s="26"/>
      <c r="E26" s="78" t="s">
        <v>130</v>
      </c>
      <c r="F26" s="225"/>
      <c r="G26" s="79">
        <v>2908</v>
      </c>
      <c r="H26" s="79">
        <v>2150</v>
      </c>
      <c r="I26" s="79">
        <v>1526</v>
      </c>
      <c r="J26" s="79">
        <v>1217</v>
      </c>
      <c r="K26" s="79">
        <v>841</v>
      </c>
      <c r="L26" s="80">
        <f t="shared" si="0"/>
        <v>758</v>
      </c>
      <c r="M26" s="80">
        <v>624</v>
      </c>
      <c r="N26" s="80">
        <v>309</v>
      </c>
      <c r="O26" s="80">
        <v>376</v>
      </c>
      <c r="P26" s="80"/>
      <c r="R26" s="26"/>
      <c r="S26" s="223"/>
      <c r="T26" s="26"/>
      <c r="U26" s="78" t="s">
        <v>130</v>
      </c>
      <c r="V26" s="225"/>
      <c r="W26" s="79">
        <v>2588</v>
      </c>
      <c r="X26" s="79">
        <v>1922</v>
      </c>
      <c r="Y26" s="79">
        <v>1358</v>
      </c>
      <c r="Z26" s="79">
        <v>1095</v>
      </c>
      <c r="AA26" s="79">
        <v>748</v>
      </c>
      <c r="AB26" s="80">
        <f t="shared" si="1"/>
        <v>666</v>
      </c>
      <c r="AC26" s="80">
        <v>564</v>
      </c>
      <c r="AD26" s="80">
        <v>263</v>
      </c>
      <c r="AE26" s="80">
        <v>347</v>
      </c>
      <c r="AG26" s="26"/>
      <c r="AH26" s="223"/>
      <c r="AI26" s="26"/>
      <c r="AJ26" s="78" t="s">
        <v>130</v>
      </c>
      <c r="AK26" s="225"/>
      <c r="AL26" s="79">
        <v>241</v>
      </c>
      <c r="AM26" s="79">
        <v>193</v>
      </c>
      <c r="AN26" s="79">
        <v>135</v>
      </c>
      <c r="AO26" s="79">
        <v>92</v>
      </c>
      <c r="AP26" s="79">
        <v>70</v>
      </c>
      <c r="AQ26" s="80">
        <f t="shared" si="2"/>
        <v>48</v>
      </c>
      <c r="AR26" s="80">
        <v>58</v>
      </c>
      <c r="AS26" s="80">
        <v>43</v>
      </c>
      <c r="AT26" s="80">
        <v>22</v>
      </c>
      <c r="AU26" s="80"/>
      <c r="AW26" s="26"/>
      <c r="AX26" s="223"/>
      <c r="AY26" s="26"/>
      <c r="AZ26" s="78" t="s">
        <v>130</v>
      </c>
      <c r="BA26" s="225"/>
      <c r="BB26" s="79">
        <v>79</v>
      </c>
      <c r="BC26" s="79">
        <v>35</v>
      </c>
      <c r="BD26" s="79">
        <v>33</v>
      </c>
      <c r="BE26" s="79">
        <v>30</v>
      </c>
      <c r="BF26" s="79">
        <v>23</v>
      </c>
      <c r="BG26" s="80">
        <f t="shared" si="3"/>
        <v>44</v>
      </c>
      <c r="BH26" s="80">
        <v>2</v>
      </c>
      <c r="BI26" s="80">
        <v>3</v>
      </c>
      <c r="BJ26" s="80">
        <v>7</v>
      </c>
    </row>
    <row r="27" spans="2:62" s="77" customFormat="1" ht="10.5" customHeight="1">
      <c r="B27" s="26"/>
      <c r="C27" s="223"/>
      <c r="D27" s="26"/>
      <c r="E27" s="78" t="s">
        <v>131</v>
      </c>
      <c r="F27" s="225"/>
      <c r="G27" s="79">
        <v>731</v>
      </c>
      <c r="H27" s="79">
        <v>471</v>
      </c>
      <c r="I27" s="79">
        <v>412</v>
      </c>
      <c r="J27" s="79">
        <v>276</v>
      </c>
      <c r="K27" s="79">
        <v>128</v>
      </c>
      <c r="L27" s="80">
        <f t="shared" si="0"/>
        <v>260</v>
      </c>
      <c r="M27" s="80">
        <v>59</v>
      </c>
      <c r="N27" s="80">
        <v>136</v>
      </c>
      <c r="O27" s="80">
        <v>148</v>
      </c>
      <c r="P27" s="80"/>
      <c r="R27" s="26"/>
      <c r="S27" s="223"/>
      <c r="T27" s="26"/>
      <c r="U27" s="78" t="s">
        <v>131</v>
      </c>
      <c r="V27" s="225"/>
      <c r="W27" s="79">
        <v>646</v>
      </c>
      <c r="X27" s="79">
        <v>416</v>
      </c>
      <c r="Y27" s="79">
        <v>371</v>
      </c>
      <c r="Z27" s="79">
        <v>243</v>
      </c>
      <c r="AA27" s="79">
        <v>108</v>
      </c>
      <c r="AB27" s="80">
        <f t="shared" si="1"/>
        <v>230</v>
      </c>
      <c r="AC27" s="80">
        <v>45</v>
      </c>
      <c r="AD27" s="80">
        <v>128</v>
      </c>
      <c r="AE27" s="80">
        <v>135</v>
      </c>
      <c r="AG27" s="26"/>
      <c r="AH27" s="223"/>
      <c r="AI27" s="26"/>
      <c r="AJ27" s="78" t="s">
        <v>131</v>
      </c>
      <c r="AK27" s="225"/>
      <c r="AL27" s="79">
        <v>68</v>
      </c>
      <c r="AM27" s="79">
        <v>48</v>
      </c>
      <c r="AN27" s="79">
        <v>29</v>
      </c>
      <c r="AO27" s="79">
        <v>26</v>
      </c>
      <c r="AP27" s="79">
        <v>16</v>
      </c>
      <c r="AQ27" s="80">
        <f t="shared" si="2"/>
        <v>20</v>
      </c>
      <c r="AR27" s="80">
        <v>19</v>
      </c>
      <c r="AS27" s="80">
        <v>3</v>
      </c>
      <c r="AT27" s="80">
        <v>10</v>
      </c>
      <c r="AU27" s="80"/>
      <c r="AW27" s="26"/>
      <c r="AX27" s="223"/>
      <c r="AY27" s="26"/>
      <c r="AZ27" s="78" t="s">
        <v>131</v>
      </c>
      <c r="BA27" s="225"/>
      <c r="BB27" s="79">
        <v>17</v>
      </c>
      <c r="BC27" s="79">
        <v>7</v>
      </c>
      <c r="BD27" s="79">
        <v>12</v>
      </c>
      <c r="BE27" s="79">
        <v>7</v>
      </c>
      <c r="BF27" s="79">
        <v>4</v>
      </c>
      <c r="BG27" s="80">
        <f t="shared" si="3"/>
        <v>10</v>
      </c>
      <c r="BH27" s="80">
        <v>-5</v>
      </c>
      <c r="BI27" s="80">
        <v>5</v>
      </c>
      <c r="BJ27" s="80">
        <v>3</v>
      </c>
    </row>
    <row r="28" spans="2:62" s="77" customFormat="1" ht="10.5" customHeight="1">
      <c r="B28" s="26"/>
      <c r="C28" s="223"/>
      <c r="D28" s="26"/>
      <c r="E28" s="78" t="s">
        <v>132</v>
      </c>
      <c r="F28" s="225"/>
      <c r="G28" s="79">
        <v>102</v>
      </c>
      <c r="H28" s="79">
        <v>79</v>
      </c>
      <c r="I28" s="79">
        <v>47</v>
      </c>
      <c r="J28" s="79">
        <v>30</v>
      </c>
      <c r="K28" s="79">
        <v>16</v>
      </c>
      <c r="L28" s="80">
        <f t="shared" si="0"/>
        <v>23</v>
      </c>
      <c r="M28" s="80">
        <v>32</v>
      </c>
      <c r="N28" s="80">
        <v>17</v>
      </c>
      <c r="O28" s="80">
        <v>14</v>
      </c>
      <c r="P28" s="80"/>
      <c r="R28" s="26"/>
      <c r="S28" s="223"/>
      <c r="T28" s="26"/>
      <c r="U28" s="78" t="s">
        <v>132</v>
      </c>
      <c r="V28" s="225"/>
      <c r="W28" s="79">
        <v>93</v>
      </c>
      <c r="X28" s="79">
        <v>69</v>
      </c>
      <c r="Y28" s="79">
        <v>41</v>
      </c>
      <c r="Z28" s="79">
        <v>26</v>
      </c>
      <c r="AA28" s="79">
        <v>13</v>
      </c>
      <c r="AB28" s="80">
        <f t="shared" si="1"/>
        <v>24</v>
      </c>
      <c r="AC28" s="80">
        <v>28</v>
      </c>
      <c r="AD28" s="80">
        <v>15</v>
      </c>
      <c r="AE28" s="80">
        <v>13</v>
      </c>
      <c r="AG28" s="26"/>
      <c r="AH28" s="223"/>
      <c r="AI28" s="26"/>
      <c r="AJ28" s="78" t="s">
        <v>132</v>
      </c>
      <c r="AK28" s="225"/>
      <c r="AL28" s="79">
        <v>8</v>
      </c>
      <c r="AM28" s="79">
        <v>8</v>
      </c>
      <c r="AN28" s="79">
        <v>5</v>
      </c>
      <c r="AO28" s="79">
        <v>2</v>
      </c>
      <c r="AP28" s="79">
        <v>3</v>
      </c>
      <c r="AQ28" s="80">
        <f t="shared" si="2"/>
        <v>0</v>
      </c>
      <c r="AR28" s="80">
        <v>3</v>
      </c>
      <c r="AS28" s="80">
        <v>3</v>
      </c>
      <c r="AT28" s="80">
        <v>-1</v>
      </c>
      <c r="AU28" s="80"/>
      <c r="AW28" s="26"/>
      <c r="AX28" s="223"/>
      <c r="AY28" s="26"/>
      <c r="AZ28" s="78" t="s">
        <v>132</v>
      </c>
      <c r="BA28" s="225"/>
      <c r="BB28" s="79">
        <v>1</v>
      </c>
      <c r="BC28" s="79">
        <v>2</v>
      </c>
      <c r="BD28" s="79">
        <v>1</v>
      </c>
      <c r="BE28" s="79">
        <v>2</v>
      </c>
      <c r="BF28" s="79" t="s">
        <v>133</v>
      </c>
      <c r="BG28" s="80">
        <f t="shared" si="3"/>
        <v>-1</v>
      </c>
      <c r="BH28" s="80">
        <v>1</v>
      </c>
      <c r="BI28" s="80">
        <v>-1</v>
      </c>
      <c r="BJ28" s="80">
        <v>2</v>
      </c>
    </row>
    <row r="29" spans="2:62" s="77" customFormat="1" ht="10.5" customHeight="1">
      <c r="B29" s="26"/>
      <c r="C29" s="223"/>
      <c r="D29" s="26"/>
      <c r="E29" s="78" t="s">
        <v>134</v>
      </c>
      <c r="F29" s="225"/>
      <c r="G29" s="79">
        <v>2012</v>
      </c>
      <c r="H29" s="79">
        <v>1109</v>
      </c>
      <c r="I29" s="79">
        <v>2060</v>
      </c>
      <c r="J29" s="79">
        <v>61</v>
      </c>
      <c r="K29" s="79">
        <v>87</v>
      </c>
      <c r="L29" s="80">
        <f t="shared" si="0"/>
        <v>903</v>
      </c>
      <c r="M29" s="80">
        <v>-951</v>
      </c>
      <c r="N29" s="80">
        <v>1999</v>
      </c>
      <c r="O29" s="80">
        <v>-26</v>
      </c>
      <c r="P29" s="80"/>
      <c r="R29" s="26"/>
      <c r="S29" s="223"/>
      <c r="T29" s="26"/>
      <c r="U29" s="78" t="s">
        <v>134</v>
      </c>
      <c r="V29" s="225"/>
      <c r="W29" s="79">
        <v>1979</v>
      </c>
      <c r="X29" s="79">
        <v>1079</v>
      </c>
      <c r="Y29" s="79">
        <v>1969</v>
      </c>
      <c r="Z29" s="79">
        <v>61</v>
      </c>
      <c r="AA29" s="79">
        <v>87</v>
      </c>
      <c r="AB29" s="80">
        <f t="shared" si="1"/>
        <v>900</v>
      </c>
      <c r="AC29" s="80">
        <v>-890</v>
      </c>
      <c r="AD29" s="80">
        <v>1908</v>
      </c>
      <c r="AE29" s="80">
        <v>-26</v>
      </c>
      <c r="AG29" s="26"/>
      <c r="AH29" s="223"/>
      <c r="AI29" s="26"/>
      <c r="AJ29" s="78" t="s">
        <v>134</v>
      </c>
      <c r="AK29" s="225"/>
      <c r="AL29" s="79">
        <v>24</v>
      </c>
      <c r="AM29" s="79">
        <v>30</v>
      </c>
      <c r="AN29" s="79">
        <v>72</v>
      </c>
      <c r="AO29" s="79" t="s">
        <v>133</v>
      </c>
      <c r="AP29" s="79" t="s">
        <v>133</v>
      </c>
      <c r="AQ29" s="80">
        <f t="shared" si="2"/>
        <v>-6</v>
      </c>
      <c r="AR29" s="80">
        <v>-42</v>
      </c>
      <c r="AS29" s="80">
        <v>72</v>
      </c>
      <c r="AT29" s="80" t="s">
        <v>133</v>
      </c>
      <c r="AU29" s="80"/>
      <c r="AW29" s="26"/>
      <c r="AX29" s="223"/>
      <c r="AY29" s="26"/>
      <c r="AZ29" s="78" t="s">
        <v>134</v>
      </c>
      <c r="BA29" s="225"/>
      <c r="BB29" s="79">
        <v>9</v>
      </c>
      <c r="BC29" s="79" t="s">
        <v>243</v>
      </c>
      <c r="BD29" s="79">
        <v>19</v>
      </c>
      <c r="BE29" s="79" t="s">
        <v>133</v>
      </c>
      <c r="BF29" s="79" t="s">
        <v>133</v>
      </c>
      <c r="BG29" s="80">
        <v>9</v>
      </c>
      <c r="BH29" s="80">
        <v>-19</v>
      </c>
      <c r="BI29" s="80">
        <v>19</v>
      </c>
      <c r="BJ29" s="80" t="s">
        <v>133</v>
      </c>
    </row>
    <row r="30" spans="2:62" s="77" customFormat="1" ht="8.1" customHeight="1">
      <c r="B30" s="26"/>
      <c r="C30" s="223"/>
      <c r="D30" s="26"/>
      <c r="E30" s="81"/>
      <c r="F30" s="225"/>
      <c r="G30" s="76"/>
      <c r="H30" s="76"/>
      <c r="I30" s="76"/>
      <c r="J30" s="76"/>
      <c r="K30" s="76"/>
      <c r="L30" s="76"/>
      <c r="M30" s="76"/>
      <c r="N30" s="76"/>
      <c r="O30" s="76"/>
      <c r="P30" s="76"/>
      <c r="R30" s="26"/>
      <c r="S30" s="223"/>
      <c r="T30" s="26"/>
      <c r="U30" s="81"/>
      <c r="V30" s="225"/>
      <c r="W30" s="76"/>
      <c r="X30" s="76"/>
      <c r="Y30" s="76"/>
      <c r="Z30" s="76"/>
      <c r="AA30" s="76"/>
      <c r="AB30" s="76"/>
      <c r="AC30" s="76"/>
      <c r="AD30" s="76"/>
      <c r="AE30" s="76"/>
      <c r="AG30" s="26"/>
      <c r="AH30" s="223"/>
      <c r="AI30" s="26"/>
      <c r="AJ30" s="81"/>
      <c r="AK30" s="22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W30" s="26"/>
      <c r="AX30" s="223"/>
      <c r="AY30" s="26"/>
      <c r="AZ30" s="81"/>
      <c r="BA30" s="225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2:62" s="77" customFormat="1" ht="10.5" customHeight="1">
      <c r="B31" s="26"/>
      <c r="C31" s="223"/>
      <c r="D31" s="26"/>
      <c r="E31" s="158" t="s">
        <v>109</v>
      </c>
      <c r="F31" s="224"/>
      <c r="G31" s="160">
        <v>77251</v>
      </c>
      <c r="H31" s="160">
        <v>81367</v>
      </c>
      <c r="I31" s="160">
        <v>84064</v>
      </c>
      <c r="J31" s="160">
        <v>86622</v>
      </c>
      <c r="K31" s="160">
        <v>88972</v>
      </c>
      <c r="L31" s="161">
        <f t="shared" ref="L31:L53" si="4">G31-H31</f>
        <v>-4116</v>
      </c>
      <c r="M31" s="161">
        <v>-2697</v>
      </c>
      <c r="N31" s="161">
        <v>-2558</v>
      </c>
      <c r="O31" s="161">
        <v>-2350</v>
      </c>
      <c r="P31" s="161"/>
      <c r="R31" s="26"/>
      <c r="S31" s="223"/>
      <c r="T31" s="26"/>
      <c r="U31" s="158" t="s">
        <v>109</v>
      </c>
      <c r="V31" s="224"/>
      <c r="W31" s="160">
        <v>71163</v>
      </c>
      <c r="X31" s="160">
        <v>74894</v>
      </c>
      <c r="Y31" s="160">
        <v>77151</v>
      </c>
      <c r="Z31" s="160">
        <v>79299</v>
      </c>
      <c r="AA31" s="160">
        <v>81470</v>
      </c>
      <c r="AB31" s="161">
        <f t="shared" ref="AB31:AB53" si="5">W31-X31</f>
        <v>-3731</v>
      </c>
      <c r="AC31" s="161">
        <v>-2257</v>
      </c>
      <c r="AD31" s="161">
        <v>-2148</v>
      </c>
      <c r="AE31" s="161">
        <v>-2171</v>
      </c>
      <c r="AG31" s="26"/>
      <c r="AH31" s="223"/>
      <c r="AI31" s="26"/>
      <c r="AJ31" s="75" t="s">
        <v>109</v>
      </c>
      <c r="AK31" s="225"/>
      <c r="AL31" s="160">
        <v>4657</v>
      </c>
      <c r="AM31" s="160">
        <v>4931</v>
      </c>
      <c r="AN31" s="160">
        <v>5239</v>
      </c>
      <c r="AO31" s="160">
        <v>5504</v>
      </c>
      <c r="AP31" s="160">
        <v>5685</v>
      </c>
      <c r="AQ31" s="161">
        <f t="shared" ref="AQ31:AR53" si="6">AL31-AM31</f>
        <v>-274</v>
      </c>
      <c r="AR31" s="161">
        <v>-308</v>
      </c>
      <c r="AS31" s="161">
        <v>-265</v>
      </c>
      <c r="AT31" s="161">
        <v>-181</v>
      </c>
      <c r="AU31" s="161"/>
      <c r="AW31" s="26"/>
      <c r="AX31" s="223"/>
      <c r="AY31" s="26"/>
      <c r="AZ31" s="158" t="s">
        <v>109</v>
      </c>
      <c r="BA31" s="224"/>
      <c r="BB31" s="160">
        <v>1431</v>
      </c>
      <c r="BC31" s="160">
        <v>1542</v>
      </c>
      <c r="BD31" s="160">
        <v>1674</v>
      </c>
      <c r="BE31" s="160">
        <v>1819</v>
      </c>
      <c r="BF31" s="160">
        <v>1817</v>
      </c>
      <c r="BG31" s="161">
        <f t="shared" ref="BG31:BG51" si="7">BB31-BC31</f>
        <v>-111</v>
      </c>
      <c r="BH31" s="161">
        <v>-132</v>
      </c>
      <c r="BI31" s="161">
        <v>-145</v>
      </c>
      <c r="BJ31" s="161">
        <v>2</v>
      </c>
    </row>
    <row r="32" spans="2:62" s="77" customFormat="1" ht="10.5" customHeight="1">
      <c r="B32" s="26"/>
      <c r="C32" s="223"/>
      <c r="D32" s="26"/>
      <c r="E32" s="78" t="s">
        <v>110</v>
      </c>
      <c r="F32" s="225"/>
      <c r="G32" s="79">
        <v>2758</v>
      </c>
      <c r="H32" s="79">
        <v>2930</v>
      </c>
      <c r="I32" s="79">
        <v>3158</v>
      </c>
      <c r="J32" s="79">
        <v>3623</v>
      </c>
      <c r="K32" s="79">
        <v>4283</v>
      </c>
      <c r="L32" s="80">
        <f t="shared" si="4"/>
        <v>-172</v>
      </c>
      <c r="M32" s="80">
        <v>-228</v>
      </c>
      <c r="N32" s="80">
        <v>-465</v>
      </c>
      <c r="O32" s="80">
        <v>-660</v>
      </c>
      <c r="P32" s="80"/>
      <c r="R32" s="26"/>
      <c r="S32" s="223"/>
      <c r="T32" s="26"/>
      <c r="U32" s="78" t="s">
        <v>110</v>
      </c>
      <c r="V32" s="225"/>
      <c r="W32" s="79">
        <v>2541</v>
      </c>
      <c r="X32" s="79">
        <v>2699</v>
      </c>
      <c r="Y32" s="79">
        <v>2919</v>
      </c>
      <c r="Z32" s="79">
        <v>3352</v>
      </c>
      <c r="AA32" s="79">
        <v>3949</v>
      </c>
      <c r="AB32" s="80">
        <f t="shared" si="5"/>
        <v>-158</v>
      </c>
      <c r="AC32" s="80">
        <v>-220</v>
      </c>
      <c r="AD32" s="80">
        <v>-433</v>
      </c>
      <c r="AE32" s="80">
        <v>-597</v>
      </c>
      <c r="AG32" s="26"/>
      <c r="AH32" s="223"/>
      <c r="AI32" s="26"/>
      <c r="AJ32" s="78" t="s">
        <v>110</v>
      </c>
      <c r="AK32" s="225"/>
      <c r="AL32" s="79">
        <v>179</v>
      </c>
      <c r="AM32" s="79">
        <v>190</v>
      </c>
      <c r="AN32" s="79">
        <v>179</v>
      </c>
      <c r="AO32" s="79">
        <v>195</v>
      </c>
      <c r="AP32" s="79">
        <v>239</v>
      </c>
      <c r="AQ32" s="80">
        <f t="shared" si="6"/>
        <v>-11</v>
      </c>
      <c r="AR32" s="80">
        <v>11</v>
      </c>
      <c r="AS32" s="80">
        <v>-16</v>
      </c>
      <c r="AT32" s="80">
        <v>-44</v>
      </c>
      <c r="AU32" s="80"/>
      <c r="AW32" s="26"/>
      <c r="AX32" s="223"/>
      <c r="AY32" s="26"/>
      <c r="AZ32" s="78" t="s">
        <v>110</v>
      </c>
      <c r="BA32" s="225"/>
      <c r="BB32" s="79">
        <v>38</v>
      </c>
      <c r="BC32" s="79">
        <v>41</v>
      </c>
      <c r="BD32" s="79">
        <v>60</v>
      </c>
      <c r="BE32" s="79">
        <v>76</v>
      </c>
      <c r="BF32" s="79">
        <v>95</v>
      </c>
      <c r="BG32" s="80">
        <f t="shared" si="7"/>
        <v>-3</v>
      </c>
      <c r="BH32" s="80">
        <v>-19</v>
      </c>
      <c r="BI32" s="80">
        <v>-16</v>
      </c>
      <c r="BJ32" s="80">
        <v>-19</v>
      </c>
    </row>
    <row r="33" spans="2:62" s="77" customFormat="1" ht="10.5" customHeight="1">
      <c r="B33" s="26"/>
      <c r="C33" s="223"/>
      <c r="D33" s="26"/>
      <c r="E33" s="78" t="s">
        <v>135</v>
      </c>
      <c r="F33" s="225"/>
      <c r="G33" s="79">
        <v>3018</v>
      </c>
      <c r="H33" s="79">
        <v>3243</v>
      </c>
      <c r="I33" s="79">
        <v>3684</v>
      </c>
      <c r="J33" s="79">
        <v>4314</v>
      </c>
      <c r="K33" s="79">
        <v>4720</v>
      </c>
      <c r="L33" s="80">
        <f t="shared" si="4"/>
        <v>-225</v>
      </c>
      <c r="M33" s="80">
        <v>-441</v>
      </c>
      <c r="N33" s="80">
        <v>-630</v>
      </c>
      <c r="O33" s="80">
        <v>-406</v>
      </c>
      <c r="P33" s="80"/>
      <c r="R33" s="26"/>
      <c r="S33" s="223"/>
      <c r="T33" s="26"/>
      <c r="U33" s="78" t="s">
        <v>135</v>
      </c>
      <c r="V33" s="225"/>
      <c r="W33" s="79">
        <v>2766</v>
      </c>
      <c r="X33" s="79">
        <v>2996</v>
      </c>
      <c r="Y33" s="79">
        <v>3436</v>
      </c>
      <c r="Z33" s="79">
        <v>3967</v>
      </c>
      <c r="AA33" s="79">
        <v>4322</v>
      </c>
      <c r="AB33" s="80">
        <f t="shared" si="5"/>
        <v>-230</v>
      </c>
      <c r="AC33" s="80">
        <v>-440</v>
      </c>
      <c r="AD33" s="80">
        <v>-531</v>
      </c>
      <c r="AE33" s="80">
        <v>-355</v>
      </c>
      <c r="AG33" s="26"/>
      <c r="AH33" s="223"/>
      <c r="AI33" s="26"/>
      <c r="AJ33" s="78" t="s">
        <v>135</v>
      </c>
      <c r="AK33" s="225"/>
      <c r="AL33" s="79">
        <v>215</v>
      </c>
      <c r="AM33" s="79">
        <v>186</v>
      </c>
      <c r="AN33" s="79">
        <v>183</v>
      </c>
      <c r="AO33" s="79">
        <v>249</v>
      </c>
      <c r="AP33" s="79">
        <v>298</v>
      </c>
      <c r="AQ33" s="80">
        <f t="shared" si="6"/>
        <v>29</v>
      </c>
      <c r="AR33" s="80">
        <v>3</v>
      </c>
      <c r="AS33" s="80">
        <v>-66</v>
      </c>
      <c r="AT33" s="80">
        <v>-49</v>
      </c>
      <c r="AU33" s="80"/>
      <c r="AW33" s="26"/>
      <c r="AX33" s="223"/>
      <c r="AY33" s="26"/>
      <c r="AZ33" s="78" t="s">
        <v>135</v>
      </c>
      <c r="BA33" s="225"/>
      <c r="BB33" s="79">
        <v>37</v>
      </c>
      <c r="BC33" s="79">
        <v>61</v>
      </c>
      <c r="BD33" s="79">
        <v>65</v>
      </c>
      <c r="BE33" s="79">
        <v>98</v>
      </c>
      <c r="BF33" s="79">
        <v>100</v>
      </c>
      <c r="BG33" s="80">
        <f t="shared" si="7"/>
        <v>-24</v>
      </c>
      <c r="BH33" s="80">
        <v>-4</v>
      </c>
      <c r="BI33" s="80">
        <v>-33</v>
      </c>
      <c r="BJ33" s="80">
        <v>-2</v>
      </c>
    </row>
    <row r="34" spans="2:62" s="1066" customFormat="1" ht="10.5" customHeight="1">
      <c r="B34" s="928"/>
      <c r="C34" s="1061"/>
      <c r="D34" s="928"/>
      <c r="E34" s="1062" t="s">
        <v>136</v>
      </c>
      <c r="F34" s="1063"/>
      <c r="G34" s="1064">
        <v>3177</v>
      </c>
      <c r="H34" s="1064">
        <v>3788</v>
      </c>
      <c r="I34" s="1064">
        <v>4300</v>
      </c>
      <c r="J34" s="1064">
        <v>4726</v>
      </c>
      <c r="K34" s="1064">
        <v>5337</v>
      </c>
      <c r="L34" s="1065">
        <f t="shared" si="4"/>
        <v>-611</v>
      </c>
      <c r="M34" s="1065">
        <v>-512</v>
      </c>
      <c r="N34" s="1065">
        <v>-426</v>
      </c>
      <c r="O34" s="1065">
        <v>-611</v>
      </c>
      <c r="P34" s="1065"/>
      <c r="R34" s="928"/>
      <c r="S34" s="1061"/>
      <c r="T34" s="928"/>
      <c r="U34" s="1062" t="s">
        <v>136</v>
      </c>
      <c r="V34" s="1063"/>
      <c r="W34" s="1064">
        <v>2942</v>
      </c>
      <c r="X34" s="1064">
        <v>3542</v>
      </c>
      <c r="Y34" s="1064">
        <v>3951</v>
      </c>
      <c r="Z34" s="1064">
        <v>4320</v>
      </c>
      <c r="AA34" s="1064">
        <v>4879</v>
      </c>
      <c r="AB34" s="1065">
        <f t="shared" si="5"/>
        <v>-600</v>
      </c>
      <c r="AC34" s="1065">
        <v>-409</v>
      </c>
      <c r="AD34" s="1065">
        <v>-369</v>
      </c>
      <c r="AE34" s="1065">
        <v>-559</v>
      </c>
      <c r="AG34" s="928"/>
      <c r="AH34" s="1061"/>
      <c r="AI34" s="928"/>
      <c r="AJ34" s="1062" t="s">
        <v>136</v>
      </c>
      <c r="AK34" s="1063"/>
      <c r="AL34" s="1064">
        <v>176</v>
      </c>
      <c r="AM34" s="1064">
        <v>178</v>
      </c>
      <c r="AN34" s="1064">
        <v>257</v>
      </c>
      <c r="AO34" s="1064">
        <v>309</v>
      </c>
      <c r="AP34" s="1064">
        <v>356</v>
      </c>
      <c r="AQ34" s="1065">
        <f t="shared" si="6"/>
        <v>-2</v>
      </c>
      <c r="AR34" s="1065">
        <v>-79</v>
      </c>
      <c r="AS34" s="1065">
        <v>-52</v>
      </c>
      <c r="AT34" s="1065">
        <v>-47</v>
      </c>
      <c r="AU34" s="1065"/>
      <c r="AW34" s="928"/>
      <c r="AX34" s="1061"/>
      <c r="AY34" s="928"/>
      <c r="AZ34" s="1062" t="s">
        <v>136</v>
      </c>
      <c r="BA34" s="1063"/>
      <c r="BB34" s="1064">
        <v>59</v>
      </c>
      <c r="BC34" s="1064">
        <v>68</v>
      </c>
      <c r="BD34" s="1064">
        <v>92</v>
      </c>
      <c r="BE34" s="1064">
        <v>97</v>
      </c>
      <c r="BF34" s="1064">
        <v>102</v>
      </c>
      <c r="BG34" s="1065">
        <f t="shared" si="7"/>
        <v>-9</v>
      </c>
      <c r="BH34" s="1065">
        <v>-24</v>
      </c>
      <c r="BI34" s="1065">
        <v>-5</v>
      </c>
      <c r="BJ34" s="1065">
        <v>-5</v>
      </c>
    </row>
    <row r="35" spans="2:62" s="77" customFormat="1" ht="10.5" customHeight="1">
      <c r="B35" s="26"/>
      <c r="C35" s="223"/>
      <c r="D35" s="26"/>
      <c r="E35" s="78" t="s">
        <v>137</v>
      </c>
      <c r="F35" s="225"/>
      <c r="G35" s="79">
        <v>4049</v>
      </c>
      <c r="H35" s="79">
        <v>4572</v>
      </c>
      <c r="I35" s="79">
        <v>4836</v>
      </c>
      <c r="J35" s="79">
        <v>5419</v>
      </c>
      <c r="K35" s="79">
        <v>6221</v>
      </c>
      <c r="L35" s="80">
        <f t="shared" si="4"/>
        <v>-523</v>
      </c>
      <c r="M35" s="80">
        <v>-264</v>
      </c>
      <c r="N35" s="80">
        <v>-583</v>
      </c>
      <c r="O35" s="80">
        <v>-802</v>
      </c>
      <c r="P35" s="80"/>
      <c r="R35" s="26"/>
      <c r="S35" s="223"/>
      <c r="T35" s="26"/>
      <c r="U35" s="78" t="s">
        <v>137</v>
      </c>
      <c r="V35" s="225"/>
      <c r="W35" s="79">
        <v>3842</v>
      </c>
      <c r="X35" s="79">
        <v>4293</v>
      </c>
      <c r="Y35" s="79">
        <v>4503</v>
      </c>
      <c r="Z35" s="79">
        <v>5018</v>
      </c>
      <c r="AA35" s="79">
        <v>5752</v>
      </c>
      <c r="AB35" s="80">
        <f t="shared" si="5"/>
        <v>-451</v>
      </c>
      <c r="AC35" s="80">
        <v>-210</v>
      </c>
      <c r="AD35" s="80">
        <v>-515</v>
      </c>
      <c r="AE35" s="80">
        <v>-734</v>
      </c>
      <c r="AG35" s="26"/>
      <c r="AH35" s="223"/>
      <c r="AI35" s="26"/>
      <c r="AJ35" s="78" t="s">
        <v>137</v>
      </c>
      <c r="AK35" s="225"/>
      <c r="AL35" s="79">
        <v>156</v>
      </c>
      <c r="AM35" s="79">
        <v>206</v>
      </c>
      <c r="AN35" s="79">
        <v>244</v>
      </c>
      <c r="AO35" s="79">
        <v>315</v>
      </c>
      <c r="AP35" s="79">
        <v>373</v>
      </c>
      <c r="AQ35" s="80">
        <f t="shared" si="6"/>
        <v>-50</v>
      </c>
      <c r="AR35" s="80">
        <v>-38</v>
      </c>
      <c r="AS35" s="80">
        <v>-71</v>
      </c>
      <c r="AT35" s="80">
        <v>-58</v>
      </c>
      <c r="AU35" s="80"/>
      <c r="AW35" s="26"/>
      <c r="AX35" s="223"/>
      <c r="AY35" s="26"/>
      <c r="AZ35" s="78" t="s">
        <v>137</v>
      </c>
      <c r="BA35" s="225"/>
      <c r="BB35" s="79">
        <v>51</v>
      </c>
      <c r="BC35" s="79">
        <v>73</v>
      </c>
      <c r="BD35" s="79">
        <v>89</v>
      </c>
      <c r="BE35" s="79">
        <v>86</v>
      </c>
      <c r="BF35" s="79">
        <v>96</v>
      </c>
      <c r="BG35" s="80">
        <f t="shared" si="7"/>
        <v>-22</v>
      </c>
      <c r="BH35" s="80">
        <v>-16</v>
      </c>
      <c r="BI35" s="80">
        <v>3</v>
      </c>
      <c r="BJ35" s="80">
        <v>-10</v>
      </c>
    </row>
    <row r="36" spans="2:62" s="77" customFormat="1" ht="10.5" customHeight="1">
      <c r="B36" s="26"/>
      <c r="C36" s="223"/>
      <c r="D36" s="26"/>
      <c r="E36" s="78" t="s">
        <v>138</v>
      </c>
      <c r="F36" s="225"/>
      <c r="G36" s="79">
        <v>4416</v>
      </c>
      <c r="H36" s="79">
        <v>4847</v>
      </c>
      <c r="I36" s="79">
        <v>5215</v>
      </c>
      <c r="J36" s="79">
        <v>5960</v>
      </c>
      <c r="K36" s="79">
        <v>6352</v>
      </c>
      <c r="L36" s="80">
        <f t="shared" si="4"/>
        <v>-431</v>
      </c>
      <c r="M36" s="80">
        <v>-368</v>
      </c>
      <c r="N36" s="80">
        <v>-745</v>
      </c>
      <c r="O36" s="80">
        <v>-392</v>
      </c>
      <c r="P36" s="80"/>
      <c r="R36" s="26"/>
      <c r="S36" s="223"/>
      <c r="T36" s="26"/>
      <c r="U36" s="78" t="s">
        <v>138</v>
      </c>
      <c r="V36" s="225"/>
      <c r="W36" s="79">
        <v>4227</v>
      </c>
      <c r="X36" s="79">
        <v>4602</v>
      </c>
      <c r="Y36" s="79">
        <v>4903</v>
      </c>
      <c r="Z36" s="79">
        <v>5618</v>
      </c>
      <c r="AA36" s="79">
        <v>5946</v>
      </c>
      <c r="AB36" s="80">
        <f t="shared" si="5"/>
        <v>-375</v>
      </c>
      <c r="AC36" s="80">
        <v>-301</v>
      </c>
      <c r="AD36" s="80">
        <v>-715</v>
      </c>
      <c r="AE36" s="80">
        <v>-328</v>
      </c>
      <c r="AG36" s="26"/>
      <c r="AH36" s="223"/>
      <c r="AI36" s="26"/>
      <c r="AJ36" s="78" t="s">
        <v>138</v>
      </c>
      <c r="AK36" s="225"/>
      <c r="AL36" s="79">
        <v>129</v>
      </c>
      <c r="AM36" s="79">
        <v>185</v>
      </c>
      <c r="AN36" s="79">
        <v>248</v>
      </c>
      <c r="AO36" s="79">
        <v>259</v>
      </c>
      <c r="AP36" s="79">
        <v>303</v>
      </c>
      <c r="AQ36" s="80">
        <f t="shared" si="6"/>
        <v>-56</v>
      </c>
      <c r="AR36" s="80">
        <v>-63</v>
      </c>
      <c r="AS36" s="80">
        <v>-11</v>
      </c>
      <c r="AT36" s="80">
        <v>-44</v>
      </c>
      <c r="AU36" s="80"/>
      <c r="AW36" s="26"/>
      <c r="AX36" s="223"/>
      <c r="AY36" s="26"/>
      <c r="AZ36" s="78" t="s">
        <v>138</v>
      </c>
      <c r="BA36" s="225"/>
      <c r="BB36" s="79">
        <v>60</v>
      </c>
      <c r="BC36" s="79">
        <v>60</v>
      </c>
      <c r="BD36" s="79">
        <v>64</v>
      </c>
      <c r="BE36" s="79">
        <v>83</v>
      </c>
      <c r="BF36" s="79">
        <v>103</v>
      </c>
      <c r="BG36" s="80">
        <f t="shared" si="7"/>
        <v>0</v>
      </c>
      <c r="BH36" s="80">
        <v>-4</v>
      </c>
      <c r="BI36" s="80">
        <v>-19</v>
      </c>
      <c r="BJ36" s="80">
        <v>-20</v>
      </c>
    </row>
    <row r="37" spans="2:62" s="77" customFormat="1" ht="10.5" customHeight="1">
      <c r="B37" s="26"/>
      <c r="C37" s="223"/>
      <c r="D37" s="26"/>
      <c r="E37" s="78" t="s">
        <v>139</v>
      </c>
      <c r="F37" s="225"/>
      <c r="G37" s="79">
        <v>3291</v>
      </c>
      <c r="H37" s="79">
        <v>3990</v>
      </c>
      <c r="I37" s="79">
        <v>4430</v>
      </c>
      <c r="J37" s="79">
        <v>4934</v>
      </c>
      <c r="K37" s="79">
        <v>5587</v>
      </c>
      <c r="L37" s="80">
        <f t="shared" si="4"/>
        <v>-699</v>
      </c>
      <c r="M37" s="80">
        <v>-440</v>
      </c>
      <c r="N37" s="80">
        <v>-504</v>
      </c>
      <c r="O37" s="80">
        <v>-653</v>
      </c>
      <c r="P37" s="80"/>
      <c r="R37" s="26"/>
      <c r="S37" s="223"/>
      <c r="T37" s="26"/>
      <c r="U37" s="78" t="s">
        <v>139</v>
      </c>
      <c r="V37" s="225"/>
      <c r="W37" s="79">
        <v>3067</v>
      </c>
      <c r="X37" s="79">
        <v>3694</v>
      </c>
      <c r="Y37" s="79">
        <v>4085</v>
      </c>
      <c r="Z37" s="79">
        <v>4533</v>
      </c>
      <c r="AA37" s="79">
        <v>5203</v>
      </c>
      <c r="AB37" s="80">
        <f t="shared" si="5"/>
        <v>-627</v>
      </c>
      <c r="AC37" s="80">
        <v>-391</v>
      </c>
      <c r="AD37" s="80">
        <v>-448</v>
      </c>
      <c r="AE37" s="80">
        <v>-670</v>
      </c>
      <c r="AG37" s="26"/>
      <c r="AH37" s="223"/>
      <c r="AI37" s="26"/>
      <c r="AJ37" s="78" t="s">
        <v>139</v>
      </c>
      <c r="AK37" s="225"/>
      <c r="AL37" s="79">
        <v>173</v>
      </c>
      <c r="AM37" s="79">
        <v>229</v>
      </c>
      <c r="AN37" s="79">
        <v>267</v>
      </c>
      <c r="AO37" s="79">
        <v>296</v>
      </c>
      <c r="AP37" s="79">
        <v>296</v>
      </c>
      <c r="AQ37" s="80">
        <f t="shared" si="6"/>
        <v>-56</v>
      </c>
      <c r="AR37" s="80">
        <v>-38</v>
      </c>
      <c r="AS37" s="80">
        <v>-29</v>
      </c>
      <c r="AT37" s="80">
        <v>0</v>
      </c>
      <c r="AU37" s="80"/>
      <c r="AW37" s="26"/>
      <c r="AX37" s="223"/>
      <c r="AY37" s="26"/>
      <c r="AZ37" s="78" t="s">
        <v>139</v>
      </c>
      <c r="BA37" s="225"/>
      <c r="BB37" s="79">
        <v>51</v>
      </c>
      <c r="BC37" s="79">
        <v>67</v>
      </c>
      <c r="BD37" s="79">
        <v>78</v>
      </c>
      <c r="BE37" s="79">
        <v>105</v>
      </c>
      <c r="BF37" s="79">
        <v>88</v>
      </c>
      <c r="BG37" s="80">
        <f t="shared" si="7"/>
        <v>-16</v>
      </c>
      <c r="BH37" s="80">
        <v>-11</v>
      </c>
      <c r="BI37" s="80">
        <v>-27</v>
      </c>
      <c r="BJ37" s="80">
        <v>17</v>
      </c>
    </row>
    <row r="38" spans="2:62" s="77" customFormat="1" ht="10.5" customHeight="1">
      <c r="B38" s="26"/>
      <c r="C38" s="223"/>
      <c r="D38" s="26"/>
      <c r="E38" s="78" t="s">
        <v>140</v>
      </c>
      <c r="F38" s="225"/>
      <c r="G38" s="79">
        <v>3795</v>
      </c>
      <c r="H38" s="79">
        <v>4478</v>
      </c>
      <c r="I38" s="79">
        <v>4828</v>
      </c>
      <c r="J38" s="79">
        <v>5423</v>
      </c>
      <c r="K38" s="79">
        <v>5229</v>
      </c>
      <c r="L38" s="80">
        <f t="shared" si="4"/>
        <v>-683</v>
      </c>
      <c r="M38" s="80">
        <v>-350</v>
      </c>
      <c r="N38" s="80">
        <v>-595</v>
      </c>
      <c r="O38" s="80">
        <v>194</v>
      </c>
      <c r="P38" s="80"/>
      <c r="R38" s="26"/>
      <c r="S38" s="223"/>
      <c r="T38" s="26"/>
      <c r="U38" s="78" t="s">
        <v>140</v>
      </c>
      <c r="V38" s="225"/>
      <c r="W38" s="79">
        <v>3475</v>
      </c>
      <c r="X38" s="79">
        <v>4155</v>
      </c>
      <c r="Y38" s="79">
        <v>4444</v>
      </c>
      <c r="Z38" s="79">
        <v>5024</v>
      </c>
      <c r="AA38" s="79">
        <v>4852</v>
      </c>
      <c r="AB38" s="80">
        <f t="shared" si="5"/>
        <v>-680</v>
      </c>
      <c r="AC38" s="80">
        <v>-289</v>
      </c>
      <c r="AD38" s="80">
        <v>-580</v>
      </c>
      <c r="AE38" s="80">
        <v>172</v>
      </c>
      <c r="AG38" s="26"/>
      <c r="AH38" s="223"/>
      <c r="AI38" s="26"/>
      <c r="AJ38" s="78" t="s">
        <v>140</v>
      </c>
      <c r="AK38" s="225"/>
      <c r="AL38" s="79">
        <v>259</v>
      </c>
      <c r="AM38" s="79">
        <v>250</v>
      </c>
      <c r="AN38" s="79">
        <v>295</v>
      </c>
      <c r="AO38" s="79">
        <v>306</v>
      </c>
      <c r="AP38" s="79">
        <v>282</v>
      </c>
      <c r="AQ38" s="80">
        <f t="shared" si="6"/>
        <v>9</v>
      </c>
      <c r="AR38" s="80">
        <v>-45</v>
      </c>
      <c r="AS38" s="80">
        <v>-11</v>
      </c>
      <c r="AT38" s="80">
        <v>24</v>
      </c>
      <c r="AU38" s="80"/>
      <c r="AW38" s="26"/>
      <c r="AX38" s="223"/>
      <c r="AY38" s="26"/>
      <c r="AZ38" s="78" t="s">
        <v>140</v>
      </c>
      <c r="BA38" s="225"/>
      <c r="BB38" s="79">
        <v>61</v>
      </c>
      <c r="BC38" s="79">
        <v>73</v>
      </c>
      <c r="BD38" s="79">
        <v>89</v>
      </c>
      <c r="BE38" s="79">
        <v>93</v>
      </c>
      <c r="BF38" s="79">
        <v>95</v>
      </c>
      <c r="BG38" s="80">
        <f t="shared" si="7"/>
        <v>-12</v>
      </c>
      <c r="BH38" s="80">
        <v>-16</v>
      </c>
      <c r="BI38" s="80">
        <v>-4</v>
      </c>
      <c r="BJ38" s="80">
        <v>-2</v>
      </c>
    </row>
    <row r="39" spans="2:62" s="77" customFormat="1" ht="10.5" customHeight="1">
      <c r="B39" s="26"/>
      <c r="C39" s="223"/>
      <c r="D39" s="26"/>
      <c r="E39" s="78" t="s">
        <v>141</v>
      </c>
      <c r="F39" s="225"/>
      <c r="G39" s="79">
        <v>4367</v>
      </c>
      <c r="H39" s="79">
        <v>4907</v>
      </c>
      <c r="I39" s="79">
        <v>5432</v>
      </c>
      <c r="J39" s="79">
        <v>5194</v>
      </c>
      <c r="K39" s="79">
        <v>5768</v>
      </c>
      <c r="L39" s="80">
        <f t="shared" si="4"/>
        <v>-540</v>
      </c>
      <c r="M39" s="80">
        <v>-525</v>
      </c>
      <c r="N39" s="80">
        <v>238</v>
      </c>
      <c r="O39" s="80">
        <v>-574</v>
      </c>
      <c r="P39" s="80"/>
      <c r="R39" s="26"/>
      <c r="S39" s="223"/>
      <c r="T39" s="26"/>
      <c r="U39" s="78" t="s">
        <v>141</v>
      </c>
      <c r="V39" s="225"/>
      <c r="W39" s="79">
        <v>4018</v>
      </c>
      <c r="X39" s="79">
        <v>4534</v>
      </c>
      <c r="Y39" s="79">
        <v>5028</v>
      </c>
      <c r="Z39" s="79">
        <v>4791</v>
      </c>
      <c r="AA39" s="79">
        <v>5245</v>
      </c>
      <c r="AB39" s="80">
        <f t="shared" si="5"/>
        <v>-516</v>
      </c>
      <c r="AC39" s="80">
        <v>-494</v>
      </c>
      <c r="AD39" s="80">
        <v>237</v>
      </c>
      <c r="AE39" s="80">
        <v>-454</v>
      </c>
      <c r="AG39" s="26"/>
      <c r="AH39" s="223"/>
      <c r="AI39" s="26"/>
      <c r="AJ39" s="78" t="s">
        <v>141</v>
      </c>
      <c r="AK39" s="225"/>
      <c r="AL39" s="79">
        <v>275</v>
      </c>
      <c r="AM39" s="79">
        <v>291</v>
      </c>
      <c r="AN39" s="79">
        <v>316</v>
      </c>
      <c r="AO39" s="79">
        <v>299</v>
      </c>
      <c r="AP39" s="79">
        <v>394</v>
      </c>
      <c r="AQ39" s="80">
        <f t="shared" si="6"/>
        <v>-16</v>
      </c>
      <c r="AR39" s="80">
        <v>-25</v>
      </c>
      <c r="AS39" s="80">
        <v>17</v>
      </c>
      <c r="AT39" s="80">
        <v>-95</v>
      </c>
      <c r="AU39" s="80"/>
      <c r="AW39" s="26"/>
      <c r="AX39" s="223"/>
      <c r="AY39" s="26"/>
      <c r="AZ39" s="78" t="s">
        <v>141</v>
      </c>
      <c r="BA39" s="225"/>
      <c r="BB39" s="79">
        <v>74</v>
      </c>
      <c r="BC39" s="79">
        <v>82</v>
      </c>
      <c r="BD39" s="79">
        <v>88</v>
      </c>
      <c r="BE39" s="79">
        <v>104</v>
      </c>
      <c r="BF39" s="79">
        <v>129</v>
      </c>
      <c r="BG39" s="80">
        <f t="shared" si="7"/>
        <v>-8</v>
      </c>
      <c r="BH39" s="80">
        <v>-6</v>
      </c>
      <c r="BI39" s="80">
        <v>-16</v>
      </c>
      <c r="BJ39" s="80">
        <v>-25</v>
      </c>
    </row>
    <row r="40" spans="2:62" s="77" customFormat="1" ht="10.5" customHeight="1">
      <c r="B40" s="26"/>
      <c r="C40" s="223"/>
      <c r="D40" s="26"/>
      <c r="E40" s="78" t="s">
        <v>142</v>
      </c>
      <c r="F40" s="225"/>
      <c r="G40" s="79">
        <v>4909</v>
      </c>
      <c r="H40" s="79">
        <v>5451</v>
      </c>
      <c r="I40" s="79">
        <v>5118</v>
      </c>
      <c r="J40" s="79">
        <v>5596</v>
      </c>
      <c r="K40" s="79">
        <v>5876</v>
      </c>
      <c r="L40" s="80">
        <f t="shared" si="4"/>
        <v>-542</v>
      </c>
      <c r="M40" s="80">
        <v>333</v>
      </c>
      <c r="N40" s="80">
        <v>-478</v>
      </c>
      <c r="O40" s="80">
        <v>-280</v>
      </c>
      <c r="P40" s="80"/>
      <c r="R40" s="26"/>
      <c r="S40" s="223"/>
      <c r="T40" s="26"/>
      <c r="U40" s="78" t="s">
        <v>142</v>
      </c>
      <c r="V40" s="225"/>
      <c r="W40" s="79">
        <v>4538</v>
      </c>
      <c r="X40" s="79">
        <v>5056</v>
      </c>
      <c r="Y40" s="79">
        <v>4730</v>
      </c>
      <c r="Z40" s="79">
        <v>5076</v>
      </c>
      <c r="AA40" s="79">
        <v>5329</v>
      </c>
      <c r="AB40" s="80">
        <f t="shared" si="5"/>
        <v>-518</v>
      </c>
      <c r="AC40" s="80">
        <v>326</v>
      </c>
      <c r="AD40" s="80">
        <v>-346</v>
      </c>
      <c r="AE40" s="80">
        <v>-253</v>
      </c>
      <c r="AG40" s="26"/>
      <c r="AH40" s="223"/>
      <c r="AI40" s="26"/>
      <c r="AJ40" s="78" t="s">
        <v>142</v>
      </c>
      <c r="AK40" s="225"/>
      <c r="AL40" s="79">
        <v>285</v>
      </c>
      <c r="AM40" s="79">
        <v>308</v>
      </c>
      <c r="AN40" s="79">
        <v>293</v>
      </c>
      <c r="AO40" s="79">
        <v>392</v>
      </c>
      <c r="AP40" s="79">
        <v>424</v>
      </c>
      <c r="AQ40" s="80">
        <f t="shared" si="6"/>
        <v>-23</v>
      </c>
      <c r="AR40" s="80">
        <v>15</v>
      </c>
      <c r="AS40" s="80">
        <v>-99</v>
      </c>
      <c r="AT40" s="80">
        <v>-32</v>
      </c>
      <c r="AU40" s="80"/>
      <c r="AW40" s="26"/>
      <c r="AX40" s="223"/>
      <c r="AY40" s="26"/>
      <c r="AZ40" s="78" t="s">
        <v>142</v>
      </c>
      <c r="BA40" s="225"/>
      <c r="BB40" s="79">
        <v>86</v>
      </c>
      <c r="BC40" s="79">
        <v>87</v>
      </c>
      <c r="BD40" s="79">
        <v>95</v>
      </c>
      <c r="BE40" s="79">
        <v>128</v>
      </c>
      <c r="BF40" s="79">
        <v>123</v>
      </c>
      <c r="BG40" s="80">
        <f t="shared" si="7"/>
        <v>-1</v>
      </c>
      <c r="BH40" s="80">
        <v>-8</v>
      </c>
      <c r="BI40" s="80">
        <v>-33</v>
      </c>
      <c r="BJ40" s="80">
        <v>5</v>
      </c>
    </row>
    <row r="41" spans="2:62" s="77" customFormat="1" ht="10.5" customHeight="1">
      <c r="B41" s="26"/>
      <c r="C41" s="223"/>
      <c r="D41" s="26"/>
      <c r="E41" s="78" t="s">
        <v>143</v>
      </c>
      <c r="F41" s="225"/>
      <c r="G41" s="79">
        <v>5407</v>
      </c>
      <c r="H41" s="79">
        <v>5137</v>
      </c>
      <c r="I41" s="79">
        <v>5500</v>
      </c>
      <c r="J41" s="79">
        <v>5689</v>
      </c>
      <c r="K41" s="79">
        <v>6524</v>
      </c>
      <c r="L41" s="80">
        <f t="shared" si="4"/>
        <v>270</v>
      </c>
      <c r="M41" s="80">
        <v>-363</v>
      </c>
      <c r="N41" s="80">
        <v>-189</v>
      </c>
      <c r="O41" s="80">
        <v>-835</v>
      </c>
      <c r="P41" s="80"/>
      <c r="R41" s="26"/>
      <c r="S41" s="223"/>
      <c r="T41" s="26"/>
      <c r="U41" s="78" t="s">
        <v>143</v>
      </c>
      <c r="V41" s="225"/>
      <c r="W41" s="79">
        <v>5011</v>
      </c>
      <c r="X41" s="79">
        <v>4739</v>
      </c>
      <c r="Y41" s="79">
        <v>4991</v>
      </c>
      <c r="Z41" s="79">
        <v>5139</v>
      </c>
      <c r="AA41" s="79">
        <v>5929</v>
      </c>
      <c r="AB41" s="80">
        <f t="shared" si="5"/>
        <v>272</v>
      </c>
      <c r="AC41" s="80">
        <v>-252</v>
      </c>
      <c r="AD41" s="80">
        <v>-148</v>
      </c>
      <c r="AE41" s="80">
        <v>-790</v>
      </c>
      <c r="AG41" s="26"/>
      <c r="AH41" s="223"/>
      <c r="AI41" s="26"/>
      <c r="AJ41" s="78" t="s">
        <v>143</v>
      </c>
      <c r="AK41" s="225"/>
      <c r="AL41" s="79">
        <v>312</v>
      </c>
      <c r="AM41" s="79">
        <v>292</v>
      </c>
      <c r="AN41" s="79">
        <v>382</v>
      </c>
      <c r="AO41" s="79">
        <v>419</v>
      </c>
      <c r="AP41" s="79">
        <v>458</v>
      </c>
      <c r="AQ41" s="80">
        <f t="shared" si="6"/>
        <v>20</v>
      </c>
      <c r="AR41" s="80">
        <v>-90</v>
      </c>
      <c r="AS41" s="80">
        <v>-37</v>
      </c>
      <c r="AT41" s="80">
        <v>-39</v>
      </c>
      <c r="AU41" s="80"/>
      <c r="AW41" s="26"/>
      <c r="AX41" s="223"/>
      <c r="AY41" s="26"/>
      <c r="AZ41" s="78" t="s">
        <v>143</v>
      </c>
      <c r="BA41" s="225"/>
      <c r="BB41" s="79">
        <v>84</v>
      </c>
      <c r="BC41" s="79">
        <v>106</v>
      </c>
      <c r="BD41" s="79">
        <v>127</v>
      </c>
      <c r="BE41" s="79">
        <v>131</v>
      </c>
      <c r="BF41" s="79">
        <v>137</v>
      </c>
      <c r="BG41" s="80">
        <f t="shared" si="7"/>
        <v>-22</v>
      </c>
      <c r="BH41" s="80">
        <v>-21</v>
      </c>
      <c r="BI41" s="80">
        <v>-4</v>
      </c>
      <c r="BJ41" s="80">
        <v>-6</v>
      </c>
    </row>
    <row r="42" spans="2:62" s="77" customFormat="1" ht="10.5" customHeight="1">
      <c r="B42" s="26"/>
      <c r="C42" s="223" t="s">
        <v>0</v>
      </c>
      <c r="D42" s="26"/>
      <c r="E42" s="78" t="s">
        <v>144</v>
      </c>
      <c r="F42" s="225"/>
      <c r="G42" s="79">
        <v>5068</v>
      </c>
      <c r="H42" s="79">
        <v>5423</v>
      </c>
      <c r="I42" s="79">
        <v>5480</v>
      </c>
      <c r="J42" s="79">
        <v>6377</v>
      </c>
      <c r="K42" s="79">
        <v>7204</v>
      </c>
      <c r="L42" s="80">
        <f t="shared" si="4"/>
        <v>-355</v>
      </c>
      <c r="M42" s="80">
        <v>-57</v>
      </c>
      <c r="N42" s="80">
        <v>-897</v>
      </c>
      <c r="O42" s="80">
        <v>-827</v>
      </c>
      <c r="P42" s="80"/>
      <c r="R42" s="26"/>
      <c r="S42" s="223" t="s">
        <v>0</v>
      </c>
      <c r="T42" s="26"/>
      <c r="U42" s="78" t="s">
        <v>144</v>
      </c>
      <c r="V42" s="225"/>
      <c r="W42" s="79">
        <v>4656</v>
      </c>
      <c r="X42" s="79">
        <v>4932</v>
      </c>
      <c r="Y42" s="79">
        <v>4953</v>
      </c>
      <c r="Z42" s="79">
        <v>5772</v>
      </c>
      <c r="AA42" s="79">
        <v>6615</v>
      </c>
      <c r="AB42" s="80">
        <f t="shared" si="5"/>
        <v>-276</v>
      </c>
      <c r="AC42" s="80">
        <v>-21</v>
      </c>
      <c r="AD42" s="80">
        <v>-819</v>
      </c>
      <c r="AE42" s="80">
        <v>-843</v>
      </c>
      <c r="AG42" s="26"/>
      <c r="AH42" s="223" t="s">
        <v>0</v>
      </c>
      <c r="AI42" s="26"/>
      <c r="AJ42" s="78" t="s">
        <v>144</v>
      </c>
      <c r="AK42" s="225"/>
      <c r="AL42" s="79">
        <v>308</v>
      </c>
      <c r="AM42" s="79">
        <v>367</v>
      </c>
      <c r="AN42" s="79">
        <v>399</v>
      </c>
      <c r="AO42" s="79">
        <v>458</v>
      </c>
      <c r="AP42" s="79">
        <v>446</v>
      </c>
      <c r="AQ42" s="80">
        <f t="shared" si="6"/>
        <v>-59</v>
      </c>
      <c r="AR42" s="80">
        <v>-32</v>
      </c>
      <c r="AS42" s="80">
        <v>-59</v>
      </c>
      <c r="AT42" s="80">
        <v>12</v>
      </c>
      <c r="AU42" s="80"/>
      <c r="AW42" s="26"/>
      <c r="AX42" s="223" t="s">
        <v>0</v>
      </c>
      <c r="AY42" s="26"/>
      <c r="AZ42" s="78" t="s">
        <v>144</v>
      </c>
      <c r="BA42" s="225"/>
      <c r="BB42" s="79">
        <v>104</v>
      </c>
      <c r="BC42" s="79">
        <v>124</v>
      </c>
      <c r="BD42" s="79">
        <v>128</v>
      </c>
      <c r="BE42" s="79">
        <v>147</v>
      </c>
      <c r="BF42" s="79">
        <v>143</v>
      </c>
      <c r="BG42" s="80">
        <f t="shared" si="7"/>
        <v>-20</v>
      </c>
      <c r="BH42" s="80">
        <v>-4</v>
      </c>
      <c r="BI42" s="80">
        <v>-19</v>
      </c>
      <c r="BJ42" s="80">
        <v>4</v>
      </c>
    </row>
    <row r="43" spans="2:62" s="77" customFormat="1" ht="10.5" customHeight="1">
      <c r="B43" s="26"/>
      <c r="C43" s="223"/>
      <c r="D43" s="26"/>
      <c r="E43" s="78" t="s">
        <v>145</v>
      </c>
      <c r="F43" s="225"/>
      <c r="G43" s="79">
        <v>5311</v>
      </c>
      <c r="H43" s="79">
        <v>5444</v>
      </c>
      <c r="I43" s="79">
        <v>6080</v>
      </c>
      <c r="J43" s="79">
        <v>6993</v>
      </c>
      <c r="K43" s="79">
        <v>5409</v>
      </c>
      <c r="L43" s="80">
        <f t="shared" si="4"/>
        <v>-133</v>
      </c>
      <c r="M43" s="80">
        <v>-636</v>
      </c>
      <c r="N43" s="80">
        <v>-913</v>
      </c>
      <c r="O43" s="80">
        <v>1584</v>
      </c>
      <c r="P43" s="80"/>
      <c r="R43" s="26"/>
      <c r="S43" s="223"/>
      <c r="T43" s="26"/>
      <c r="U43" s="78" t="s">
        <v>145</v>
      </c>
      <c r="V43" s="225"/>
      <c r="W43" s="79">
        <v>4816</v>
      </c>
      <c r="X43" s="79">
        <v>4916</v>
      </c>
      <c r="Y43" s="79">
        <v>5504</v>
      </c>
      <c r="Z43" s="79">
        <v>6412</v>
      </c>
      <c r="AA43" s="79">
        <v>4984</v>
      </c>
      <c r="AB43" s="80">
        <f t="shared" si="5"/>
        <v>-100</v>
      </c>
      <c r="AC43" s="80">
        <v>-588</v>
      </c>
      <c r="AD43" s="80">
        <v>-908</v>
      </c>
      <c r="AE43" s="80">
        <v>1428</v>
      </c>
      <c r="AG43" s="26"/>
      <c r="AH43" s="223"/>
      <c r="AI43" s="26"/>
      <c r="AJ43" s="78" t="s">
        <v>145</v>
      </c>
      <c r="AK43" s="225"/>
      <c r="AL43" s="79">
        <v>375</v>
      </c>
      <c r="AM43" s="79">
        <v>404</v>
      </c>
      <c r="AN43" s="79">
        <v>436</v>
      </c>
      <c r="AO43" s="79">
        <v>449</v>
      </c>
      <c r="AP43" s="79">
        <v>325</v>
      </c>
      <c r="AQ43" s="80">
        <f t="shared" si="6"/>
        <v>-29</v>
      </c>
      <c r="AR43" s="80">
        <v>-32</v>
      </c>
      <c r="AS43" s="80">
        <v>-13</v>
      </c>
      <c r="AT43" s="80">
        <v>124</v>
      </c>
      <c r="AU43" s="80"/>
      <c r="AW43" s="26"/>
      <c r="AX43" s="223"/>
      <c r="AY43" s="26"/>
      <c r="AZ43" s="78" t="s">
        <v>145</v>
      </c>
      <c r="BA43" s="225"/>
      <c r="BB43" s="79">
        <v>120</v>
      </c>
      <c r="BC43" s="79">
        <v>124</v>
      </c>
      <c r="BD43" s="79">
        <v>140</v>
      </c>
      <c r="BE43" s="79">
        <v>132</v>
      </c>
      <c r="BF43" s="79">
        <v>100</v>
      </c>
      <c r="BG43" s="80">
        <f t="shared" si="7"/>
        <v>-4</v>
      </c>
      <c r="BH43" s="80">
        <v>-16</v>
      </c>
      <c r="BI43" s="80">
        <v>8</v>
      </c>
      <c r="BJ43" s="80">
        <v>32</v>
      </c>
    </row>
    <row r="44" spans="2:62" s="77" customFormat="1" ht="10.5" customHeight="1">
      <c r="B44" s="26"/>
      <c r="C44" s="223"/>
      <c r="D44" s="26"/>
      <c r="E44" s="78" t="s">
        <v>146</v>
      </c>
      <c r="F44" s="225"/>
      <c r="G44" s="79">
        <v>5333</v>
      </c>
      <c r="H44" s="79">
        <v>6066</v>
      </c>
      <c r="I44" s="79">
        <v>6838</v>
      </c>
      <c r="J44" s="79">
        <v>5371</v>
      </c>
      <c r="K44" s="79">
        <v>5444</v>
      </c>
      <c r="L44" s="80">
        <f t="shared" si="4"/>
        <v>-733</v>
      </c>
      <c r="M44" s="80">
        <v>-772</v>
      </c>
      <c r="N44" s="80">
        <v>1467</v>
      </c>
      <c r="O44" s="80">
        <v>-73</v>
      </c>
      <c r="P44" s="80"/>
      <c r="R44" s="26"/>
      <c r="S44" s="223"/>
      <c r="T44" s="26"/>
      <c r="U44" s="78" t="s">
        <v>146</v>
      </c>
      <c r="V44" s="225"/>
      <c r="W44" s="79">
        <v>4822</v>
      </c>
      <c r="X44" s="79">
        <v>5496</v>
      </c>
      <c r="Y44" s="79">
        <v>6277</v>
      </c>
      <c r="Z44" s="79">
        <v>4945</v>
      </c>
      <c r="AA44" s="79">
        <v>4994</v>
      </c>
      <c r="AB44" s="80">
        <f t="shared" si="5"/>
        <v>-674</v>
      </c>
      <c r="AC44" s="80">
        <v>-781</v>
      </c>
      <c r="AD44" s="80">
        <v>1332</v>
      </c>
      <c r="AE44" s="80">
        <v>-49</v>
      </c>
      <c r="AG44" s="26"/>
      <c r="AH44" s="223"/>
      <c r="AI44" s="26"/>
      <c r="AJ44" s="78" t="s">
        <v>146</v>
      </c>
      <c r="AK44" s="225"/>
      <c r="AL44" s="79">
        <v>390</v>
      </c>
      <c r="AM44" s="79">
        <v>433</v>
      </c>
      <c r="AN44" s="79">
        <v>433</v>
      </c>
      <c r="AO44" s="79">
        <v>323</v>
      </c>
      <c r="AP44" s="79">
        <v>336</v>
      </c>
      <c r="AQ44" s="80">
        <f t="shared" si="6"/>
        <v>-43</v>
      </c>
      <c r="AR44" s="80">
        <v>0</v>
      </c>
      <c r="AS44" s="80">
        <v>110</v>
      </c>
      <c r="AT44" s="80">
        <v>-13</v>
      </c>
      <c r="AU44" s="80"/>
      <c r="AW44" s="26"/>
      <c r="AX44" s="223"/>
      <c r="AY44" s="26"/>
      <c r="AZ44" s="78" t="s">
        <v>146</v>
      </c>
      <c r="BA44" s="225"/>
      <c r="BB44" s="79">
        <v>121</v>
      </c>
      <c r="BC44" s="79">
        <v>137</v>
      </c>
      <c r="BD44" s="79">
        <v>128</v>
      </c>
      <c r="BE44" s="79">
        <v>103</v>
      </c>
      <c r="BF44" s="79">
        <v>114</v>
      </c>
      <c r="BG44" s="80">
        <f t="shared" si="7"/>
        <v>-16</v>
      </c>
      <c r="BH44" s="80">
        <v>9</v>
      </c>
      <c r="BI44" s="80">
        <v>25</v>
      </c>
      <c r="BJ44" s="80">
        <v>-11</v>
      </c>
    </row>
    <row r="45" spans="2:62" s="77" customFormat="1" ht="10.5" customHeight="1">
      <c r="B45" s="26"/>
      <c r="C45" s="223"/>
      <c r="D45" s="26"/>
      <c r="E45" s="78" t="s">
        <v>147</v>
      </c>
      <c r="F45" s="225"/>
      <c r="G45" s="79">
        <v>5755</v>
      </c>
      <c r="H45" s="79">
        <v>6600</v>
      </c>
      <c r="I45" s="79">
        <v>5124</v>
      </c>
      <c r="J45" s="79">
        <v>5202</v>
      </c>
      <c r="K45" s="79">
        <v>5621</v>
      </c>
      <c r="L45" s="80">
        <f t="shared" si="4"/>
        <v>-845</v>
      </c>
      <c r="M45" s="80">
        <v>1476</v>
      </c>
      <c r="N45" s="80">
        <v>-78</v>
      </c>
      <c r="O45" s="80">
        <v>-419</v>
      </c>
      <c r="P45" s="80"/>
      <c r="R45" s="26"/>
      <c r="S45" s="223"/>
      <c r="T45" s="26"/>
      <c r="U45" s="78" t="s">
        <v>147</v>
      </c>
      <c r="V45" s="225"/>
      <c r="W45" s="79">
        <v>5208</v>
      </c>
      <c r="X45" s="79">
        <v>6045</v>
      </c>
      <c r="Y45" s="79">
        <v>4718</v>
      </c>
      <c r="Z45" s="79">
        <v>4750</v>
      </c>
      <c r="AA45" s="79">
        <v>5041</v>
      </c>
      <c r="AB45" s="80">
        <f t="shared" si="5"/>
        <v>-837</v>
      </c>
      <c r="AC45" s="80">
        <v>1327</v>
      </c>
      <c r="AD45" s="80">
        <v>-32</v>
      </c>
      <c r="AE45" s="80">
        <v>-291</v>
      </c>
      <c r="AG45" s="26"/>
      <c r="AH45" s="223"/>
      <c r="AI45" s="26"/>
      <c r="AJ45" s="78" t="s">
        <v>147</v>
      </c>
      <c r="AK45" s="225"/>
      <c r="AL45" s="79">
        <v>411</v>
      </c>
      <c r="AM45" s="79">
        <v>423</v>
      </c>
      <c r="AN45" s="79">
        <v>310</v>
      </c>
      <c r="AO45" s="79">
        <v>330</v>
      </c>
      <c r="AP45" s="79">
        <v>420</v>
      </c>
      <c r="AQ45" s="80">
        <f t="shared" si="6"/>
        <v>-12</v>
      </c>
      <c r="AR45" s="80">
        <v>113</v>
      </c>
      <c r="AS45" s="80">
        <v>-20</v>
      </c>
      <c r="AT45" s="80">
        <v>-90</v>
      </c>
      <c r="AU45" s="80"/>
      <c r="AW45" s="26"/>
      <c r="AX45" s="223"/>
      <c r="AY45" s="26"/>
      <c r="AZ45" s="78" t="s">
        <v>147</v>
      </c>
      <c r="BA45" s="225"/>
      <c r="BB45" s="79">
        <v>136</v>
      </c>
      <c r="BC45" s="79">
        <v>132</v>
      </c>
      <c r="BD45" s="79">
        <v>96</v>
      </c>
      <c r="BE45" s="79">
        <v>122</v>
      </c>
      <c r="BF45" s="79">
        <v>160</v>
      </c>
      <c r="BG45" s="80">
        <f t="shared" si="7"/>
        <v>4</v>
      </c>
      <c r="BH45" s="80">
        <v>36</v>
      </c>
      <c r="BI45" s="80">
        <v>-26</v>
      </c>
      <c r="BJ45" s="80">
        <v>-38</v>
      </c>
    </row>
    <row r="46" spans="2:62" s="77" customFormat="1" ht="10.5" customHeight="1">
      <c r="B46" s="26"/>
      <c r="C46" s="223"/>
      <c r="D46" s="26"/>
      <c r="E46" s="78" t="s">
        <v>148</v>
      </c>
      <c r="F46" s="225"/>
      <c r="G46" s="79">
        <v>5945</v>
      </c>
      <c r="H46" s="79">
        <v>4665</v>
      </c>
      <c r="I46" s="79">
        <v>4638</v>
      </c>
      <c r="J46" s="79">
        <v>5073</v>
      </c>
      <c r="K46" s="79">
        <v>4475</v>
      </c>
      <c r="L46" s="80">
        <f t="shared" si="4"/>
        <v>1280</v>
      </c>
      <c r="M46" s="80">
        <v>27</v>
      </c>
      <c r="N46" s="80">
        <v>-435</v>
      </c>
      <c r="O46" s="80">
        <v>598</v>
      </c>
      <c r="P46" s="80"/>
      <c r="R46" s="26"/>
      <c r="S46" s="223"/>
      <c r="T46" s="26"/>
      <c r="U46" s="78" t="s">
        <v>148</v>
      </c>
      <c r="V46" s="225"/>
      <c r="W46" s="79">
        <v>5445</v>
      </c>
      <c r="X46" s="79">
        <v>4297</v>
      </c>
      <c r="Y46" s="79">
        <v>4221</v>
      </c>
      <c r="Z46" s="79">
        <v>4560</v>
      </c>
      <c r="AA46" s="79">
        <v>4008</v>
      </c>
      <c r="AB46" s="80">
        <f t="shared" si="5"/>
        <v>1148</v>
      </c>
      <c r="AC46" s="80">
        <v>76</v>
      </c>
      <c r="AD46" s="80">
        <v>-339</v>
      </c>
      <c r="AE46" s="80">
        <v>552</v>
      </c>
      <c r="AG46" s="26"/>
      <c r="AH46" s="223"/>
      <c r="AI46" s="26"/>
      <c r="AJ46" s="78" t="s">
        <v>148</v>
      </c>
      <c r="AK46" s="225"/>
      <c r="AL46" s="79">
        <v>380</v>
      </c>
      <c r="AM46" s="79">
        <v>284</v>
      </c>
      <c r="AN46" s="79">
        <v>311</v>
      </c>
      <c r="AO46" s="79">
        <v>371</v>
      </c>
      <c r="AP46" s="79">
        <v>345</v>
      </c>
      <c r="AQ46" s="80">
        <f t="shared" si="6"/>
        <v>96</v>
      </c>
      <c r="AR46" s="80">
        <v>-27</v>
      </c>
      <c r="AS46" s="80">
        <v>-60</v>
      </c>
      <c r="AT46" s="80">
        <v>26</v>
      </c>
      <c r="AU46" s="80"/>
      <c r="AW46" s="26"/>
      <c r="AX46" s="223"/>
      <c r="AY46" s="26"/>
      <c r="AZ46" s="78" t="s">
        <v>148</v>
      </c>
      <c r="BA46" s="225"/>
      <c r="BB46" s="79">
        <v>120</v>
      </c>
      <c r="BC46" s="79">
        <v>84</v>
      </c>
      <c r="BD46" s="79">
        <v>106</v>
      </c>
      <c r="BE46" s="79">
        <v>142</v>
      </c>
      <c r="BF46" s="79">
        <v>122</v>
      </c>
      <c r="BG46" s="80">
        <f t="shared" si="7"/>
        <v>36</v>
      </c>
      <c r="BH46" s="80">
        <v>-22</v>
      </c>
      <c r="BI46" s="80">
        <v>-36</v>
      </c>
      <c r="BJ46" s="80">
        <v>20</v>
      </c>
    </row>
    <row r="47" spans="2:62" s="77" customFormat="1" ht="10.5" customHeight="1">
      <c r="B47" s="26"/>
      <c r="C47" s="223"/>
      <c r="D47" s="26"/>
      <c r="E47" s="78" t="s">
        <v>149</v>
      </c>
      <c r="F47" s="225"/>
      <c r="G47" s="79">
        <v>3970</v>
      </c>
      <c r="H47" s="79">
        <v>3996</v>
      </c>
      <c r="I47" s="79">
        <v>4166</v>
      </c>
      <c r="J47" s="79">
        <v>3700</v>
      </c>
      <c r="K47" s="79">
        <v>2631</v>
      </c>
      <c r="L47" s="80">
        <f t="shared" si="4"/>
        <v>-26</v>
      </c>
      <c r="M47" s="80">
        <v>-170</v>
      </c>
      <c r="N47" s="80">
        <v>466</v>
      </c>
      <c r="O47" s="80">
        <v>1069</v>
      </c>
      <c r="P47" s="80"/>
      <c r="R47" s="26"/>
      <c r="S47" s="223"/>
      <c r="T47" s="26"/>
      <c r="U47" s="78" t="s">
        <v>149</v>
      </c>
      <c r="V47" s="225"/>
      <c r="W47" s="79">
        <v>3661</v>
      </c>
      <c r="X47" s="79">
        <v>3647</v>
      </c>
      <c r="Y47" s="79">
        <v>3737</v>
      </c>
      <c r="Z47" s="79">
        <v>3314</v>
      </c>
      <c r="AA47" s="79">
        <v>2361</v>
      </c>
      <c r="AB47" s="80">
        <f t="shared" si="5"/>
        <v>14</v>
      </c>
      <c r="AC47" s="80">
        <v>-90</v>
      </c>
      <c r="AD47" s="80">
        <v>423</v>
      </c>
      <c r="AE47" s="80">
        <v>953</v>
      </c>
      <c r="AG47" s="26"/>
      <c r="AH47" s="223"/>
      <c r="AI47" s="26"/>
      <c r="AJ47" s="78" t="s">
        <v>149</v>
      </c>
      <c r="AK47" s="225"/>
      <c r="AL47" s="79">
        <v>236</v>
      </c>
      <c r="AM47" s="79">
        <v>262</v>
      </c>
      <c r="AN47" s="79">
        <v>309</v>
      </c>
      <c r="AO47" s="79">
        <v>284</v>
      </c>
      <c r="AP47" s="79">
        <v>222</v>
      </c>
      <c r="AQ47" s="80">
        <f t="shared" si="6"/>
        <v>-26</v>
      </c>
      <c r="AR47" s="80">
        <v>-47</v>
      </c>
      <c r="AS47" s="80">
        <v>25</v>
      </c>
      <c r="AT47" s="80">
        <v>62</v>
      </c>
      <c r="AU47" s="80"/>
      <c r="AW47" s="26"/>
      <c r="AX47" s="223"/>
      <c r="AY47" s="26"/>
      <c r="AZ47" s="78" t="s">
        <v>149</v>
      </c>
      <c r="BA47" s="225"/>
      <c r="BB47" s="79">
        <v>73</v>
      </c>
      <c r="BC47" s="79">
        <v>87</v>
      </c>
      <c r="BD47" s="79">
        <v>120</v>
      </c>
      <c r="BE47" s="79">
        <v>102</v>
      </c>
      <c r="BF47" s="79">
        <v>48</v>
      </c>
      <c r="BG47" s="80">
        <f t="shared" si="7"/>
        <v>-14</v>
      </c>
      <c r="BH47" s="80">
        <v>-33</v>
      </c>
      <c r="BI47" s="80">
        <v>18</v>
      </c>
      <c r="BJ47" s="80">
        <v>54</v>
      </c>
    </row>
    <row r="48" spans="2:62" s="77" customFormat="1" ht="10.5" customHeight="1">
      <c r="B48" s="26"/>
      <c r="C48" s="223"/>
      <c r="D48" s="26"/>
      <c r="E48" s="78" t="s">
        <v>150</v>
      </c>
      <c r="F48" s="225"/>
      <c r="G48" s="79">
        <v>3050</v>
      </c>
      <c r="H48" s="79">
        <v>3116</v>
      </c>
      <c r="I48" s="79">
        <v>2661</v>
      </c>
      <c r="J48" s="79">
        <v>1955</v>
      </c>
      <c r="K48" s="79">
        <v>1347</v>
      </c>
      <c r="L48" s="80">
        <f t="shared" si="4"/>
        <v>-66</v>
      </c>
      <c r="M48" s="80">
        <v>455</v>
      </c>
      <c r="N48" s="80">
        <v>706</v>
      </c>
      <c r="O48" s="80">
        <v>608</v>
      </c>
      <c r="P48" s="80"/>
      <c r="R48" s="26"/>
      <c r="S48" s="223"/>
      <c r="T48" s="26"/>
      <c r="U48" s="78" t="s">
        <v>150</v>
      </c>
      <c r="V48" s="225"/>
      <c r="W48" s="79">
        <v>2796</v>
      </c>
      <c r="X48" s="79">
        <v>2796</v>
      </c>
      <c r="Y48" s="79">
        <v>2377</v>
      </c>
      <c r="Z48" s="79">
        <v>1735</v>
      </c>
      <c r="AA48" s="79">
        <v>1222</v>
      </c>
      <c r="AB48" s="80">
        <f t="shared" si="5"/>
        <v>0</v>
      </c>
      <c r="AC48" s="80">
        <v>419</v>
      </c>
      <c r="AD48" s="80">
        <v>642</v>
      </c>
      <c r="AE48" s="80">
        <v>513</v>
      </c>
      <c r="AG48" s="26"/>
      <c r="AH48" s="223"/>
      <c r="AI48" s="26"/>
      <c r="AJ48" s="78" t="s">
        <v>150</v>
      </c>
      <c r="AK48" s="225"/>
      <c r="AL48" s="79">
        <v>183</v>
      </c>
      <c r="AM48" s="79">
        <v>232</v>
      </c>
      <c r="AN48" s="79">
        <v>210</v>
      </c>
      <c r="AO48" s="79">
        <v>181</v>
      </c>
      <c r="AP48" s="79">
        <v>90</v>
      </c>
      <c r="AQ48" s="80">
        <f t="shared" si="6"/>
        <v>-49</v>
      </c>
      <c r="AR48" s="80">
        <v>22</v>
      </c>
      <c r="AS48" s="80">
        <v>29</v>
      </c>
      <c r="AT48" s="80">
        <v>91</v>
      </c>
      <c r="AU48" s="80"/>
      <c r="AW48" s="26"/>
      <c r="AX48" s="223"/>
      <c r="AY48" s="26"/>
      <c r="AZ48" s="78" t="s">
        <v>150</v>
      </c>
      <c r="BA48" s="225"/>
      <c r="BB48" s="79">
        <v>71</v>
      </c>
      <c r="BC48" s="79">
        <v>88</v>
      </c>
      <c r="BD48" s="79">
        <v>74</v>
      </c>
      <c r="BE48" s="79">
        <v>39</v>
      </c>
      <c r="BF48" s="79">
        <v>35</v>
      </c>
      <c r="BG48" s="80">
        <f t="shared" si="7"/>
        <v>-17</v>
      </c>
      <c r="BH48" s="80">
        <v>14</v>
      </c>
      <c r="BI48" s="80">
        <v>35</v>
      </c>
      <c r="BJ48" s="80">
        <v>4</v>
      </c>
    </row>
    <row r="49" spans="2:62" s="77" customFormat="1" ht="10.5" customHeight="1">
      <c r="B49" s="26"/>
      <c r="C49" s="223"/>
      <c r="D49" s="26"/>
      <c r="E49" s="78" t="s">
        <v>151</v>
      </c>
      <c r="F49" s="225"/>
      <c r="G49" s="79">
        <v>1862</v>
      </c>
      <c r="H49" s="79">
        <v>1593</v>
      </c>
      <c r="I49" s="79">
        <v>1088</v>
      </c>
      <c r="J49" s="79">
        <v>760</v>
      </c>
      <c r="K49" s="79">
        <v>671</v>
      </c>
      <c r="L49" s="80">
        <f t="shared" si="4"/>
        <v>269</v>
      </c>
      <c r="M49" s="80">
        <v>505</v>
      </c>
      <c r="N49" s="80">
        <v>328</v>
      </c>
      <c r="O49" s="80">
        <v>89</v>
      </c>
      <c r="P49" s="80"/>
      <c r="R49" s="26"/>
      <c r="S49" s="223"/>
      <c r="T49" s="26"/>
      <c r="U49" s="78" t="s">
        <v>151</v>
      </c>
      <c r="V49" s="225"/>
      <c r="W49" s="79">
        <v>1670</v>
      </c>
      <c r="X49" s="79">
        <v>1414</v>
      </c>
      <c r="Y49" s="79">
        <v>973</v>
      </c>
      <c r="Z49" s="79">
        <v>692</v>
      </c>
      <c r="AA49" s="79">
        <v>593</v>
      </c>
      <c r="AB49" s="80">
        <f t="shared" si="5"/>
        <v>256</v>
      </c>
      <c r="AC49" s="80">
        <v>441</v>
      </c>
      <c r="AD49" s="80">
        <v>281</v>
      </c>
      <c r="AE49" s="80">
        <v>99</v>
      </c>
      <c r="AG49" s="26"/>
      <c r="AH49" s="223"/>
      <c r="AI49" s="26"/>
      <c r="AJ49" s="78" t="s">
        <v>151</v>
      </c>
      <c r="AK49" s="225"/>
      <c r="AL49" s="79">
        <v>140</v>
      </c>
      <c r="AM49" s="79">
        <v>136</v>
      </c>
      <c r="AN49" s="79">
        <v>96</v>
      </c>
      <c r="AO49" s="79">
        <v>48</v>
      </c>
      <c r="AP49" s="79">
        <v>61</v>
      </c>
      <c r="AQ49" s="80">
        <f t="shared" si="6"/>
        <v>4</v>
      </c>
      <c r="AR49" s="80">
        <v>40</v>
      </c>
      <c r="AS49" s="80">
        <v>48</v>
      </c>
      <c r="AT49" s="80">
        <v>-13</v>
      </c>
      <c r="AU49" s="80"/>
      <c r="AW49" s="26"/>
      <c r="AX49" s="223"/>
      <c r="AY49" s="26"/>
      <c r="AZ49" s="78" t="s">
        <v>151</v>
      </c>
      <c r="BA49" s="225"/>
      <c r="BB49" s="79">
        <v>52</v>
      </c>
      <c r="BC49" s="79">
        <v>43</v>
      </c>
      <c r="BD49" s="79">
        <v>19</v>
      </c>
      <c r="BE49" s="79">
        <v>20</v>
      </c>
      <c r="BF49" s="79">
        <v>17</v>
      </c>
      <c r="BG49" s="80">
        <f t="shared" si="7"/>
        <v>9</v>
      </c>
      <c r="BH49" s="80">
        <v>24</v>
      </c>
      <c r="BI49" s="80">
        <v>-1</v>
      </c>
      <c r="BJ49" s="80">
        <v>3</v>
      </c>
    </row>
    <row r="50" spans="2:62" s="77" customFormat="1" ht="10.5" customHeight="1">
      <c r="B50" s="26"/>
      <c r="C50" s="223"/>
      <c r="D50" s="26"/>
      <c r="E50" s="78" t="s">
        <v>152</v>
      </c>
      <c r="F50" s="225"/>
      <c r="G50" s="79">
        <v>680</v>
      </c>
      <c r="H50" s="79">
        <v>446</v>
      </c>
      <c r="I50" s="79">
        <v>307</v>
      </c>
      <c r="J50" s="79">
        <v>239</v>
      </c>
      <c r="K50" s="79">
        <v>201</v>
      </c>
      <c r="L50" s="80">
        <f t="shared" si="4"/>
        <v>234</v>
      </c>
      <c r="M50" s="80">
        <v>139</v>
      </c>
      <c r="N50" s="80">
        <v>68</v>
      </c>
      <c r="O50" s="80">
        <v>38</v>
      </c>
      <c r="P50" s="80"/>
      <c r="R50" s="26"/>
      <c r="S50" s="223"/>
      <c r="T50" s="26"/>
      <c r="U50" s="78" t="s">
        <v>152</v>
      </c>
      <c r="V50" s="225"/>
      <c r="W50" s="79">
        <v>601</v>
      </c>
      <c r="X50" s="79">
        <v>402</v>
      </c>
      <c r="Y50" s="79">
        <v>275</v>
      </c>
      <c r="Z50" s="79">
        <v>213</v>
      </c>
      <c r="AA50" s="79">
        <v>176</v>
      </c>
      <c r="AB50" s="80">
        <f t="shared" si="5"/>
        <v>199</v>
      </c>
      <c r="AC50" s="80">
        <v>127</v>
      </c>
      <c r="AD50" s="80">
        <v>62</v>
      </c>
      <c r="AE50" s="80">
        <v>37</v>
      </c>
      <c r="AG50" s="26"/>
      <c r="AH50" s="223"/>
      <c r="AI50" s="26"/>
      <c r="AJ50" s="78" t="s">
        <v>152</v>
      </c>
      <c r="AK50" s="225"/>
      <c r="AL50" s="79">
        <v>51</v>
      </c>
      <c r="AM50" s="79">
        <v>40</v>
      </c>
      <c r="AN50" s="79">
        <v>24</v>
      </c>
      <c r="AO50" s="79">
        <v>19</v>
      </c>
      <c r="AP50" s="79">
        <v>17</v>
      </c>
      <c r="AQ50" s="80">
        <f t="shared" si="6"/>
        <v>11</v>
      </c>
      <c r="AR50" s="80">
        <v>16</v>
      </c>
      <c r="AS50" s="80">
        <v>5</v>
      </c>
      <c r="AT50" s="80">
        <v>2</v>
      </c>
      <c r="AU50" s="80"/>
      <c r="AW50" s="26"/>
      <c r="AX50" s="223"/>
      <c r="AY50" s="26"/>
      <c r="AZ50" s="78" t="s">
        <v>152</v>
      </c>
      <c r="BA50" s="225"/>
      <c r="BB50" s="79">
        <v>28</v>
      </c>
      <c r="BC50" s="79">
        <v>4</v>
      </c>
      <c r="BD50" s="79">
        <v>8</v>
      </c>
      <c r="BE50" s="79">
        <v>7</v>
      </c>
      <c r="BF50" s="79">
        <v>8</v>
      </c>
      <c r="BG50" s="80">
        <f t="shared" si="7"/>
        <v>24</v>
      </c>
      <c r="BH50" s="80">
        <v>-4</v>
      </c>
      <c r="BI50" s="80">
        <v>1</v>
      </c>
      <c r="BJ50" s="80">
        <v>-1</v>
      </c>
    </row>
    <row r="51" spans="2:62" s="77" customFormat="1" ht="10.5" customHeight="1">
      <c r="B51" s="26"/>
      <c r="C51" s="223"/>
      <c r="D51" s="26"/>
      <c r="E51" s="78" t="s">
        <v>153</v>
      </c>
      <c r="F51" s="225"/>
      <c r="G51" s="79">
        <v>111</v>
      </c>
      <c r="H51" s="79">
        <v>63</v>
      </c>
      <c r="I51" s="79">
        <v>61</v>
      </c>
      <c r="J51" s="79">
        <v>41</v>
      </c>
      <c r="K51" s="79">
        <v>28</v>
      </c>
      <c r="L51" s="80">
        <f t="shared" si="4"/>
        <v>48</v>
      </c>
      <c r="M51" s="80">
        <v>2</v>
      </c>
      <c r="N51" s="80">
        <v>20</v>
      </c>
      <c r="O51" s="80">
        <v>13</v>
      </c>
      <c r="P51" s="80"/>
      <c r="R51" s="26"/>
      <c r="S51" s="223"/>
      <c r="T51" s="26"/>
      <c r="U51" s="78" t="s">
        <v>153</v>
      </c>
      <c r="V51" s="225"/>
      <c r="W51" s="79">
        <v>95</v>
      </c>
      <c r="X51" s="79">
        <v>52</v>
      </c>
      <c r="Y51" s="79">
        <v>57</v>
      </c>
      <c r="Z51" s="79">
        <v>37</v>
      </c>
      <c r="AA51" s="79">
        <v>26</v>
      </c>
      <c r="AB51" s="80">
        <f t="shared" si="5"/>
        <v>43</v>
      </c>
      <c r="AC51" s="80">
        <v>-5</v>
      </c>
      <c r="AD51" s="80">
        <v>20</v>
      </c>
      <c r="AE51" s="80">
        <v>11</v>
      </c>
      <c r="AG51" s="26"/>
      <c r="AH51" s="223"/>
      <c r="AI51" s="26"/>
      <c r="AJ51" s="78" t="s">
        <v>153</v>
      </c>
      <c r="AK51" s="225"/>
      <c r="AL51" s="79">
        <v>14</v>
      </c>
      <c r="AM51" s="79">
        <v>10</v>
      </c>
      <c r="AN51" s="79">
        <v>4</v>
      </c>
      <c r="AO51" s="79">
        <v>2</v>
      </c>
      <c r="AP51" s="79" t="s">
        <v>133</v>
      </c>
      <c r="AQ51" s="80">
        <f t="shared" si="6"/>
        <v>4</v>
      </c>
      <c r="AR51" s="80">
        <v>6</v>
      </c>
      <c r="AS51" s="80">
        <v>2</v>
      </c>
      <c r="AT51" s="80">
        <v>2</v>
      </c>
      <c r="AU51" s="80"/>
      <c r="AW51" s="26"/>
      <c r="AX51" s="223"/>
      <c r="AY51" s="26"/>
      <c r="AZ51" s="78" t="s">
        <v>153</v>
      </c>
      <c r="BA51" s="225"/>
      <c r="BB51" s="79">
        <v>2</v>
      </c>
      <c r="BC51" s="79">
        <v>1</v>
      </c>
      <c r="BD51" s="79" t="s">
        <v>133</v>
      </c>
      <c r="BE51" s="79">
        <v>2</v>
      </c>
      <c r="BF51" s="79">
        <v>2</v>
      </c>
      <c r="BG51" s="79">
        <f t="shared" si="7"/>
        <v>1</v>
      </c>
      <c r="BH51" s="79">
        <v>1</v>
      </c>
      <c r="BI51" s="80">
        <v>-2</v>
      </c>
      <c r="BJ51" s="80">
        <v>0</v>
      </c>
    </row>
    <row r="52" spans="2:62" s="77" customFormat="1" ht="10.5" customHeight="1">
      <c r="B52" s="26"/>
      <c r="C52" s="223"/>
      <c r="D52" s="26"/>
      <c r="E52" s="78" t="s">
        <v>132</v>
      </c>
      <c r="F52" s="225"/>
      <c r="G52" s="79">
        <v>11</v>
      </c>
      <c r="H52" s="79">
        <v>4</v>
      </c>
      <c r="I52" s="79">
        <v>6</v>
      </c>
      <c r="J52" s="79">
        <v>5</v>
      </c>
      <c r="K52" s="79">
        <v>1</v>
      </c>
      <c r="L52" s="80">
        <f t="shared" si="4"/>
        <v>7</v>
      </c>
      <c r="M52" s="80">
        <v>-2</v>
      </c>
      <c r="N52" s="80">
        <v>1</v>
      </c>
      <c r="O52" s="80">
        <v>4</v>
      </c>
      <c r="P52" s="80"/>
      <c r="R52" s="26"/>
      <c r="S52" s="223"/>
      <c r="T52" s="26"/>
      <c r="U52" s="78" t="s">
        <v>132</v>
      </c>
      <c r="V52" s="225"/>
      <c r="W52" s="79">
        <v>10</v>
      </c>
      <c r="X52" s="79">
        <v>3</v>
      </c>
      <c r="Y52" s="79">
        <v>6</v>
      </c>
      <c r="Z52" s="79">
        <v>3</v>
      </c>
      <c r="AA52" s="79">
        <v>1</v>
      </c>
      <c r="AB52" s="80">
        <f t="shared" si="5"/>
        <v>7</v>
      </c>
      <c r="AC52" s="80">
        <v>-3</v>
      </c>
      <c r="AD52" s="80">
        <v>3</v>
      </c>
      <c r="AE52" s="80">
        <v>2</v>
      </c>
      <c r="AG52" s="26"/>
      <c r="AH52" s="223"/>
      <c r="AI52" s="26"/>
      <c r="AJ52" s="78" t="s">
        <v>132</v>
      </c>
      <c r="AK52" s="225"/>
      <c r="AL52" s="79">
        <v>1</v>
      </c>
      <c r="AM52" s="79">
        <v>1</v>
      </c>
      <c r="AN52" s="79" t="s">
        <v>133</v>
      </c>
      <c r="AO52" s="79" t="s">
        <v>133</v>
      </c>
      <c r="AP52" s="79" t="s">
        <v>133</v>
      </c>
      <c r="AQ52" s="80">
        <f t="shared" si="6"/>
        <v>0</v>
      </c>
      <c r="AR52" s="80">
        <v>1</v>
      </c>
      <c r="AS52" s="80" t="s">
        <v>133</v>
      </c>
      <c r="AT52" s="80" t="s">
        <v>133</v>
      </c>
      <c r="AU52" s="80"/>
      <c r="AW52" s="26"/>
      <c r="AX52" s="223"/>
      <c r="AY52" s="26"/>
      <c r="AZ52" s="78" t="s">
        <v>132</v>
      </c>
      <c r="BA52" s="225"/>
      <c r="BB52" s="79" t="s">
        <v>133</v>
      </c>
      <c r="BC52" s="79" t="s">
        <v>133</v>
      </c>
      <c r="BD52" s="79" t="s">
        <v>133</v>
      </c>
      <c r="BE52" s="79">
        <v>2</v>
      </c>
      <c r="BF52" s="79" t="s">
        <v>133</v>
      </c>
      <c r="BG52" s="79" t="s">
        <v>133</v>
      </c>
      <c r="BH52" s="79" t="s">
        <v>133</v>
      </c>
      <c r="BI52" s="80">
        <v>-2</v>
      </c>
      <c r="BJ52" s="80">
        <v>2</v>
      </c>
    </row>
    <row r="53" spans="2:62" s="77" customFormat="1" ht="10.5" customHeight="1">
      <c r="B53" s="26"/>
      <c r="C53" s="223"/>
      <c r="D53" s="26"/>
      <c r="E53" s="78" t="s">
        <v>134</v>
      </c>
      <c r="F53" s="225"/>
      <c r="G53" s="79">
        <v>968</v>
      </c>
      <c r="H53" s="79">
        <v>608</v>
      </c>
      <c r="I53" s="79">
        <v>1114</v>
      </c>
      <c r="J53" s="79">
        <v>28</v>
      </c>
      <c r="K53" s="79">
        <v>43</v>
      </c>
      <c r="L53" s="80">
        <f t="shared" si="4"/>
        <v>360</v>
      </c>
      <c r="M53" s="80">
        <v>-506</v>
      </c>
      <c r="N53" s="80">
        <v>1086</v>
      </c>
      <c r="O53" s="80">
        <v>-15</v>
      </c>
      <c r="P53" s="80"/>
      <c r="R53" s="26"/>
      <c r="S53" s="223"/>
      <c r="T53" s="26"/>
      <c r="U53" s="78" t="s">
        <v>134</v>
      </c>
      <c r="V53" s="225"/>
      <c r="W53" s="79">
        <v>956</v>
      </c>
      <c r="X53" s="79">
        <v>584</v>
      </c>
      <c r="Y53" s="79">
        <v>1063</v>
      </c>
      <c r="Z53" s="79">
        <v>28</v>
      </c>
      <c r="AA53" s="79">
        <v>43</v>
      </c>
      <c r="AB53" s="80">
        <f t="shared" si="5"/>
        <v>372</v>
      </c>
      <c r="AC53" s="80">
        <v>-479</v>
      </c>
      <c r="AD53" s="80">
        <v>1035</v>
      </c>
      <c r="AE53" s="80">
        <v>-15</v>
      </c>
      <c r="AG53" s="26"/>
      <c r="AH53" s="223"/>
      <c r="AI53" s="26"/>
      <c r="AJ53" s="78" t="s">
        <v>134</v>
      </c>
      <c r="AK53" s="225"/>
      <c r="AL53" s="79">
        <v>9</v>
      </c>
      <c r="AM53" s="79">
        <v>24</v>
      </c>
      <c r="AN53" s="79">
        <v>43</v>
      </c>
      <c r="AO53" s="79" t="s">
        <v>133</v>
      </c>
      <c r="AP53" s="79" t="s">
        <v>133</v>
      </c>
      <c r="AQ53" s="80">
        <f t="shared" si="6"/>
        <v>-15</v>
      </c>
      <c r="AR53" s="80">
        <f t="shared" si="6"/>
        <v>-19</v>
      </c>
      <c r="AS53" s="80">
        <v>43</v>
      </c>
      <c r="AT53" s="80" t="s">
        <v>133</v>
      </c>
      <c r="AU53" s="80"/>
      <c r="AW53" s="26"/>
      <c r="AX53" s="223"/>
      <c r="AY53" s="26"/>
      <c r="AZ53" s="78" t="s">
        <v>134</v>
      </c>
      <c r="BA53" s="225"/>
      <c r="BB53" s="79">
        <v>3</v>
      </c>
      <c r="BC53" s="79" t="s">
        <v>133</v>
      </c>
      <c r="BD53" s="79">
        <v>8</v>
      </c>
      <c r="BE53" s="79" t="s">
        <v>133</v>
      </c>
      <c r="BF53" s="79" t="s">
        <v>133</v>
      </c>
      <c r="BG53" s="79">
        <v>3</v>
      </c>
      <c r="BH53" s="79">
        <v>-8</v>
      </c>
      <c r="BI53" s="80">
        <v>8</v>
      </c>
      <c r="BJ53" s="80" t="s">
        <v>133</v>
      </c>
    </row>
    <row r="54" spans="2:62" s="77" customFormat="1" ht="8.1" customHeight="1">
      <c r="B54" s="26"/>
      <c r="C54" s="223"/>
      <c r="D54" s="26"/>
      <c r="E54" s="81"/>
      <c r="F54" s="225"/>
      <c r="G54" s="76"/>
      <c r="H54" s="76"/>
      <c r="I54" s="76"/>
      <c r="J54" s="76"/>
      <c r="K54" s="76"/>
      <c r="L54" s="76"/>
      <c r="M54" s="76"/>
      <c r="N54" s="76"/>
      <c r="O54" s="76"/>
      <c r="P54" s="76"/>
      <c r="R54" s="26"/>
      <c r="S54" s="223"/>
      <c r="T54" s="26"/>
      <c r="U54" s="81"/>
      <c r="V54" s="225"/>
      <c r="W54" s="76"/>
      <c r="X54" s="76"/>
      <c r="Y54" s="76"/>
      <c r="Z54" s="76"/>
      <c r="AA54" s="76"/>
      <c r="AB54" s="76"/>
      <c r="AC54" s="76"/>
      <c r="AD54" s="76"/>
      <c r="AE54" s="76"/>
      <c r="AG54" s="26"/>
      <c r="AH54" s="223"/>
      <c r="AI54" s="26"/>
      <c r="AJ54" s="81"/>
      <c r="AK54" s="22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W54" s="26"/>
      <c r="AX54" s="223"/>
      <c r="AY54" s="26"/>
      <c r="AZ54" s="81"/>
      <c r="BA54" s="225"/>
      <c r="BB54" s="76"/>
      <c r="BC54" s="76"/>
      <c r="BD54" s="76"/>
      <c r="BE54" s="76"/>
      <c r="BF54" s="76"/>
      <c r="BG54" s="76"/>
      <c r="BH54" s="76"/>
      <c r="BI54" s="76"/>
      <c r="BJ54" s="76"/>
    </row>
    <row r="55" spans="2:62" s="77" customFormat="1" ht="10.5" customHeight="1">
      <c r="B55" s="26"/>
      <c r="C55" s="223"/>
      <c r="D55" s="26"/>
      <c r="E55" s="158" t="s">
        <v>109</v>
      </c>
      <c r="F55" s="224"/>
      <c r="G55" s="160">
        <v>91215</v>
      </c>
      <c r="H55" s="160">
        <v>96044</v>
      </c>
      <c r="I55" s="160">
        <v>99409</v>
      </c>
      <c r="J55" s="160">
        <v>102421</v>
      </c>
      <c r="K55" s="160">
        <v>104245</v>
      </c>
      <c r="L55" s="161">
        <f>G55-H55</f>
        <v>-4829</v>
      </c>
      <c r="M55" s="161">
        <v>-3365</v>
      </c>
      <c r="N55" s="161">
        <v>-3012</v>
      </c>
      <c r="O55" s="161">
        <v>-1824</v>
      </c>
      <c r="P55" s="161"/>
      <c r="R55" s="26"/>
      <c r="S55" s="223"/>
      <c r="T55" s="26"/>
      <c r="U55" s="158" t="s">
        <v>109</v>
      </c>
      <c r="V55" s="224"/>
      <c r="W55" s="160">
        <v>84000</v>
      </c>
      <c r="X55" s="160">
        <v>88449</v>
      </c>
      <c r="Y55" s="160">
        <v>91388</v>
      </c>
      <c r="Z55" s="160">
        <v>93922</v>
      </c>
      <c r="AA55" s="160">
        <v>95616</v>
      </c>
      <c r="AB55" s="161">
        <f>W55-X55</f>
        <v>-4449</v>
      </c>
      <c r="AC55" s="161">
        <v>-2939</v>
      </c>
      <c r="AD55" s="161">
        <v>-2534</v>
      </c>
      <c r="AE55" s="161">
        <v>-1694</v>
      </c>
      <c r="AG55" s="26"/>
      <c r="AH55" s="223"/>
      <c r="AI55" s="26"/>
      <c r="AJ55" s="75" t="s">
        <v>109</v>
      </c>
      <c r="AK55" s="225"/>
      <c r="AL55" s="160">
        <v>5530</v>
      </c>
      <c r="AM55" s="160">
        <v>5849</v>
      </c>
      <c r="AN55" s="160">
        <v>6183</v>
      </c>
      <c r="AO55" s="160">
        <v>6478</v>
      </c>
      <c r="AP55" s="160">
        <v>6593</v>
      </c>
      <c r="AQ55" s="161">
        <f>AL55-AM55</f>
        <v>-319</v>
      </c>
      <c r="AR55" s="161">
        <v>-334</v>
      </c>
      <c r="AS55" s="161">
        <v>-295</v>
      </c>
      <c r="AT55" s="161">
        <v>-115</v>
      </c>
      <c r="AU55" s="161"/>
      <c r="AW55" s="26"/>
      <c r="AX55" s="223"/>
      <c r="AY55" s="26"/>
      <c r="AZ55" s="158" t="s">
        <v>109</v>
      </c>
      <c r="BA55" s="224"/>
      <c r="BB55" s="160">
        <v>1685</v>
      </c>
      <c r="BC55" s="160">
        <v>1746</v>
      </c>
      <c r="BD55" s="160">
        <v>1838</v>
      </c>
      <c r="BE55" s="160">
        <v>2021</v>
      </c>
      <c r="BF55" s="160">
        <v>2036</v>
      </c>
      <c r="BG55" s="161">
        <f>BB55-BC55</f>
        <v>-61</v>
      </c>
      <c r="BH55" s="161">
        <v>-92</v>
      </c>
      <c r="BI55" s="161">
        <v>-183</v>
      </c>
      <c r="BJ55" s="161">
        <v>-15</v>
      </c>
    </row>
    <row r="56" spans="2:62" s="77" customFormat="1" ht="10.5" customHeight="1">
      <c r="B56" s="26"/>
      <c r="C56" s="223"/>
      <c r="D56" s="26"/>
      <c r="E56" s="78" t="s">
        <v>110</v>
      </c>
      <c r="F56" s="225"/>
      <c r="G56" s="79">
        <v>2529</v>
      </c>
      <c r="H56" s="79">
        <v>2755</v>
      </c>
      <c r="I56" s="79">
        <v>3126</v>
      </c>
      <c r="J56" s="79">
        <v>3443</v>
      </c>
      <c r="K56" s="79">
        <v>4074</v>
      </c>
      <c r="L56" s="80">
        <f t="shared" ref="L56:L77" si="8">G56-H56</f>
        <v>-226</v>
      </c>
      <c r="M56" s="80">
        <v>-371</v>
      </c>
      <c r="N56" s="80">
        <v>-317</v>
      </c>
      <c r="O56" s="80">
        <v>-631</v>
      </c>
      <c r="P56" s="80"/>
      <c r="R56" s="26"/>
      <c r="S56" s="223"/>
      <c r="T56" s="26"/>
      <c r="U56" s="78" t="s">
        <v>110</v>
      </c>
      <c r="V56" s="225"/>
      <c r="W56" s="79">
        <v>2341</v>
      </c>
      <c r="X56" s="79">
        <v>2556</v>
      </c>
      <c r="Y56" s="79">
        <v>2862</v>
      </c>
      <c r="Z56" s="79">
        <v>3177</v>
      </c>
      <c r="AA56" s="79">
        <v>3754</v>
      </c>
      <c r="AB56" s="80">
        <f t="shared" ref="AB56:AB77" si="9">W56-X56</f>
        <v>-215</v>
      </c>
      <c r="AC56" s="80">
        <v>-306</v>
      </c>
      <c r="AD56" s="80">
        <v>-315</v>
      </c>
      <c r="AE56" s="80">
        <v>-577</v>
      </c>
      <c r="AG56" s="26"/>
      <c r="AH56" s="223"/>
      <c r="AI56" s="26"/>
      <c r="AJ56" s="78" t="s">
        <v>110</v>
      </c>
      <c r="AK56" s="225"/>
      <c r="AL56" s="79">
        <v>159</v>
      </c>
      <c r="AM56" s="79">
        <v>155</v>
      </c>
      <c r="AN56" s="79">
        <v>205</v>
      </c>
      <c r="AO56" s="79">
        <v>194</v>
      </c>
      <c r="AP56" s="79">
        <v>238</v>
      </c>
      <c r="AQ56" s="80">
        <f t="shared" ref="AQ56:AQ76" si="10">AL56-AM56</f>
        <v>4</v>
      </c>
      <c r="AR56" s="80">
        <v>-50</v>
      </c>
      <c r="AS56" s="80">
        <v>11</v>
      </c>
      <c r="AT56" s="80">
        <v>-44</v>
      </c>
      <c r="AU56" s="80"/>
      <c r="AW56" s="26"/>
      <c r="AX56" s="223"/>
      <c r="AY56" s="26"/>
      <c r="AZ56" s="78" t="s">
        <v>110</v>
      </c>
      <c r="BA56" s="225"/>
      <c r="BB56" s="79">
        <v>29</v>
      </c>
      <c r="BC56" s="79">
        <v>44</v>
      </c>
      <c r="BD56" s="79">
        <v>59</v>
      </c>
      <c r="BE56" s="79">
        <v>72</v>
      </c>
      <c r="BF56" s="79">
        <v>82</v>
      </c>
      <c r="BG56" s="80">
        <f t="shared" ref="BG56:BG76" si="11">BB56-BC56</f>
        <v>-15</v>
      </c>
      <c r="BH56" s="80">
        <v>-15</v>
      </c>
      <c r="BI56" s="80">
        <v>-13</v>
      </c>
      <c r="BJ56" s="80">
        <v>-10</v>
      </c>
    </row>
    <row r="57" spans="2:62" s="77" customFormat="1" ht="10.5" customHeight="1">
      <c r="B57" s="26"/>
      <c r="C57" s="223"/>
      <c r="D57" s="26"/>
      <c r="E57" s="78" t="s">
        <v>154</v>
      </c>
      <c r="F57" s="225"/>
      <c r="G57" s="79">
        <v>2748</v>
      </c>
      <c r="H57" s="79">
        <v>3149</v>
      </c>
      <c r="I57" s="79">
        <v>3454</v>
      </c>
      <c r="J57" s="79">
        <v>4138</v>
      </c>
      <c r="K57" s="79">
        <v>4760</v>
      </c>
      <c r="L57" s="80">
        <f t="shared" si="8"/>
        <v>-401</v>
      </c>
      <c r="M57" s="80">
        <v>-305</v>
      </c>
      <c r="N57" s="80">
        <v>-684</v>
      </c>
      <c r="O57" s="80">
        <v>-622</v>
      </c>
      <c r="P57" s="80"/>
      <c r="R57" s="26"/>
      <c r="S57" s="223"/>
      <c r="T57" s="26"/>
      <c r="U57" s="78" t="s">
        <v>154</v>
      </c>
      <c r="V57" s="225"/>
      <c r="W57" s="79">
        <v>2510</v>
      </c>
      <c r="X57" s="79">
        <v>2873</v>
      </c>
      <c r="Y57" s="79">
        <v>3202</v>
      </c>
      <c r="Z57" s="79">
        <v>3793</v>
      </c>
      <c r="AA57" s="79">
        <v>4331</v>
      </c>
      <c r="AB57" s="80">
        <f t="shared" si="9"/>
        <v>-363</v>
      </c>
      <c r="AC57" s="80">
        <v>-329</v>
      </c>
      <c r="AD57" s="80">
        <v>-591</v>
      </c>
      <c r="AE57" s="80">
        <v>-538</v>
      </c>
      <c r="AG57" s="26"/>
      <c r="AH57" s="223"/>
      <c r="AI57" s="26"/>
      <c r="AJ57" s="78" t="s">
        <v>154</v>
      </c>
      <c r="AK57" s="225"/>
      <c r="AL57" s="79">
        <v>180</v>
      </c>
      <c r="AM57" s="79">
        <v>208</v>
      </c>
      <c r="AN57" s="79">
        <v>183</v>
      </c>
      <c r="AO57" s="79">
        <v>261</v>
      </c>
      <c r="AP57" s="79">
        <v>317</v>
      </c>
      <c r="AQ57" s="80">
        <f t="shared" si="10"/>
        <v>-28</v>
      </c>
      <c r="AR57" s="80">
        <v>25</v>
      </c>
      <c r="AS57" s="80">
        <v>-78</v>
      </c>
      <c r="AT57" s="80">
        <v>-56</v>
      </c>
      <c r="AU57" s="80"/>
      <c r="AW57" s="26"/>
      <c r="AX57" s="223"/>
      <c r="AY57" s="26"/>
      <c r="AZ57" s="78" t="s">
        <v>154</v>
      </c>
      <c r="BA57" s="225"/>
      <c r="BB57" s="79">
        <v>58</v>
      </c>
      <c r="BC57" s="79">
        <v>68</v>
      </c>
      <c r="BD57" s="79">
        <v>69</v>
      </c>
      <c r="BE57" s="79">
        <v>84</v>
      </c>
      <c r="BF57" s="79">
        <v>112</v>
      </c>
      <c r="BG57" s="80">
        <f t="shared" si="11"/>
        <v>-10</v>
      </c>
      <c r="BH57" s="80">
        <v>-1</v>
      </c>
      <c r="BI57" s="80">
        <v>-15</v>
      </c>
      <c r="BJ57" s="80">
        <v>-28</v>
      </c>
    </row>
    <row r="58" spans="2:62" s="77" customFormat="1" ht="10.5" customHeight="1">
      <c r="B58" s="26"/>
      <c r="C58" s="223"/>
      <c r="D58" s="26"/>
      <c r="E58" s="78" t="s">
        <v>155</v>
      </c>
      <c r="F58" s="225"/>
      <c r="G58" s="79">
        <v>3187</v>
      </c>
      <c r="H58" s="79">
        <v>3545</v>
      </c>
      <c r="I58" s="79">
        <v>4107</v>
      </c>
      <c r="J58" s="79">
        <v>4807</v>
      </c>
      <c r="K58" s="79">
        <v>5077</v>
      </c>
      <c r="L58" s="80">
        <f t="shared" si="8"/>
        <v>-358</v>
      </c>
      <c r="M58" s="80">
        <v>-562</v>
      </c>
      <c r="N58" s="80">
        <v>-700</v>
      </c>
      <c r="O58" s="80">
        <v>-270</v>
      </c>
      <c r="P58" s="80"/>
      <c r="R58" s="26"/>
      <c r="S58" s="223"/>
      <c r="T58" s="26"/>
      <c r="U58" s="78" t="s">
        <v>155</v>
      </c>
      <c r="V58" s="225"/>
      <c r="W58" s="79">
        <v>2911</v>
      </c>
      <c r="X58" s="79">
        <v>3285</v>
      </c>
      <c r="Y58" s="79">
        <v>3772</v>
      </c>
      <c r="Z58" s="79">
        <v>4370</v>
      </c>
      <c r="AA58" s="79">
        <v>4604</v>
      </c>
      <c r="AB58" s="80">
        <f t="shared" si="9"/>
        <v>-374</v>
      </c>
      <c r="AC58" s="80">
        <v>-487</v>
      </c>
      <c r="AD58" s="80">
        <v>-598</v>
      </c>
      <c r="AE58" s="80">
        <v>-234</v>
      </c>
      <c r="AG58" s="26"/>
      <c r="AH58" s="223"/>
      <c r="AI58" s="26"/>
      <c r="AJ58" s="78" t="s">
        <v>155</v>
      </c>
      <c r="AK58" s="225"/>
      <c r="AL58" s="79">
        <v>210</v>
      </c>
      <c r="AM58" s="79">
        <v>189</v>
      </c>
      <c r="AN58" s="79">
        <v>254</v>
      </c>
      <c r="AO58" s="79">
        <v>326</v>
      </c>
      <c r="AP58" s="79">
        <v>361</v>
      </c>
      <c r="AQ58" s="80">
        <f t="shared" si="10"/>
        <v>21</v>
      </c>
      <c r="AR58" s="80">
        <v>-65</v>
      </c>
      <c r="AS58" s="80">
        <v>-72</v>
      </c>
      <c r="AT58" s="80">
        <v>-35</v>
      </c>
      <c r="AU58" s="80"/>
      <c r="AW58" s="26"/>
      <c r="AX58" s="223"/>
      <c r="AY58" s="26"/>
      <c r="AZ58" s="78" t="s">
        <v>155</v>
      </c>
      <c r="BA58" s="225"/>
      <c r="BB58" s="79">
        <v>66</v>
      </c>
      <c r="BC58" s="79">
        <v>71</v>
      </c>
      <c r="BD58" s="79">
        <v>81</v>
      </c>
      <c r="BE58" s="79">
        <v>111</v>
      </c>
      <c r="BF58" s="79">
        <v>112</v>
      </c>
      <c r="BG58" s="80">
        <f t="shared" si="11"/>
        <v>-5</v>
      </c>
      <c r="BH58" s="80">
        <v>-10</v>
      </c>
      <c r="BI58" s="80">
        <v>-30</v>
      </c>
      <c r="BJ58" s="80">
        <v>-1</v>
      </c>
    </row>
    <row r="59" spans="2:62" s="77" customFormat="1" ht="10.5" customHeight="1">
      <c r="B59" s="26"/>
      <c r="C59" s="223"/>
      <c r="D59" s="26"/>
      <c r="E59" s="78" t="s">
        <v>156</v>
      </c>
      <c r="F59" s="225"/>
      <c r="G59" s="79">
        <v>3930</v>
      </c>
      <c r="H59" s="79">
        <v>4536</v>
      </c>
      <c r="I59" s="79">
        <v>5178</v>
      </c>
      <c r="J59" s="79">
        <v>5579</v>
      </c>
      <c r="K59" s="79">
        <v>6357</v>
      </c>
      <c r="L59" s="80">
        <f t="shared" si="8"/>
        <v>-606</v>
      </c>
      <c r="M59" s="80">
        <v>-642</v>
      </c>
      <c r="N59" s="80">
        <v>-401</v>
      </c>
      <c r="O59" s="80">
        <v>-778</v>
      </c>
      <c r="P59" s="80"/>
      <c r="R59" s="26"/>
      <c r="S59" s="223"/>
      <c r="T59" s="26"/>
      <c r="U59" s="78" t="s">
        <v>156</v>
      </c>
      <c r="V59" s="225"/>
      <c r="W59" s="79">
        <v>3698</v>
      </c>
      <c r="X59" s="79">
        <v>4229</v>
      </c>
      <c r="Y59" s="79">
        <v>4784</v>
      </c>
      <c r="Z59" s="79">
        <v>5124</v>
      </c>
      <c r="AA59" s="79">
        <v>5894</v>
      </c>
      <c r="AB59" s="80">
        <f t="shared" si="9"/>
        <v>-531</v>
      </c>
      <c r="AC59" s="80">
        <v>-555</v>
      </c>
      <c r="AD59" s="80">
        <v>-340</v>
      </c>
      <c r="AE59" s="80">
        <v>-770</v>
      </c>
      <c r="AG59" s="26"/>
      <c r="AH59" s="223"/>
      <c r="AI59" s="26"/>
      <c r="AJ59" s="78" t="s">
        <v>156</v>
      </c>
      <c r="AK59" s="225"/>
      <c r="AL59" s="79">
        <v>173</v>
      </c>
      <c r="AM59" s="79">
        <v>242</v>
      </c>
      <c r="AN59" s="79">
        <v>305</v>
      </c>
      <c r="AO59" s="79">
        <v>342</v>
      </c>
      <c r="AP59" s="79">
        <v>368</v>
      </c>
      <c r="AQ59" s="80">
        <f t="shared" si="10"/>
        <v>-69</v>
      </c>
      <c r="AR59" s="80">
        <v>-63</v>
      </c>
      <c r="AS59" s="80">
        <v>-37</v>
      </c>
      <c r="AT59" s="80">
        <v>-26</v>
      </c>
      <c r="AU59" s="80"/>
      <c r="AW59" s="26"/>
      <c r="AX59" s="223"/>
      <c r="AY59" s="26"/>
      <c r="AZ59" s="78" t="s">
        <v>156</v>
      </c>
      <c r="BA59" s="225"/>
      <c r="BB59" s="79">
        <v>59</v>
      </c>
      <c r="BC59" s="79">
        <v>65</v>
      </c>
      <c r="BD59" s="79">
        <v>89</v>
      </c>
      <c r="BE59" s="79">
        <v>113</v>
      </c>
      <c r="BF59" s="79">
        <v>95</v>
      </c>
      <c r="BG59" s="80">
        <f t="shared" si="11"/>
        <v>-6</v>
      </c>
      <c r="BH59" s="80">
        <v>-24</v>
      </c>
      <c r="BI59" s="80">
        <v>-24</v>
      </c>
      <c r="BJ59" s="80">
        <v>18</v>
      </c>
    </row>
    <row r="60" spans="2:62" s="77" customFormat="1" ht="10.5" customHeight="1">
      <c r="B60" s="26"/>
      <c r="C60" s="223"/>
      <c r="D60" s="26"/>
      <c r="E60" s="78" t="s">
        <v>157</v>
      </c>
      <c r="F60" s="225"/>
      <c r="G60" s="79">
        <v>4061</v>
      </c>
      <c r="H60" s="79">
        <v>4826</v>
      </c>
      <c r="I60" s="79">
        <v>5021</v>
      </c>
      <c r="J60" s="79">
        <v>6135</v>
      </c>
      <c r="K60" s="79">
        <v>7106</v>
      </c>
      <c r="L60" s="80">
        <f t="shared" si="8"/>
        <v>-765</v>
      </c>
      <c r="M60" s="80">
        <v>-195</v>
      </c>
      <c r="N60" s="80">
        <v>-1114</v>
      </c>
      <c r="O60" s="80">
        <v>-971</v>
      </c>
      <c r="P60" s="80"/>
      <c r="R60" s="26"/>
      <c r="S60" s="223"/>
      <c r="T60" s="26"/>
      <c r="U60" s="78" t="s">
        <v>157</v>
      </c>
      <c r="V60" s="225"/>
      <c r="W60" s="79">
        <v>3846</v>
      </c>
      <c r="X60" s="79">
        <v>4548</v>
      </c>
      <c r="Y60" s="79">
        <v>4696</v>
      </c>
      <c r="Z60" s="79">
        <v>5781</v>
      </c>
      <c r="AA60" s="79">
        <v>6705</v>
      </c>
      <c r="AB60" s="80">
        <f t="shared" si="9"/>
        <v>-702</v>
      </c>
      <c r="AC60" s="80">
        <v>-148</v>
      </c>
      <c r="AD60" s="80">
        <v>-1085</v>
      </c>
      <c r="AE60" s="80">
        <v>-924</v>
      </c>
      <c r="AG60" s="26"/>
      <c r="AH60" s="223"/>
      <c r="AI60" s="26"/>
      <c r="AJ60" s="78" t="s">
        <v>157</v>
      </c>
      <c r="AK60" s="225"/>
      <c r="AL60" s="79">
        <v>161</v>
      </c>
      <c r="AM60" s="79">
        <v>209</v>
      </c>
      <c r="AN60" s="79">
        <v>248</v>
      </c>
      <c r="AO60" s="79">
        <v>271</v>
      </c>
      <c r="AP60" s="79">
        <v>303</v>
      </c>
      <c r="AQ60" s="80">
        <f t="shared" si="10"/>
        <v>-48</v>
      </c>
      <c r="AR60" s="80">
        <v>-39</v>
      </c>
      <c r="AS60" s="80">
        <v>-23</v>
      </c>
      <c r="AT60" s="80">
        <v>-32</v>
      </c>
      <c r="AU60" s="80"/>
      <c r="AW60" s="26"/>
      <c r="AX60" s="223"/>
      <c r="AY60" s="26"/>
      <c r="AZ60" s="78" t="s">
        <v>157</v>
      </c>
      <c r="BA60" s="225"/>
      <c r="BB60" s="79">
        <v>54</v>
      </c>
      <c r="BC60" s="79">
        <v>69</v>
      </c>
      <c r="BD60" s="79">
        <v>77</v>
      </c>
      <c r="BE60" s="79">
        <v>83</v>
      </c>
      <c r="BF60" s="79">
        <v>98</v>
      </c>
      <c r="BG60" s="80">
        <f t="shared" si="11"/>
        <v>-15</v>
      </c>
      <c r="BH60" s="80">
        <v>-8</v>
      </c>
      <c r="BI60" s="80">
        <v>-6</v>
      </c>
      <c r="BJ60" s="80">
        <v>-15</v>
      </c>
    </row>
    <row r="61" spans="2:62" s="77" customFormat="1" ht="10.5" customHeight="1">
      <c r="B61" s="26"/>
      <c r="C61" s="223"/>
      <c r="D61" s="26"/>
      <c r="E61" s="78" t="s">
        <v>158</v>
      </c>
      <c r="F61" s="225"/>
      <c r="G61" s="79">
        <v>3369</v>
      </c>
      <c r="H61" s="79">
        <v>3947</v>
      </c>
      <c r="I61" s="79">
        <v>4523</v>
      </c>
      <c r="J61" s="79">
        <v>5374</v>
      </c>
      <c r="K61" s="79">
        <v>6141</v>
      </c>
      <c r="L61" s="80">
        <f t="shared" si="8"/>
        <v>-578</v>
      </c>
      <c r="M61" s="80">
        <v>-576</v>
      </c>
      <c r="N61" s="80">
        <v>-851</v>
      </c>
      <c r="O61" s="80">
        <v>-767</v>
      </c>
      <c r="P61" s="80"/>
      <c r="R61" s="26"/>
      <c r="S61" s="223"/>
      <c r="T61" s="26"/>
      <c r="U61" s="78" t="s">
        <v>158</v>
      </c>
      <c r="V61" s="225"/>
      <c r="W61" s="79">
        <v>3115</v>
      </c>
      <c r="X61" s="79">
        <v>3664</v>
      </c>
      <c r="Y61" s="79">
        <v>4200</v>
      </c>
      <c r="Z61" s="79">
        <v>4997</v>
      </c>
      <c r="AA61" s="79">
        <v>5736</v>
      </c>
      <c r="AB61" s="80">
        <f t="shared" si="9"/>
        <v>-549</v>
      </c>
      <c r="AC61" s="80">
        <v>-536</v>
      </c>
      <c r="AD61" s="80">
        <v>-797</v>
      </c>
      <c r="AE61" s="80">
        <v>-739</v>
      </c>
      <c r="AG61" s="26"/>
      <c r="AH61" s="223"/>
      <c r="AI61" s="26"/>
      <c r="AJ61" s="78" t="s">
        <v>158</v>
      </c>
      <c r="AK61" s="225"/>
      <c r="AL61" s="79">
        <v>200</v>
      </c>
      <c r="AM61" s="79">
        <v>215</v>
      </c>
      <c r="AN61" s="79">
        <v>246</v>
      </c>
      <c r="AO61" s="79">
        <v>285</v>
      </c>
      <c r="AP61" s="79">
        <v>299</v>
      </c>
      <c r="AQ61" s="80">
        <f t="shared" si="10"/>
        <v>-15</v>
      </c>
      <c r="AR61" s="80">
        <v>-31</v>
      </c>
      <c r="AS61" s="80">
        <v>-39</v>
      </c>
      <c r="AT61" s="80">
        <v>-14</v>
      </c>
      <c r="AU61" s="80"/>
      <c r="AW61" s="26"/>
      <c r="AX61" s="223"/>
      <c r="AY61" s="26"/>
      <c r="AZ61" s="78" t="s">
        <v>158</v>
      </c>
      <c r="BA61" s="225"/>
      <c r="BB61" s="79">
        <v>54</v>
      </c>
      <c r="BC61" s="79">
        <v>68</v>
      </c>
      <c r="BD61" s="79">
        <v>77</v>
      </c>
      <c r="BE61" s="79">
        <v>92</v>
      </c>
      <c r="BF61" s="79">
        <v>106</v>
      </c>
      <c r="BG61" s="80">
        <f t="shared" si="11"/>
        <v>-14</v>
      </c>
      <c r="BH61" s="80">
        <v>-9</v>
      </c>
      <c r="BI61" s="80">
        <v>-15</v>
      </c>
      <c r="BJ61" s="80">
        <v>-14</v>
      </c>
    </row>
    <row r="62" spans="2:62" s="77" customFormat="1" ht="10.5" customHeight="1">
      <c r="B62" s="26"/>
      <c r="C62" s="223"/>
      <c r="D62" s="26"/>
      <c r="E62" s="78" t="s">
        <v>159</v>
      </c>
      <c r="F62" s="225"/>
      <c r="G62" s="79">
        <v>3776</v>
      </c>
      <c r="H62" s="79">
        <v>4583</v>
      </c>
      <c r="I62" s="79">
        <v>5267</v>
      </c>
      <c r="J62" s="79">
        <v>5967</v>
      </c>
      <c r="K62" s="79">
        <v>5826</v>
      </c>
      <c r="L62" s="80">
        <f t="shared" si="8"/>
        <v>-807</v>
      </c>
      <c r="M62" s="80">
        <v>-684</v>
      </c>
      <c r="N62" s="80">
        <v>-700</v>
      </c>
      <c r="O62" s="80">
        <v>141</v>
      </c>
      <c r="P62" s="80"/>
      <c r="R62" s="26"/>
      <c r="S62" s="223"/>
      <c r="T62" s="26"/>
      <c r="U62" s="78" t="s">
        <v>159</v>
      </c>
      <c r="V62" s="225"/>
      <c r="W62" s="79">
        <v>3496</v>
      </c>
      <c r="X62" s="79">
        <v>4266</v>
      </c>
      <c r="Y62" s="79">
        <v>4910</v>
      </c>
      <c r="Z62" s="79">
        <v>5549</v>
      </c>
      <c r="AA62" s="79">
        <v>5404</v>
      </c>
      <c r="AB62" s="80">
        <f t="shared" si="9"/>
        <v>-770</v>
      </c>
      <c r="AC62" s="80">
        <v>-644</v>
      </c>
      <c r="AD62" s="80">
        <v>-639</v>
      </c>
      <c r="AE62" s="80">
        <v>145</v>
      </c>
      <c r="AG62" s="26"/>
      <c r="AH62" s="223"/>
      <c r="AI62" s="26"/>
      <c r="AJ62" s="78" t="s">
        <v>159</v>
      </c>
      <c r="AK62" s="225"/>
      <c r="AL62" s="79">
        <v>224</v>
      </c>
      <c r="AM62" s="79">
        <v>239</v>
      </c>
      <c r="AN62" s="79">
        <v>288</v>
      </c>
      <c r="AO62" s="79">
        <v>308</v>
      </c>
      <c r="AP62" s="79">
        <v>310</v>
      </c>
      <c r="AQ62" s="80">
        <f t="shared" si="10"/>
        <v>-15</v>
      </c>
      <c r="AR62" s="80">
        <v>-49</v>
      </c>
      <c r="AS62" s="80">
        <v>-20</v>
      </c>
      <c r="AT62" s="80">
        <v>-2</v>
      </c>
      <c r="AU62" s="80"/>
      <c r="AW62" s="26"/>
      <c r="AX62" s="223"/>
      <c r="AY62" s="26"/>
      <c r="AZ62" s="78" t="s">
        <v>159</v>
      </c>
      <c r="BA62" s="225"/>
      <c r="BB62" s="79">
        <v>56</v>
      </c>
      <c r="BC62" s="79">
        <v>78</v>
      </c>
      <c r="BD62" s="79">
        <v>69</v>
      </c>
      <c r="BE62" s="79">
        <v>110</v>
      </c>
      <c r="BF62" s="79">
        <v>112</v>
      </c>
      <c r="BG62" s="80">
        <f t="shared" si="11"/>
        <v>-22</v>
      </c>
      <c r="BH62" s="80">
        <v>9</v>
      </c>
      <c r="BI62" s="80">
        <v>-41</v>
      </c>
      <c r="BJ62" s="80">
        <v>-2</v>
      </c>
    </row>
    <row r="63" spans="2:62" s="77" customFormat="1" ht="10.5" customHeight="1">
      <c r="B63" s="26"/>
      <c r="C63" s="223"/>
      <c r="D63" s="26"/>
      <c r="E63" s="78" t="s">
        <v>160</v>
      </c>
      <c r="F63" s="225"/>
      <c r="G63" s="79">
        <v>4510</v>
      </c>
      <c r="H63" s="79">
        <v>5333</v>
      </c>
      <c r="I63" s="79">
        <v>5908</v>
      </c>
      <c r="J63" s="79">
        <v>5767</v>
      </c>
      <c r="K63" s="79">
        <v>6418</v>
      </c>
      <c r="L63" s="80">
        <f t="shared" si="8"/>
        <v>-823</v>
      </c>
      <c r="M63" s="80">
        <v>-575</v>
      </c>
      <c r="N63" s="80">
        <v>141</v>
      </c>
      <c r="O63" s="80">
        <v>-651</v>
      </c>
      <c r="P63" s="80"/>
      <c r="R63" s="26"/>
      <c r="S63" s="223"/>
      <c r="T63" s="26"/>
      <c r="U63" s="78" t="s">
        <v>160</v>
      </c>
      <c r="V63" s="225"/>
      <c r="W63" s="79">
        <v>4176</v>
      </c>
      <c r="X63" s="79">
        <v>4973</v>
      </c>
      <c r="Y63" s="79">
        <v>5511</v>
      </c>
      <c r="Z63" s="79">
        <v>5338</v>
      </c>
      <c r="AA63" s="79">
        <v>5857</v>
      </c>
      <c r="AB63" s="80">
        <f t="shared" si="9"/>
        <v>-797</v>
      </c>
      <c r="AC63" s="80">
        <v>-538</v>
      </c>
      <c r="AD63" s="80">
        <v>173</v>
      </c>
      <c r="AE63" s="80">
        <v>-519</v>
      </c>
      <c r="AG63" s="26"/>
      <c r="AH63" s="223"/>
      <c r="AI63" s="26"/>
      <c r="AJ63" s="78" t="s">
        <v>160</v>
      </c>
      <c r="AK63" s="225"/>
      <c r="AL63" s="79">
        <v>260</v>
      </c>
      <c r="AM63" s="79">
        <v>286</v>
      </c>
      <c r="AN63" s="79">
        <v>299</v>
      </c>
      <c r="AO63" s="79">
        <v>320</v>
      </c>
      <c r="AP63" s="79">
        <v>443</v>
      </c>
      <c r="AQ63" s="80">
        <f t="shared" si="10"/>
        <v>-26</v>
      </c>
      <c r="AR63" s="80">
        <v>-13</v>
      </c>
      <c r="AS63" s="80">
        <v>-21</v>
      </c>
      <c r="AT63" s="80">
        <v>-123</v>
      </c>
      <c r="AU63" s="80"/>
      <c r="AW63" s="26"/>
      <c r="AX63" s="223"/>
      <c r="AY63" s="26"/>
      <c r="AZ63" s="78" t="s">
        <v>160</v>
      </c>
      <c r="BA63" s="225"/>
      <c r="BB63" s="79">
        <v>74</v>
      </c>
      <c r="BC63" s="79">
        <v>74</v>
      </c>
      <c r="BD63" s="79">
        <v>98</v>
      </c>
      <c r="BE63" s="79">
        <v>109</v>
      </c>
      <c r="BF63" s="79">
        <v>118</v>
      </c>
      <c r="BG63" s="80">
        <f t="shared" si="11"/>
        <v>0</v>
      </c>
      <c r="BH63" s="80">
        <v>-24</v>
      </c>
      <c r="BI63" s="80">
        <v>-11</v>
      </c>
      <c r="BJ63" s="80">
        <v>-9</v>
      </c>
    </row>
    <row r="64" spans="2:62" s="77" customFormat="1" ht="10.5" customHeight="1">
      <c r="B64" s="26"/>
      <c r="C64" s="223"/>
      <c r="D64" s="26"/>
      <c r="E64" s="78" t="s">
        <v>161</v>
      </c>
      <c r="F64" s="225"/>
      <c r="G64" s="79">
        <v>5327</v>
      </c>
      <c r="H64" s="79">
        <v>6019</v>
      </c>
      <c r="I64" s="79">
        <v>5757</v>
      </c>
      <c r="J64" s="79">
        <v>6387</v>
      </c>
      <c r="K64" s="79">
        <v>6715</v>
      </c>
      <c r="L64" s="80">
        <f t="shared" si="8"/>
        <v>-692</v>
      </c>
      <c r="M64" s="80">
        <v>262</v>
      </c>
      <c r="N64" s="80">
        <v>-630</v>
      </c>
      <c r="O64" s="80">
        <v>-328</v>
      </c>
      <c r="P64" s="80"/>
      <c r="R64" s="26"/>
      <c r="S64" s="223"/>
      <c r="T64" s="26"/>
      <c r="U64" s="78" t="s">
        <v>161</v>
      </c>
      <c r="V64" s="225"/>
      <c r="W64" s="79">
        <v>4943</v>
      </c>
      <c r="X64" s="79">
        <v>5618</v>
      </c>
      <c r="Y64" s="79">
        <v>5323</v>
      </c>
      <c r="Z64" s="79">
        <v>5822</v>
      </c>
      <c r="AA64" s="79">
        <v>6172</v>
      </c>
      <c r="AB64" s="80">
        <f t="shared" si="9"/>
        <v>-675</v>
      </c>
      <c r="AC64" s="80">
        <v>295</v>
      </c>
      <c r="AD64" s="80">
        <v>-499</v>
      </c>
      <c r="AE64" s="80">
        <v>-350</v>
      </c>
      <c r="AG64" s="26"/>
      <c r="AH64" s="223"/>
      <c r="AI64" s="26"/>
      <c r="AJ64" s="78" t="s">
        <v>161</v>
      </c>
      <c r="AK64" s="225"/>
      <c r="AL64" s="79">
        <v>305</v>
      </c>
      <c r="AM64" s="79">
        <v>305</v>
      </c>
      <c r="AN64" s="79">
        <v>325</v>
      </c>
      <c r="AO64" s="79">
        <v>448</v>
      </c>
      <c r="AP64" s="79">
        <v>411</v>
      </c>
      <c r="AQ64" s="80">
        <f t="shared" si="10"/>
        <v>0</v>
      </c>
      <c r="AR64" s="80">
        <v>-20</v>
      </c>
      <c r="AS64" s="80">
        <v>-123</v>
      </c>
      <c r="AT64" s="80">
        <v>37</v>
      </c>
      <c r="AU64" s="80"/>
      <c r="AW64" s="26"/>
      <c r="AX64" s="223"/>
      <c r="AY64" s="26"/>
      <c r="AZ64" s="78" t="s">
        <v>161</v>
      </c>
      <c r="BA64" s="225"/>
      <c r="BB64" s="79">
        <v>79</v>
      </c>
      <c r="BC64" s="79">
        <v>96</v>
      </c>
      <c r="BD64" s="79">
        <v>109</v>
      </c>
      <c r="BE64" s="79">
        <v>117</v>
      </c>
      <c r="BF64" s="79">
        <v>132</v>
      </c>
      <c r="BG64" s="80">
        <f t="shared" si="11"/>
        <v>-17</v>
      </c>
      <c r="BH64" s="80">
        <v>-13</v>
      </c>
      <c r="BI64" s="80">
        <v>-8</v>
      </c>
      <c r="BJ64" s="80">
        <v>-15</v>
      </c>
    </row>
    <row r="65" spans="2:62" s="77" customFormat="1" ht="10.5" customHeight="1">
      <c r="B65" s="26"/>
      <c r="C65" s="223"/>
      <c r="D65" s="26"/>
      <c r="E65" s="78" t="s">
        <v>162</v>
      </c>
      <c r="F65" s="225"/>
      <c r="G65" s="79">
        <v>6010</v>
      </c>
      <c r="H65" s="79">
        <v>5763</v>
      </c>
      <c r="I65" s="79">
        <v>6281</v>
      </c>
      <c r="J65" s="79">
        <v>6654</v>
      </c>
      <c r="K65" s="79">
        <v>7280</v>
      </c>
      <c r="L65" s="80">
        <f t="shared" si="8"/>
        <v>247</v>
      </c>
      <c r="M65" s="80">
        <v>-518</v>
      </c>
      <c r="N65" s="80">
        <v>-373</v>
      </c>
      <c r="O65" s="80">
        <v>-626</v>
      </c>
      <c r="P65" s="80"/>
      <c r="R65" s="26"/>
      <c r="S65" s="223"/>
      <c r="T65" s="26"/>
      <c r="U65" s="78" t="s">
        <v>162</v>
      </c>
      <c r="V65" s="225"/>
      <c r="W65" s="79">
        <v>5604</v>
      </c>
      <c r="X65" s="79">
        <v>5350</v>
      </c>
      <c r="Y65" s="79">
        <v>5723</v>
      </c>
      <c r="Z65" s="79">
        <v>6107</v>
      </c>
      <c r="AA65" s="79">
        <v>6687</v>
      </c>
      <c r="AB65" s="80">
        <f t="shared" si="9"/>
        <v>254</v>
      </c>
      <c r="AC65" s="80">
        <v>-373</v>
      </c>
      <c r="AD65" s="80">
        <v>-384</v>
      </c>
      <c r="AE65" s="80">
        <v>-580</v>
      </c>
      <c r="AG65" s="26"/>
      <c r="AH65" s="223"/>
      <c r="AI65" s="26"/>
      <c r="AJ65" s="78" t="s">
        <v>162</v>
      </c>
      <c r="AK65" s="225"/>
      <c r="AL65" s="79">
        <v>305</v>
      </c>
      <c r="AM65" s="79">
        <v>308</v>
      </c>
      <c r="AN65" s="79">
        <v>445</v>
      </c>
      <c r="AO65" s="79">
        <v>411</v>
      </c>
      <c r="AP65" s="79">
        <v>453</v>
      </c>
      <c r="AQ65" s="80">
        <f t="shared" si="10"/>
        <v>-3</v>
      </c>
      <c r="AR65" s="80">
        <v>-137</v>
      </c>
      <c r="AS65" s="80">
        <v>34</v>
      </c>
      <c r="AT65" s="80">
        <v>-42</v>
      </c>
      <c r="AU65" s="80"/>
      <c r="AW65" s="26"/>
      <c r="AX65" s="223"/>
      <c r="AY65" s="26"/>
      <c r="AZ65" s="78" t="s">
        <v>162</v>
      </c>
      <c r="BA65" s="225"/>
      <c r="BB65" s="79">
        <v>101</v>
      </c>
      <c r="BC65" s="79">
        <v>105</v>
      </c>
      <c r="BD65" s="79">
        <v>113</v>
      </c>
      <c r="BE65" s="79">
        <v>136</v>
      </c>
      <c r="BF65" s="79">
        <v>140</v>
      </c>
      <c r="BG65" s="80">
        <f t="shared" si="11"/>
        <v>-4</v>
      </c>
      <c r="BH65" s="80">
        <v>-8</v>
      </c>
      <c r="BI65" s="80">
        <v>-23</v>
      </c>
      <c r="BJ65" s="80">
        <v>-4</v>
      </c>
    </row>
    <row r="66" spans="2:62" s="77" customFormat="1" ht="10.5" customHeight="1">
      <c r="B66" s="26"/>
      <c r="C66" s="223" t="s">
        <v>1</v>
      </c>
      <c r="D66" s="26"/>
      <c r="E66" s="78" t="s">
        <v>144</v>
      </c>
      <c r="F66" s="225"/>
      <c r="G66" s="79">
        <v>5648</v>
      </c>
      <c r="H66" s="79">
        <v>6290</v>
      </c>
      <c r="I66" s="79">
        <v>6496</v>
      </c>
      <c r="J66" s="79">
        <v>7222</v>
      </c>
      <c r="K66" s="79">
        <v>8114</v>
      </c>
      <c r="L66" s="80">
        <f>G66-H66</f>
        <v>-642</v>
      </c>
      <c r="M66" s="80">
        <v>-206</v>
      </c>
      <c r="N66" s="80">
        <v>-726</v>
      </c>
      <c r="O66" s="80">
        <v>-892</v>
      </c>
      <c r="P66" s="80"/>
      <c r="R66" s="26"/>
      <c r="S66" s="223" t="s">
        <v>1</v>
      </c>
      <c r="T66" s="26"/>
      <c r="U66" s="78" t="s">
        <v>144</v>
      </c>
      <c r="V66" s="225"/>
      <c r="W66" s="79">
        <v>5236</v>
      </c>
      <c r="X66" s="79">
        <v>5744</v>
      </c>
      <c r="Y66" s="79">
        <v>5960</v>
      </c>
      <c r="Z66" s="79">
        <v>6622</v>
      </c>
      <c r="AA66" s="79">
        <v>7511</v>
      </c>
      <c r="AB66" s="80">
        <f>W66-X66</f>
        <v>-508</v>
      </c>
      <c r="AC66" s="80">
        <v>-216</v>
      </c>
      <c r="AD66" s="80">
        <v>-662</v>
      </c>
      <c r="AE66" s="80">
        <v>-889</v>
      </c>
      <c r="AG66" s="26"/>
      <c r="AH66" s="223" t="s">
        <v>1</v>
      </c>
      <c r="AI66" s="26"/>
      <c r="AJ66" s="78" t="s">
        <v>144</v>
      </c>
      <c r="AK66" s="225"/>
      <c r="AL66" s="79">
        <v>309</v>
      </c>
      <c r="AM66" s="79">
        <v>427</v>
      </c>
      <c r="AN66" s="79">
        <v>406</v>
      </c>
      <c r="AO66" s="79">
        <v>457</v>
      </c>
      <c r="AP66" s="79">
        <v>465</v>
      </c>
      <c r="AQ66" s="80">
        <f>AL66-AM66</f>
        <v>-118</v>
      </c>
      <c r="AR66" s="80">
        <v>21</v>
      </c>
      <c r="AS66" s="80">
        <v>-51</v>
      </c>
      <c r="AT66" s="80">
        <v>-8</v>
      </c>
      <c r="AU66" s="80"/>
      <c r="AW66" s="26"/>
      <c r="AX66" s="223" t="s">
        <v>1</v>
      </c>
      <c r="AY66" s="26"/>
      <c r="AZ66" s="78" t="s">
        <v>144</v>
      </c>
      <c r="BA66" s="225"/>
      <c r="BB66" s="79">
        <v>103</v>
      </c>
      <c r="BC66" s="79">
        <v>119</v>
      </c>
      <c r="BD66" s="79">
        <v>130</v>
      </c>
      <c r="BE66" s="79">
        <v>143</v>
      </c>
      <c r="BF66" s="79">
        <v>138</v>
      </c>
      <c r="BG66" s="80">
        <f>BB66-BC66</f>
        <v>-16</v>
      </c>
      <c r="BH66" s="80">
        <v>-11</v>
      </c>
      <c r="BI66" s="80">
        <v>-13</v>
      </c>
      <c r="BJ66" s="80">
        <v>5</v>
      </c>
    </row>
    <row r="67" spans="2:62" s="77" customFormat="1" ht="10.5" customHeight="1">
      <c r="B67" s="26"/>
      <c r="C67" s="223"/>
      <c r="D67" s="26"/>
      <c r="E67" s="78" t="s">
        <v>145</v>
      </c>
      <c r="F67" s="225"/>
      <c r="G67" s="79">
        <v>6147</v>
      </c>
      <c r="H67" s="79">
        <v>6430</v>
      </c>
      <c r="I67" s="79">
        <v>7073</v>
      </c>
      <c r="J67" s="79">
        <v>8043</v>
      </c>
      <c r="K67" s="79">
        <v>6693</v>
      </c>
      <c r="L67" s="80">
        <f t="shared" si="8"/>
        <v>-283</v>
      </c>
      <c r="M67" s="80">
        <v>-643</v>
      </c>
      <c r="N67" s="80">
        <v>-970</v>
      </c>
      <c r="O67" s="80">
        <v>1350</v>
      </c>
      <c r="P67" s="80"/>
      <c r="R67" s="26"/>
      <c r="S67" s="223"/>
      <c r="T67" s="26"/>
      <c r="U67" s="78" t="s">
        <v>145</v>
      </c>
      <c r="V67" s="225"/>
      <c r="W67" s="79">
        <v>5604</v>
      </c>
      <c r="X67" s="79">
        <v>5901</v>
      </c>
      <c r="Y67" s="79">
        <v>6495</v>
      </c>
      <c r="Z67" s="79">
        <v>7421</v>
      </c>
      <c r="AA67" s="79">
        <v>6191</v>
      </c>
      <c r="AB67" s="80">
        <f t="shared" si="9"/>
        <v>-297</v>
      </c>
      <c r="AC67" s="80">
        <v>-594</v>
      </c>
      <c r="AD67" s="80">
        <v>-926</v>
      </c>
      <c r="AE67" s="80">
        <v>1230</v>
      </c>
      <c r="AG67" s="26"/>
      <c r="AH67" s="223"/>
      <c r="AI67" s="26"/>
      <c r="AJ67" s="78" t="s">
        <v>145</v>
      </c>
      <c r="AK67" s="225"/>
      <c r="AL67" s="79">
        <v>430</v>
      </c>
      <c r="AM67" s="79">
        <v>394</v>
      </c>
      <c r="AN67" s="79">
        <v>435</v>
      </c>
      <c r="AO67" s="79">
        <v>482</v>
      </c>
      <c r="AP67" s="79">
        <v>380</v>
      </c>
      <c r="AQ67" s="80">
        <f t="shared" si="10"/>
        <v>36</v>
      </c>
      <c r="AR67" s="80">
        <v>-41</v>
      </c>
      <c r="AS67" s="80">
        <v>-47</v>
      </c>
      <c r="AT67" s="80">
        <v>102</v>
      </c>
      <c r="AU67" s="80"/>
      <c r="AW67" s="26"/>
      <c r="AX67" s="223"/>
      <c r="AY67" s="26"/>
      <c r="AZ67" s="78" t="s">
        <v>145</v>
      </c>
      <c r="BA67" s="225"/>
      <c r="BB67" s="79">
        <v>113</v>
      </c>
      <c r="BC67" s="79">
        <v>135</v>
      </c>
      <c r="BD67" s="79">
        <v>143</v>
      </c>
      <c r="BE67" s="79">
        <v>140</v>
      </c>
      <c r="BF67" s="79">
        <v>122</v>
      </c>
      <c r="BG67" s="80">
        <f t="shared" si="11"/>
        <v>-22</v>
      </c>
      <c r="BH67" s="80">
        <v>-8</v>
      </c>
      <c r="BI67" s="80">
        <v>3</v>
      </c>
      <c r="BJ67" s="80">
        <v>18</v>
      </c>
    </row>
    <row r="68" spans="2:62" s="77" customFormat="1" ht="10.5" customHeight="1">
      <c r="B68" s="26"/>
      <c r="C68" s="223"/>
      <c r="D68" s="26"/>
      <c r="E68" s="78" t="s">
        <v>146</v>
      </c>
      <c r="F68" s="225"/>
      <c r="G68" s="79">
        <v>6391</v>
      </c>
      <c r="H68" s="79">
        <v>7020</v>
      </c>
      <c r="I68" s="79">
        <v>7922</v>
      </c>
      <c r="J68" s="79">
        <v>6648</v>
      </c>
      <c r="K68" s="79">
        <v>6661</v>
      </c>
      <c r="L68" s="80">
        <f t="shared" si="8"/>
        <v>-629</v>
      </c>
      <c r="M68" s="80">
        <v>-902</v>
      </c>
      <c r="N68" s="80">
        <v>1274</v>
      </c>
      <c r="O68" s="80">
        <v>-13</v>
      </c>
      <c r="P68" s="80"/>
      <c r="R68" s="26"/>
      <c r="S68" s="223"/>
      <c r="T68" s="26"/>
      <c r="U68" s="78" t="s">
        <v>146</v>
      </c>
      <c r="V68" s="225"/>
      <c r="W68" s="79">
        <v>5853</v>
      </c>
      <c r="X68" s="79">
        <v>6432</v>
      </c>
      <c r="Y68" s="79">
        <v>7308</v>
      </c>
      <c r="Z68" s="79">
        <v>6150</v>
      </c>
      <c r="AA68" s="79">
        <v>6063</v>
      </c>
      <c r="AB68" s="80">
        <f t="shared" si="9"/>
        <v>-579</v>
      </c>
      <c r="AC68" s="80">
        <v>-876</v>
      </c>
      <c r="AD68" s="80">
        <v>1158</v>
      </c>
      <c r="AE68" s="80">
        <v>87</v>
      </c>
      <c r="AG68" s="26"/>
      <c r="AH68" s="223"/>
      <c r="AI68" s="26"/>
      <c r="AJ68" s="78" t="s">
        <v>146</v>
      </c>
      <c r="AK68" s="225"/>
      <c r="AL68" s="79">
        <v>398</v>
      </c>
      <c r="AM68" s="79">
        <v>451</v>
      </c>
      <c r="AN68" s="79">
        <v>474</v>
      </c>
      <c r="AO68" s="79">
        <v>374</v>
      </c>
      <c r="AP68" s="79">
        <v>465</v>
      </c>
      <c r="AQ68" s="80">
        <f t="shared" si="10"/>
        <v>-53</v>
      </c>
      <c r="AR68" s="80">
        <v>-23</v>
      </c>
      <c r="AS68" s="80">
        <v>100</v>
      </c>
      <c r="AT68" s="80">
        <v>-91</v>
      </c>
      <c r="AU68" s="80"/>
      <c r="AW68" s="26"/>
      <c r="AX68" s="223"/>
      <c r="AY68" s="26"/>
      <c r="AZ68" s="78" t="s">
        <v>146</v>
      </c>
      <c r="BA68" s="225"/>
      <c r="BB68" s="79">
        <v>140</v>
      </c>
      <c r="BC68" s="79">
        <v>137</v>
      </c>
      <c r="BD68" s="79">
        <v>140</v>
      </c>
      <c r="BE68" s="79">
        <v>124</v>
      </c>
      <c r="BF68" s="79">
        <v>133</v>
      </c>
      <c r="BG68" s="80">
        <f t="shared" si="11"/>
        <v>3</v>
      </c>
      <c r="BH68" s="80">
        <v>-3</v>
      </c>
      <c r="BI68" s="80">
        <v>16</v>
      </c>
      <c r="BJ68" s="80">
        <v>-9</v>
      </c>
    </row>
    <row r="69" spans="2:62" s="77" customFormat="1" ht="10.5" customHeight="1">
      <c r="B69" s="26"/>
      <c r="C69" s="223"/>
      <c r="D69" s="26"/>
      <c r="E69" s="78" t="s">
        <v>147</v>
      </c>
      <c r="F69" s="225"/>
      <c r="G69" s="79">
        <v>6784</v>
      </c>
      <c r="H69" s="79">
        <v>7784</v>
      </c>
      <c r="I69" s="79">
        <v>6456</v>
      </c>
      <c r="J69" s="79">
        <v>6533</v>
      </c>
      <c r="K69" s="79">
        <v>7065</v>
      </c>
      <c r="L69" s="80">
        <f t="shared" si="8"/>
        <v>-1000</v>
      </c>
      <c r="M69" s="80">
        <v>1328</v>
      </c>
      <c r="N69" s="80">
        <v>-77</v>
      </c>
      <c r="O69" s="80">
        <v>-532</v>
      </c>
      <c r="P69" s="80"/>
      <c r="R69" s="26"/>
      <c r="S69" s="223"/>
      <c r="T69" s="26"/>
      <c r="U69" s="78" t="s">
        <v>147</v>
      </c>
      <c r="V69" s="225"/>
      <c r="W69" s="79">
        <v>6215</v>
      </c>
      <c r="X69" s="79">
        <v>7176</v>
      </c>
      <c r="Y69" s="79">
        <v>5965</v>
      </c>
      <c r="Z69" s="79">
        <v>5936</v>
      </c>
      <c r="AA69" s="79">
        <v>6368</v>
      </c>
      <c r="AB69" s="80">
        <f t="shared" si="9"/>
        <v>-961</v>
      </c>
      <c r="AC69" s="80">
        <v>1211</v>
      </c>
      <c r="AD69" s="80">
        <v>29</v>
      </c>
      <c r="AE69" s="80">
        <v>-432</v>
      </c>
      <c r="AG69" s="26"/>
      <c r="AH69" s="223"/>
      <c r="AI69" s="26"/>
      <c r="AJ69" s="78" t="s">
        <v>147</v>
      </c>
      <c r="AK69" s="225"/>
      <c r="AL69" s="79">
        <v>432</v>
      </c>
      <c r="AM69" s="79">
        <v>468</v>
      </c>
      <c r="AN69" s="79">
        <v>369</v>
      </c>
      <c r="AO69" s="79">
        <v>464</v>
      </c>
      <c r="AP69" s="79">
        <v>530</v>
      </c>
      <c r="AQ69" s="80">
        <f t="shared" si="10"/>
        <v>-36</v>
      </c>
      <c r="AR69" s="80">
        <v>99</v>
      </c>
      <c r="AS69" s="80">
        <v>-95</v>
      </c>
      <c r="AT69" s="80">
        <v>-66</v>
      </c>
      <c r="AU69" s="80"/>
      <c r="AW69" s="26"/>
      <c r="AX69" s="223"/>
      <c r="AY69" s="26"/>
      <c r="AZ69" s="78" t="s">
        <v>147</v>
      </c>
      <c r="BA69" s="225"/>
      <c r="BB69" s="79">
        <v>137</v>
      </c>
      <c r="BC69" s="79">
        <v>140</v>
      </c>
      <c r="BD69" s="79">
        <v>122</v>
      </c>
      <c r="BE69" s="79">
        <v>133</v>
      </c>
      <c r="BF69" s="79">
        <v>167</v>
      </c>
      <c r="BG69" s="80">
        <f t="shared" si="11"/>
        <v>-3</v>
      </c>
      <c r="BH69" s="80">
        <v>18</v>
      </c>
      <c r="BI69" s="80">
        <v>-11</v>
      </c>
      <c r="BJ69" s="80">
        <v>-34</v>
      </c>
    </row>
    <row r="70" spans="2:62" s="77" customFormat="1" ht="10.5" customHeight="1">
      <c r="B70" s="26"/>
      <c r="C70" s="223"/>
      <c r="D70" s="26"/>
      <c r="E70" s="78" t="s">
        <v>148</v>
      </c>
      <c r="F70" s="225"/>
      <c r="G70" s="79">
        <v>7478</v>
      </c>
      <c r="H70" s="79">
        <v>6180</v>
      </c>
      <c r="I70" s="79">
        <v>6340</v>
      </c>
      <c r="J70" s="79">
        <v>6862</v>
      </c>
      <c r="K70" s="79">
        <v>5944</v>
      </c>
      <c r="L70" s="80">
        <f t="shared" si="8"/>
        <v>1298</v>
      </c>
      <c r="M70" s="80">
        <v>-160</v>
      </c>
      <c r="N70" s="80">
        <v>-522</v>
      </c>
      <c r="O70" s="80">
        <v>918</v>
      </c>
      <c r="P70" s="80"/>
      <c r="R70" s="26"/>
      <c r="S70" s="223"/>
      <c r="T70" s="26"/>
      <c r="U70" s="78" t="s">
        <v>148</v>
      </c>
      <c r="V70" s="225"/>
      <c r="W70" s="79">
        <v>6909</v>
      </c>
      <c r="X70" s="79">
        <v>5683</v>
      </c>
      <c r="Y70" s="79">
        <v>5777</v>
      </c>
      <c r="Z70" s="79">
        <v>6165</v>
      </c>
      <c r="AA70" s="79">
        <v>5383</v>
      </c>
      <c r="AB70" s="80">
        <f t="shared" si="9"/>
        <v>1226</v>
      </c>
      <c r="AC70" s="80">
        <v>-94</v>
      </c>
      <c r="AD70" s="80">
        <v>-388</v>
      </c>
      <c r="AE70" s="80">
        <v>782</v>
      </c>
      <c r="AG70" s="26"/>
      <c r="AH70" s="223"/>
      <c r="AI70" s="26"/>
      <c r="AJ70" s="78" t="s">
        <v>148</v>
      </c>
      <c r="AK70" s="225"/>
      <c r="AL70" s="79">
        <v>430</v>
      </c>
      <c r="AM70" s="79">
        <v>372</v>
      </c>
      <c r="AN70" s="79">
        <v>438</v>
      </c>
      <c r="AO70" s="79">
        <v>529</v>
      </c>
      <c r="AP70" s="79">
        <v>440</v>
      </c>
      <c r="AQ70" s="80">
        <f t="shared" si="10"/>
        <v>58</v>
      </c>
      <c r="AR70" s="80">
        <v>-66</v>
      </c>
      <c r="AS70" s="80">
        <v>-91</v>
      </c>
      <c r="AT70" s="80">
        <v>89</v>
      </c>
      <c r="AU70" s="80"/>
      <c r="AW70" s="26"/>
      <c r="AX70" s="223"/>
      <c r="AY70" s="26"/>
      <c r="AZ70" s="78" t="s">
        <v>148</v>
      </c>
      <c r="BA70" s="225"/>
      <c r="BB70" s="79">
        <v>139</v>
      </c>
      <c r="BC70" s="79">
        <v>125</v>
      </c>
      <c r="BD70" s="79">
        <v>125</v>
      </c>
      <c r="BE70" s="79">
        <v>168</v>
      </c>
      <c r="BF70" s="79">
        <v>121</v>
      </c>
      <c r="BG70" s="80">
        <f t="shared" si="11"/>
        <v>14</v>
      </c>
      <c r="BH70" s="80">
        <v>0</v>
      </c>
      <c r="BI70" s="80">
        <v>-43</v>
      </c>
      <c r="BJ70" s="80">
        <v>47</v>
      </c>
    </row>
    <row r="71" spans="2:62" s="77" customFormat="1" ht="10.5" customHeight="1">
      <c r="B71" s="26"/>
      <c r="C71" s="223"/>
      <c r="D71" s="26"/>
      <c r="E71" s="78" t="s">
        <v>149</v>
      </c>
      <c r="F71" s="225"/>
      <c r="G71" s="79">
        <v>5812</v>
      </c>
      <c r="H71" s="79">
        <v>5855</v>
      </c>
      <c r="I71" s="79">
        <v>6317</v>
      </c>
      <c r="J71" s="79">
        <v>5530</v>
      </c>
      <c r="K71" s="79">
        <v>4476</v>
      </c>
      <c r="L71" s="80">
        <f t="shared" si="8"/>
        <v>-43</v>
      </c>
      <c r="M71" s="80">
        <v>-462</v>
      </c>
      <c r="N71" s="80">
        <v>787</v>
      </c>
      <c r="O71" s="80">
        <v>1054</v>
      </c>
      <c r="P71" s="80"/>
      <c r="R71" s="26"/>
      <c r="S71" s="223"/>
      <c r="T71" s="26"/>
      <c r="U71" s="78" t="s">
        <v>149</v>
      </c>
      <c r="V71" s="225"/>
      <c r="W71" s="79">
        <v>5362</v>
      </c>
      <c r="X71" s="79">
        <v>5308</v>
      </c>
      <c r="Y71" s="79">
        <v>5663</v>
      </c>
      <c r="Z71" s="79">
        <v>4999</v>
      </c>
      <c r="AA71" s="79">
        <v>4031</v>
      </c>
      <c r="AB71" s="80">
        <f t="shared" si="9"/>
        <v>54</v>
      </c>
      <c r="AC71" s="80">
        <v>-355</v>
      </c>
      <c r="AD71" s="80">
        <v>664</v>
      </c>
      <c r="AE71" s="80">
        <v>968</v>
      </c>
      <c r="AG71" s="26"/>
      <c r="AH71" s="223"/>
      <c r="AI71" s="26"/>
      <c r="AJ71" s="78" t="s">
        <v>149</v>
      </c>
      <c r="AK71" s="225"/>
      <c r="AL71" s="79">
        <v>334</v>
      </c>
      <c r="AM71" s="79">
        <v>428</v>
      </c>
      <c r="AN71" s="79">
        <v>499</v>
      </c>
      <c r="AO71" s="79">
        <v>419</v>
      </c>
      <c r="AP71" s="79">
        <v>348</v>
      </c>
      <c r="AQ71" s="80">
        <f t="shared" si="10"/>
        <v>-94</v>
      </c>
      <c r="AR71" s="80">
        <v>-71</v>
      </c>
      <c r="AS71" s="80">
        <v>80</v>
      </c>
      <c r="AT71" s="80">
        <v>71</v>
      </c>
      <c r="AU71" s="80"/>
      <c r="AW71" s="26"/>
      <c r="AX71" s="223"/>
      <c r="AY71" s="26"/>
      <c r="AZ71" s="78" t="s">
        <v>149</v>
      </c>
      <c r="BA71" s="225"/>
      <c r="BB71" s="79">
        <v>116</v>
      </c>
      <c r="BC71" s="79">
        <v>119</v>
      </c>
      <c r="BD71" s="79">
        <v>155</v>
      </c>
      <c r="BE71" s="79">
        <v>112</v>
      </c>
      <c r="BF71" s="79">
        <v>97</v>
      </c>
      <c r="BG71" s="80">
        <f t="shared" si="11"/>
        <v>-3</v>
      </c>
      <c r="BH71" s="80">
        <v>-36</v>
      </c>
      <c r="BI71" s="80">
        <v>43</v>
      </c>
      <c r="BJ71" s="80">
        <v>15</v>
      </c>
    </row>
    <row r="72" spans="2:62" s="77" customFormat="1" ht="10.5" customHeight="1">
      <c r="B72" s="26"/>
      <c r="C72" s="223"/>
      <c r="D72" s="26"/>
      <c r="E72" s="78" t="s">
        <v>150</v>
      </c>
      <c r="F72" s="225"/>
      <c r="G72" s="79">
        <v>5191</v>
      </c>
      <c r="H72" s="79">
        <v>5601</v>
      </c>
      <c r="I72" s="79">
        <v>4762</v>
      </c>
      <c r="J72" s="79">
        <v>3872</v>
      </c>
      <c r="K72" s="79">
        <v>2933</v>
      </c>
      <c r="L72" s="80">
        <f t="shared" si="8"/>
        <v>-410</v>
      </c>
      <c r="M72" s="80">
        <v>839</v>
      </c>
      <c r="N72" s="80">
        <v>890</v>
      </c>
      <c r="O72" s="80">
        <v>939</v>
      </c>
      <c r="P72" s="80"/>
      <c r="R72" s="26"/>
      <c r="S72" s="223"/>
      <c r="T72" s="26"/>
      <c r="U72" s="78" t="s">
        <v>150</v>
      </c>
      <c r="V72" s="225"/>
      <c r="W72" s="79">
        <v>4706</v>
      </c>
      <c r="X72" s="79">
        <v>5017</v>
      </c>
      <c r="Y72" s="79">
        <v>4306</v>
      </c>
      <c r="Z72" s="79">
        <v>3490</v>
      </c>
      <c r="AA72" s="79">
        <v>2614</v>
      </c>
      <c r="AB72" s="80">
        <f t="shared" si="9"/>
        <v>-311</v>
      </c>
      <c r="AC72" s="80">
        <v>711</v>
      </c>
      <c r="AD72" s="80">
        <v>816</v>
      </c>
      <c r="AE72" s="80">
        <v>876</v>
      </c>
      <c r="AG72" s="26"/>
      <c r="AH72" s="223"/>
      <c r="AI72" s="26"/>
      <c r="AJ72" s="78" t="s">
        <v>150</v>
      </c>
      <c r="AK72" s="225"/>
      <c r="AL72" s="79">
        <v>372</v>
      </c>
      <c r="AM72" s="79">
        <v>450</v>
      </c>
      <c r="AN72" s="79">
        <v>368</v>
      </c>
      <c r="AO72" s="79">
        <v>301</v>
      </c>
      <c r="AP72" s="79">
        <v>236</v>
      </c>
      <c r="AQ72" s="80">
        <f t="shared" si="10"/>
        <v>-78</v>
      </c>
      <c r="AR72" s="80">
        <v>82</v>
      </c>
      <c r="AS72" s="80">
        <v>67</v>
      </c>
      <c r="AT72" s="80">
        <v>65</v>
      </c>
      <c r="AU72" s="80"/>
      <c r="AW72" s="26"/>
      <c r="AX72" s="223"/>
      <c r="AY72" s="26"/>
      <c r="AZ72" s="78" t="s">
        <v>150</v>
      </c>
      <c r="BA72" s="225"/>
      <c r="BB72" s="79">
        <v>113</v>
      </c>
      <c r="BC72" s="79">
        <v>134</v>
      </c>
      <c r="BD72" s="79">
        <v>88</v>
      </c>
      <c r="BE72" s="79">
        <v>81</v>
      </c>
      <c r="BF72" s="79">
        <v>83</v>
      </c>
      <c r="BG72" s="80">
        <f t="shared" si="11"/>
        <v>-21</v>
      </c>
      <c r="BH72" s="80">
        <v>46</v>
      </c>
      <c r="BI72" s="80">
        <v>7</v>
      </c>
      <c r="BJ72" s="80">
        <v>-2</v>
      </c>
    </row>
    <row r="73" spans="2:62" s="77" customFormat="1" ht="10.5" customHeight="1">
      <c r="B73" s="26"/>
      <c r="C73" s="223"/>
      <c r="D73" s="26"/>
      <c r="E73" s="78" t="s">
        <v>151</v>
      </c>
      <c r="F73" s="225"/>
      <c r="G73" s="79">
        <v>4334</v>
      </c>
      <c r="H73" s="79">
        <v>3740</v>
      </c>
      <c r="I73" s="79">
        <v>2864</v>
      </c>
      <c r="J73" s="79">
        <v>2189</v>
      </c>
      <c r="K73" s="79">
        <v>1806</v>
      </c>
      <c r="L73" s="80">
        <f t="shared" si="8"/>
        <v>594</v>
      </c>
      <c r="M73" s="80">
        <v>876</v>
      </c>
      <c r="N73" s="80">
        <v>675</v>
      </c>
      <c r="O73" s="80">
        <v>383</v>
      </c>
      <c r="P73" s="80"/>
      <c r="R73" s="26"/>
      <c r="S73" s="223"/>
      <c r="T73" s="26"/>
      <c r="U73" s="78" t="s">
        <v>151</v>
      </c>
      <c r="V73" s="225"/>
      <c r="W73" s="79">
        <v>3831</v>
      </c>
      <c r="X73" s="79">
        <v>3381</v>
      </c>
      <c r="Y73" s="79">
        <v>2593</v>
      </c>
      <c r="Z73" s="79">
        <v>1937</v>
      </c>
      <c r="AA73" s="79">
        <v>1601</v>
      </c>
      <c r="AB73" s="80">
        <f t="shared" si="9"/>
        <v>450</v>
      </c>
      <c r="AC73" s="80">
        <v>788</v>
      </c>
      <c r="AD73" s="80">
        <v>656</v>
      </c>
      <c r="AE73" s="80">
        <v>336</v>
      </c>
      <c r="AG73" s="26"/>
      <c r="AH73" s="223"/>
      <c r="AI73" s="26"/>
      <c r="AJ73" s="78" t="s">
        <v>151</v>
      </c>
      <c r="AK73" s="225"/>
      <c r="AL73" s="79">
        <v>382</v>
      </c>
      <c r="AM73" s="79">
        <v>299</v>
      </c>
      <c r="AN73" s="79">
        <v>226</v>
      </c>
      <c r="AO73" s="79">
        <v>187</v>
      </c>
      <c r="AP73" s="79">
        <v>154</v>
      </c>
      <c r="AQ73" s="80">
        <f t="shared" si="10"/>
        <v>83</v>
      </c>
      <c r="AR73" s="80">
        <v>73</v>
      </c>
      <c r="AS73" s="80">
        <v>39</v>
      </c>
      <c r="AT73" s="80">
        <v>33</v>
      </c>
      <c r="AU73" s="80"/>
      <c r="AW73" s="26"/>
      <c r="AX73" s="223"/>
      <c r="AY73" s="26"/>
      <c r="AZ73" s="78" t="s">
        <v>151</v>
      </c>
      <c r="BA73" s="225"/>
      <c r="BB73" s="79">
        <v>121</v>
      </c>
      <c r="BC73" s="79">
        <v>60</v>
      </c>
      <c r="BD73" s="79">
        <v>45</v>
      </c>
      <c r="BE73" s="79">
        <v>65</v>
      </c>
      <c r="BF73" s="79">
        <v>51</v>
      </c>
      <c r="BG73" s="80">
        <f t="shared" si="11"/>
        <v>61</v>
      </c>
      <c r="BH73" s="80">
        <v>15</v>
      </c>
      <c r="BI73" s="80">
        <v>-20</v>
      </c>
      <c r="BJ73" s="80">
        <v>14</v>
      </c>
    </row>
    <row r="74" spans="2:62" s="77" customFormat="1" ht="10.5" customHeight="1">
      <c r="B74" s="26"/>
      <c r="C74" s="223"/>
      <c r="D74" s="26"/>
      <c r="E74" s="78" t="s">
        <v>152</v>
      </c>
      <c r="F74" s="225"/>
      <c r="G74" s="79">
        <v>2228</v>
      </c>
      <c r="H74" s="79">
        <v>1704</v>
      </c>
      <c r="I74" s="79">
        <v>1219</v>
      </c>
      <c r="J74" s="79">
        <v>978</v>
      </c>
      <c r="K74" s="79">
        <v>640</v>
      </c>
      <c r="L74" s="80">
        <f t="shared" si="8"/>
        <v>524</v>
      </c>
      <c r="M74" s="80">
        <v>485</v>
      </c>
      <c r="N74" s="80">
        <v>241</v>
      </c>
      <c r="O74" s="80">
        <v>338</v>
      </c>
      <c r="P74" s="80"/>
      <c r="R74" s="26"/>
      <c r="S74" s="223"/>
      <c r="T74" s="26"/>
      <c r="U74" s="78" t="s">
        <v>152</v>
      </c>
      <c r="V74" s="225"/>
      <c r="W74" s="79">
        <v>1987</v>
      </c>
      <c r="X74" s="79">
        <v>1520</v>
      </c>
      <c r="Y74" s="79">
        <v>1083</v>
      </c>
      <c r="Z74" s="79">
        <v>882</v>
      </c>
      <c r="AA74" s="79">
        <v>572</v>
      </c>
      <c r="AB74" s="80">
        <f t="shared" si="9"/>
        <v>467</v>
      </c>
      <c r="AC74" s="80">
        <v>437</v>
      </c>
      <c r="AD74" s="80">
        <v>201</v>
      </c>
      <c r="AE74" s="80">
        <v>310</v>
      </c>
      <c r="AG74" s="26"/>
      <c r="AH74" s="223"/>
      <c r="AI74" s="26"/>
      <c r="AJ74" s="78" t="s">
        <v>152</v>
      </c>
      <c r="AK74" s="225"/>
      <c r="AL74" s="79">
        <v>190</v>
      </c>
      <c r="AM74" s="79">
        <v>153</v>
      </c>
      <c r="AN74" s="79">
        <v>111</v>
      </c>
      <c r="AO74" s="79">
        <v>73</v>
      </c>
      <c r="AP74" s="79">
        <v>53</v>
      </c>
      <c r="AQ74" s="80">
        <f t="shared" si="10"/>
        <v>37</v>
      </c>
      <c r="AR74" s="80">
        <v>42</v>
      </c>
      <c r="AS74" s="80">
        <v>38</v>
      </c>
      <c r="AT74" s="80">
        <v>20</v>
      </c>
      <c r="AU74" s="80"/>
      <c r="AW74" s="26"/>
      <c r="AX74" s="223"/>
      <c r="AY74" s="26"/>
      <c r="AZ74" s="78" t="s">
        <v>152</v>
      </c>
      <c r="BA74" s="225"/>
      <c r="BB74" s="79">
        <v>51</v>
      </c>
      <c r="BC74" s="79">
        <v>31</v>
      </c>
      <c r="BD74" s="79">
        <v>25</v>
      </c>
      <c r="BE74" s="79">
        <v>23</v>
      </c>
      <c r="BF74" s="79">
        <v>15</v>
      </c>
      <c r="BG74" s="80">
        <f t="shared" si="11"/>
        <v>20</v>
      </c>
      <c r="BH74" s="80">
        <v>6</v>
      </c>
      <c r="BI74" s="80">
        <v>2</v>
      </c>
      <c r="BJ74" s="80">
        <v>8</v>
      </c>
    </row>
    <row r="75" spans="2:62" s="77" customFormat="1" ht="10.5" customHeight="1">
      <c r="B75" s="26"/>
      <c r="C75" s="223"/>
      <c r="D75" s="26"/>
      <c r="E75" s="78" t="s">
        <v>153</v>
      </c>
      <c r="F75" s="225"/>
      <c r="G75" s="79">
        <v>620</v>
      </c>
      <c r="H75" s="79">
        <v>408</v>
      </c>
      <c r="I75" s="79">
        <v>351</v>
      </c>
      <c r="J75" s="79">
        <v>235</v>
      </c>
      <c r="K75" s="79">
        <v>100</v>
      </c>
      <c r="L75" s="80">
        <f t="shared" si="8"/>
        <v>212</v>
      </c>
      <c r="M75" s="80">
        <v>57</v>
      </c>
      <c r="N75" s="80">
        <v>116</v>
      </c>
      <c r="O75" s="80">
        <v>135</v>
      </c>
      <c r="P75" s="80"/>
      <c r="R75" s="26"/>
      <c r="S75" s="223"/>
      <c r="T75" s="26"/>
      <c r="U75" s="78" t="s">
        <v>153</v>
      </c>
      <c r="V75" s="225"/>
      <c r="W75" s="79">
        <v>551</v>
      </c>
      <c r="X75" s="79">
        <v>364</v>
      </c>
      <c r="Y75" s="79">
        <v>314</v>
      </c>
      <c r="Z75" s="79">
        <v>206</v>
      </c>
      <c r="AA75" s="79">
        <v>82</v>
      </c>
      <c r="AB75" s="80">
        <f t="shared" si="9"/>
        <v>187</v>
      </c>
      <c r="AC75" s="80">
        <v>50</v>
      </c>
      <c r="AD75" s="80">
        <v>108</v>
      </c>
      <c r="AE75" s="80">
        <v>124</v>
      </c>
      <c r="AG75" s="26"/>
      <c r="AH75" s="223"/>
      <c r="AI75" s="26"/>
      <c r="AJ75" s="78" t="s">
        <v>153</v>
      </c>
      <c r="AK75" s="225"/>
      <c r="AL75" s="79">
        <v>54</v>
      </c>
      <c r="AM75" s="79">
        <v>38</v>
      </c>
      <c r="AN75" s="79">
        <v>25</v>
      </c>
      <c r="AO75" s="79">
        <v>24</v>
      </c>
      <c r="AP75" s="79">
        <v>16</v>
      </c>
      <c r="AQ75" s="80">
        <f t="shared" si="10"/>
        <v>16</v>
      </c>
      <c r="AR75" s="80">
        <v>13</v>
      </c>
      <c r="AS75" s="80">
        <v>1</v>
      </c>
      <c r="AT75" s="80">
        <v>8</v>
      </c>
      <c r="AU75" s="80"/>
      <c r="AW75" s="26"/>
      <c r="AX75" s="223"/>
      <c r="AY75" s="26"/>
      <c r="AZ75" s="78" t="s">
        <v>153</v>
      </c>
      <c r="BA75" s="225"/>
      <c r="BB75" s="79">
        <v>15</v>
      </c>
      <c r="BC75" s="79">
        <v>6</v>
      </c>
      <c r="BD75" s="79">
        <v>12</v>
      </c>
      <c r="BE75" s="79">
        <v>5</v>
      </c>
      <c r="BF75" s="79">
        <v>2</v>
      </c>
      <c r="BG75" s="80">
        <f t="shared" si="11"/>
        <v>9</v>
      </c>
      <c r="BH75" s="80">
        <v>-6</v>
      </c>
      <c r="BI75" s="80">
        <v>7</v>
      </c>
      <c r="BJ75" s="80">
        <v>3</v>
      </c>
    </row>
    <row r="76" spans="2:62" s="77" customFormat="1" ht="10.5" customHeight="1">
      <c r="B76" s="26"/>
      <c r="C76" s="223"/>
      <c r="D76" s="26"/>
      <c r="E76" s="78" t="s">
        <v>132</v>
      </c>
      <c r="F76" s="225"/>
      <c r="G76" s="79">
        <v>91</v>
      </c>
      <c r="H76" s="79">
        <v>75</v>
      </c>
      <c r="I76" s="79">
        <v>41</v>
      </c>
      <c r="J76" s="79">
        <v>25</v>
      </c>
      <c r="K76" s="79">
        <v>15</v>
      </c>
      <c r="L76" s="80">
        <f t="shared" si="8"/>
        <v>16</v>
      </c>
      <c r="M76" s="80">
        <v>34</v>
      </c>
      <c r="N76" s="80">
        <v>16</v>
      </c>
      <c r="O76" s="80">
        <v>10</v>
      </c>
      <c r="P76" s="80"/>
      <c r="R76" s="26"/>
      <c r="S76" s="223"/>
      <c r="T76" s="26"/>
      <c r="U76" s="78" t="s">
        <v>132</v>
      </c>
      <c r="V76" s="225"/>
      <c r="W76" s="79">
        <v>83</v>
      </c>
      <c r="X76" s="79">
        <v>66</v>
      </c>
      <c r="Y76" s="79">
        <v>35</v>
      </c>
      <c r="Z76" s="79">
        <v>23</v>
      </c>
      <c r="AA76" s="79">
        <v>12</v>
      </c>
      <c r="AB76" s="80">
        <f t="shared" si="9"/>
        <v>17</v>
      </c>
      <c r="AC76" s="80">
        <v>31</v>
      </c>
      <c r="AD76" s="80">
        <v>12</v>
      </c>
      <c r="AE76" s="80">
        <v>11</v>
      </c>
      <c r="AG76" s="26"/>
      <c r="AH76" s="223"/>
      <c r="AI76" s="26"/>
      <c r="AJ76" s="78" t="s">
        <v>132</v>
      </c>
      <c r="AK76" s="225"/>
      <c r="AL76" s="79">
        <v>7</v>
      </c>
      <c r="AM76" s="79">
        <v>7</v>
      </c>
      <c r="AN76" s="79">
        <v>5</v>
      </c>
      <c r="AO76" s="79">
        <v>2</v>
      </c>
      <c r="AP76" s="79">
        <v>3</v>
      </c>
      <c r="AQ76" s="80">
        <f t="shared" si="10"/>
        <v>0</v>
      </c>
      <c r="AR76" s="80">
        <v>2</v>
      </c>
      <c r="AS76" s="80">
        <v>3</v>
      </c>
      <c r="AT76" s="80">
        <v>-1</v>
      </c>
      <c r="AU76" s="80"/>
      <c r="AW76" s="26"/>
      <c r="AX76" s="223"/>
      <c r="AY76" s="26"/>
      <c r="AZ76" s="78" t="s">
        <v>132</v>
      </c>
      <c r="BA76" s="225"/>
      <c r="BB76" s="79">
        <v>1</v>
      </c>
      <c r="BC76" s="79">
        <v>2</v>
      </c>
      <c r="BD76" s="79">
        <v>1</v>
      </c>
      <c r="BE76" s="79" t="s">
        <v>133</v>
      </c>
      <c r="BF76" s="79" t="s">
        <v>133</v>
      </c>
      <c r="BG76" s="80">
        <f t="shared" si="11"/>
        <v>-1</v>
      </c>
      <c r="BH76" s="80">
        <v>1</v>
      </c>
      <c r="BI76" s="80">
        <v>1</v>
      </c>
      <c r="BJ76" s="80" t="s">
        <v>133</v>
      </c>
    </row>
    <row r="77" spans="2:62" s="77" customFormat="1" ht="10.5" customHeight="1">
      <c r="B77" s="26"/>
      <c r="C77" s="223"/>
      <c r="D77" s="26"/>
      <c r="E77" s="78" t="s">
        <v>134</v>
      </c>
      <c r="F77" s="225"/>
      <c r="G77" s="79">
        <v>1044</v>
      </c>
      <c r="H77" s="79">
        <v>501</v>
      </c>
      <c r="I77" s="79">
        <v>946</v>
      </c>
      <c r="J77" s="79">
        <v>33</v>
      </c>
      <c r="K77" s="79">
        <v>44</v>
      </c>
      <c r="L77" s="80">
        <f t="shared" si="8"/>
        <v>543</v>
      </c>
      <c r="M77" s="80">
        <v>-445</v>
      </c>
      <c r="N77" s="80">
        <v>913</v>
      </c>
      <c r="O77" s="80">
        <v>-11</v>
      </c>
      <c r="P77" s="80"/>
      <c r="R77" s="26"/>
      <c r="S77" s="223"/>
      <c r="T77" s="26"/>
      <c r="U77" s="78" t="s">
        <v>134</v>
      </c>
      <c r="V77" s="225"/>
      <c r="W77" s="79">
        <v>1023</v>
      </c>
      <c r="X77" s="79">
        <v>495</v>
      </c>
      <c r="Y77" s="79">
        <v>906</v>
      </c>
      <c r="Z77" s="79">
        <v>33</v>
      </c>
      <c r="AA77" s="79">
        <v>44</v>
      </c>
      <c r="AB77" s="80">
        <f t="shared" si="9"/>
        <v>528</v>
      </c>
      <c r="AC77" s="80">
        <v>-411</v>
      </c>
      <c r="AD77" s="80">
        <v>873</v>
      </c>
      <c r="AE77" s="80">
        <v>-11</v>
      </c>
      <c r="AG77" s="26"/>
      <c r="AH77" s="223"/>
      <c r="AI77" s="26"/>
      <c r="AJ77" s="78" t="s">
        <v>134</v>
      </c>
      <c r="AK77" s="225"/>
      <c r="AL77" s="79">
        <v>15</v>
      </c>
      <c r="AM77" s="79">
        <v>6</v>
      </c>
      <c r="AN77" s="79">
        <v>29</v>
      </c>
      <c r="AO77" s="79" t="s">
        <v>133</v>
      </c>
      <c r="AP77" s="79" t="s">
        <v>133</v>
      </c>
      <c r="AQ77" s="80">
        <f>AL77-AM77</f>
        <v>9</v>
      </c>
      <c r="AR77" s="80">
        <v>-23</v>
      </c>
      <c r="AS77" s="80">
        <v>29</v>
      </c>
      <c r="AT77" s="80" t="s">
        <v>133</v>
      </c>
      <c r="AU77" s="80"/>
      <c r="AW77" s="26"/>
      <c r="AX77" s="223"/>
      <c r="AY77" s="26"/>
      <c r="AZ77" s="78" t="s">
        <v>134</v>
      </c>
      <c r="BA77" s="225"/>
      <c r="BB77" s="79">
        <v>6</v>
      </c>
      <c r="BC77" s="79" t="s">
        <v>133</v>
      </c>
      <c r="BD77" s="79">
        <v>11</v>
      </c>
      <c r="BE77" s="79" t="s">
        <v>133</v>
      </c>
      <c r="BF77" s="79" t="s">
        <v>133</v>
      </c>
      <c r="BG77" s="79">
        <v>6</v>
      </c>
      <c r="BH77" s="79">
        <v>-11</v>
      </c>
      <c r="BI77" s="80">
        <v>11</v>
      </c>
      <c r="BJ77" s="80" t="s">
        <v>133</v>
      </c>
    </row>
    <row r="78" spans="2:62" ht="7.5" customHeight="1">
      <c r="B78" s="82"/>
      <c r="C78" s="83"/>
      <c r="D78" s="82"/>
      <c r="E78" s="84"/>
      <c r="F78" s="226"/>
      <c r="G78" s="85"/>
      <c r="H78" s="85"/>
      <c r="I78" s="85"/>
      <c r="J78" s="85"/>
      <c r="K78" s="85"/>
      <c r="L78" s="85"/>
      <c r="M78" s="85"/>
      <c r="N78" s="85"/>
      <c r="O78" s="85"/>
      <c r="P78" s="91"/>
      <c r="R78" s="82"/>
      <c r="S78" s="83"/>
      <c r="T78" s="82"/>
      <c r="U78" s="84"/>
      <c r="V78" s="226"/>
      <c r="W78" s="85"/>
      <c r="X78" s="85"/>
      <c r="Y78" s="85"/>
      <c r="Z78" s="85"/>
      <c r="AA78" s="85"/>
      <c r="AB78" s="85"/>
      <c r="AC78" s="85"/>
      <c r="AD78" s="85"/>
      <c r="AE78" s="85"/>
      <c r="AG78" s="82"/>
      <c r="AH78" s="83"/>
      <c r="AI78" s="82"/>
      <c r="AJ78" s="84"/>
      <c r="AK78" s="226"/>
      <c r="AL78" s="85"/>
      <c r="AM78" s="85"/>
      <c r="AN78" s="85"/>
      <c r="AO78" s="85"/>
      <c r="AP78" s="85"/>
      <c r="AQ78" s="86"/>
      <c r="AR78" s="86"/>
      <c r="AS78" s="86"/>
      <c r="AT78" s="86"/>
      <c r="AU78" s="91"/>
      <c r="AW78" s="82"/>
      <c r="AX78" s="83"/>
      <c r="AY78" s="82"/>
      <c r="AZ78" s="84"/>
      <c r="BA78" s="226"/>
      <c r="BB78" s="85"/>
      <c r="BC78" s="85"/>
      <c r="BD78" s="85"/>
      <c r="BE78" s="85"/>
      <c r="BF78" s="85"/>
      <c r="BG78" s="86"/>
      <c r="BH78" s="86"/>
      <c r="BI78" s="86"/>
      <c r="BJ78" s="86"/>
    </row>
  </sheetData>
  <mergeCells count="32">
    <mergeCell ref="B2:O2"/>
    <mergeCell ref="R2:AE2"/>
    <mergeCell ref="AG2:AT2"/>
    <mergeCell ref="AW2:BJ2"/>
    <mergeCell ref="B4:F5"/>
    <mergeCell ref="G4:G5"/>
    <mergeCell ref="H4:H5"/>
    <mergeCell ref="I4:I5"/>
    <mergeCell ref="J4:J5"/>
    <mergeCell ref="K4:K5"/>
    <mergeCell ref="L4:O4"/>
    <mergeCell ref="R4:V5"/>
    <mergeCell ref="W4:W5"/>
    <mergeCell ref="X4:X5"/>
    <mergeCell ref="Y4:Y5"/>
    <mergeCell ref="Z4:Z5"/>
    <mergeCell ref="AA4:AA5"/>
    <mergeCell ref="AB4:AE4"/>
    <mergeCell ref="AG4:AK5"/>
    <mergeCell ref="AL4:AL5"/>
    <mergeCell ref="AM4:AM5"/>
    <mergeCell ref="AN4:AN5"/>
    <mergeCell ref="BD4:BD5"/>
    <mergeCell ref="BE4:BE5"/>
    <mergeCell ref="BF4:BF5"/>
    <mergeCell ref="BG4:BJ4"/>
    <mergeCell ref="AO4:AO5"/>
    <mergeCell ref="AP4:AP5"/>
    <mergeCell ref="AQ4:AT4"/>
    <mergeCell ref="AW4:BA5"/>
    <mergeCell ref="BB4:BB5"/>
    <mergeCell ref="BC4:BC5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60" orientation="portrait" useFirstPageNumber="1" r:id="rId1"/>
  <headerFooter scaleWithDoc="0" alignWithMargins="0">
    <oddFooter>&amp;C&amp;"ＭＳ ゴシック,標準"&amp;P</oddFooter>
  </headerFooter>
  <colBreaks count="3" manualBreakCount="3">
    <brk id="16" min="1" max="77" man="1"/>
    <brk id="31" min="1" max="77" man="1"/>
    <brk id="47" min="1" max="7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9"/>
  </sheetPr>
  <dimension ref="B1:CN143"/>
  <sheetViews>
    <sheetView view="pageBreakPreview" zoomScaleNormal="100" zoomScaleSheetLayoutView="100" workbookViewId="0">
      <selection activeCell="O9" sqref="O9"/>
    </sheetView>
  </sheetViews>
  <sheetFormatPr defaultColWidth="8.875" defaultRowHeight="13.5"/>
  <cols>
    <col min="1" max="1" width="2" style="69" customWidth="1"/>
    <col min="2" max="2" width="10.625" style="88" customWidth="1"/>
    <col min="3" max="11" width="8.125" style="89" customWidth="1"/>
    <col min="12" max="13" width="2" style="69" customWidth="1"/>
    <col min="14" max="14" width="10.625" style="88" customWidth="1"/>
    <col min="15" max="23" width="8.125" style="89" customWidth="1"/>
    <col min="24" max="24" width="0.875" style="69" customWidth="1"/>
    <col min="25" max="25" width="10.625" style="88" customWidth="1"/>
    <col min="26" max="34" width="8.125" style="89" customWidth="1"/>
    <col min="35" max="36" width="2" style="69" customWidth="1"/>
    <col min="37" max="37" width="10.625" style="88" customWidth="1"/>
    <col min="38" max="46" width="8.125" style="89" customWidth="1"/>
    <col min="47" max="47" width="0.75" style="69" customWidth="1"/>
    <col min="48" max="48" width="10.625" style="88" customWidth="1"/>
    <col min="49" max="57" width="8.125" style="89" customWidth="1"/>
    <col min="58" max="59" width="2" style="69" customWidth="1"/>
    <col min="60" max="60" width="10.625" style="88" customWidth="1"/>
    <col min="61" max="69" width="8.125" style="89" customWidth="1"/>
    <col min="70" max="70" width="0.875" style="69" customWidth="1"/>
    <col min="71" max="71" width="10.625" style="88" customWidth="1"/>
    <col min="72" max="80" width="8.125" style="89" customWidth="1"/>
    <col min="81" max="82" width="2" style="69" customWidth="1"/>
    <col min="83" max="83" width="10.625" style="88" customWidth="1"/>
    <col min="84" max="92" width="8.125" style="89" customWidth="1"/>
    <col min="93" max="16384" width="8.875" style="69"/>
  </cols>
  <sheetData>
    <row r="1" spans="2:92">
      <c r="B1" s="69"/>
      <c r="C1" s="69"/>
      <c r="D1" s="87"/>
      <c r="E1" s="87"/>
      <c r="F1" s="88"/>
      <c r="G1" s="88"/>
      <c r="N1" s="89"/>
      <c r="S1" s="69"/>
      <c r="T1" s="69"/>
      <c r="U1" s="69"/>
      <c r="V1" s="69"/>
      <c r="W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K1" s="69"/>
      <c r="AL1" s="69"/>
      <c r="AM1" s="87"/>
      <c r="AN1" s="87"/>
      <c r="AO1" s="88"/>
      <c r="AP1" s="88"/>
      <c r="AV1" s="89"/>
      <c r="BA1" s="69"/>
      <c r="BB1" s="69"/>
      <c r="BC1" s="87"/>
      <c r="BD1" s="87"/>
      <c r="BE1" s="88"/>
      <c r="BS1" s="69"/>
      <c r="BT1" s="69"/>
      <c r="BU1" s="69"/>
      <c r="BV1" s="69"/>
      <c r="BW1" s="69"/>
      <c r="BX1" s="69"/>
      <c r="BY1" s="69"/>
      <c r="BZ1" s="69"/>
      <c r="CA1" s="69"/>
      <c r="CB1" s="69"/>
      <c r="CE1" s="69"/>
      <c r="CF1" s="69"/>
      <c r="CG1" s="69"/>
      <c r="CH1" s="69"/>
      <c r="CI1" s="69"/>
      <c r="CJ1" s="69"/>
      <c r="CK1" s="69"/>
      <c r="CL1" s="69"/>
      <c r="CM1" s="69"/>
      <c r="CN1" s="69"/>
    </row>
    <row r="2" spans="2:92" ht="19.5" customHeight="1">
      <c r="B2" s="1374" t="s">
        <v>163</v>
      </c>
      <c r="C2" s="1374"/>
      <c r="D2" s="1374"/>
      <c r="E2" s="1374"/>
      <c r="F2" s="1374"/>
      <c r="G2" s="1374"/>
      <c r="H2" s="1374"/>
      <c r="I2" s="1374"/>
      <c r="J2" s="1374"/>
      <c r="K2" s="1374"/>
      <c r="N2" s="1373" t="s">
        <v>262</v>
      </c>
      <c r="O2" s="1373"/>
      <c r="P2" s="1373"/>
      <c r="Q2" s="1373"/>
      <c r="R2" s="1373"/>
      <c r="S2" s="1373"/>
      <c r="T2" s="1373"/>
      <c r="U2" s="1373"/>
      <c r="V2" s="1373"/>
      <c r="W2" s="1373"/>
      <c r="Y2" s="1374" t="s">
        <v>163</v>
      </c>
      <c r="Z2" s="1374"/>
      <c r="AA2" s="1374"/>
      <c r="AB2" s="1374"/>
      <c r="AC2" s="1374"/>
      <c r="AD2" s="1374"/>
      <c r="AE2" s="1374"/>
      <c r="AF2" s="1374"/>
      <c r="AG2" s="1374"/>
      <c r="AH2" s="1374"/>
      <c r="AK2" s="1373" t="s">
        <v>263</v>
      </c>
      <c r="AL2" s="1373"/>
      <c r="AM2" s="1373"/>
      <c r="AN2" s="1373"/>
      <c r="AO2" s="1373"/>
      <c r="AP2" s="1373"/>
      <c r="AQ2" s="1373"/>
      <c r="AR2" s="1373"/>
      <c r="AS2" s="1373"/>
      <c r="AT2" s="1373"/>
      <c r="AV2" s="1374" t="s">
        <v>163</v>
      </c>
      <c r="AW2" s="1374"/>
      <c r="AX2" s="1374"/>
      <c r="AY2" s="1374"/>
      <c r="AZ2" s="1374"/>
      <c r="BA2" s="1374"/>
      <c r="BB2" s="1374"/>
      <c r="BC2" s="1374"/>
      <c r="BD2" s="1374"/>
      <c r="BE2" s="1374"/>
      <c r="BH2" s="1373" t="s">
        <v>264</v>
      </c>
      <c r="BI2" s="1373"/>
      <c r="BJ2" s="1373"/>
      <c r="BK2" s="1373"/>
      <c r="BL2" s="1373"/>
      <c r="BM2" s="1373"/>
      <c r="BN2" s="1373"/>
      <c r="BO2" s="1373"/>
      <c r="BP2" s="1373"/>
      <c r="BQ2" s="1373"/>
      <c r="BS2" s="1374" t="s">
        <v>163</v>
      </c>
      <c r="BT2" s="1374"/>
      <c r="BU2" s="1374"/>
      <c r="BV2" s="1374"/>
      <c r="BW2" s="1374"/>
      <c r="BX2" s="1374"/>
      <c r="BY2" s="1374"/>
      <c r="BZ2" s="1374"/>
      <c r="CA2" s="1374"/>
      <c r="CB2" s="1374"/>
      <c r="CE2" s="1373" t="s">
        <v>265</v>
      </c>
      <c r="CF2" s="1373"/>
      <c r="CG2" s="1373"/>
      <c r="CH2" s="1373"/>
      <c r="CI2" s="1373"/>
      <c r="CJ2" s="1373"/>
      <c r="CK2" s="1373"/>
      <c r="CL2" s="1373"/>
      <c r="CM2" s="1373"/>
      <c r="CN2" s="1373"/>
    </row>
    <row r="3" spans="2:92" ht="16.5" customHeight="1">
      <c r="B3" s="90"/>
      <c r="C3" s="91"/>
      <c r="D3" s="91"/>
      <c r="E3" s="91"/>
      <c r="F3" s="91"/>
      <c r="G3" s="91"/>
      <c r="H3" s="91"/>
      <c r="I3" s="91"/>
      <c r="J3" s="91"/>
      <c r="K3" s="91"/>
      <c r="N3" s="90"/>
      <c r="O3" s="91"/>
      <c r="P3" s="91"/>
      <c r="Q3" s="91"/>
      <c r="R3" s="91"/>
      <c r="S3" s="91"/>
      <c r="T3" s="91"/>
      <c r="U3" s="91"/>
      <c r="V3" s="91"/>
      <c r="W3" s="72" t="s">
        <v>76</v>
      </c>
      <c r="Y3" s="90"/>
      <c r="Z3" s="91"/>
      <c r="AA3" s="91"/>
      <c r="AB3" s="91"/>
      <c r="AC3" s="91"/>
      <c r="AD3" s="91"/>
      <c r="AE3" s="91"/>
      <c r="AF3" s="91"/>
      <c r="AG3" s="91"/>
      <c r="AH3" s="91"/>
      <c r="AK3" s="90"/>
      <c r="AL3" s="91"/>
      <c r="AM3" s="91"/>
      <c r="AN3" s="91"/>
      <c r="AO3" s="91"/>
      <c r="AP3" s="91"/>
      <c r="AQ3" s="91"/>
      <c r="AR3" s="91"/>
      <c r="AS3" s="91"/>
      <c r="AT3" s="72" t="s">
        <v>76</v>
      </c>
      <c r="AV3" s="90"/>
      <c r="AW3" s="91"/>
      <c r="AX3" s="91"/>
      <c r="AY3" s="91"/>
      <c r="AZ3" s="91"/>
      <c r="BA3" s="91"/>
      <c r="BB3" s="91"/>
      <c r="BC3" s="91"/>
      <c r="BD3" s="91"/>
      <c r="BE3" s="91"/>
      <c r="BH3" s="90"/>
      <c r="BI3" s="91"/>
      <c r="BJ3" s="91"/>
      <c r="BK3" s="91"/>
      <c r="BL3" s="91"/>
      <c r="BM3" s="91"/>
      <c r="BN3" s="91"/>
      <c r="BO3" s="91"/>
      <c r="BP3" s="91"/>
      <c r="BQ3" s="72" t="s">
        <v>76</v>
      </c>
      <c r="BS3" s="90"/>
      <c r="BT3" s="91"/>
      <c r="BU3" s="91"/>
      <c r="BV3" s="91"/>
      <c r="BW3" s="91"/>
      <c r="BX3" s="91"/>
      <c r="BY3" s="91"/>
      <c r="BZ3" s="91"/>
      <c r="CA3" s="91"/>
      <c r="CB3" s="91"/>
      <c r="CE3" s="90"/>
      <c r="CF3" s="91"/>
      <c r="CG3" s="91"/>
      <c r="CH3" s="91"/>
      <c r="CI3" s="91"/>
      <c r="CJ3" s="91"/>
      <c r="CK3" s="91"/>
      <c r="CL3" s="91"/>
      <c r="CM3" s="91"/>
      <c r="CN3" s="72" t="s">
        <v>76</v>
      </c>
    </row>
    <row r="4" spans="2:92" s="92" customFormat="1" ht="15" customHeight="1">
      <c r="B4" s="169" t="s">
        <v>164</v>
      </c>
      <c r="C4" s="1368" t="s">
        <v>266</v>
      </c>
      <c r="D4" s="1368"/>
      <c r="E4" s="1368"/>
      <c r="F4" s="1368" t="s">
        <v>189</v>
      </c>
      <c r="G4" s="1368"/>
      <c r="H4" s="1368"/>
      <c r="I4" s="1368" t="s">
        <v>165</v>
      </c>
      <c r="J4" s="1368"/>
      <c r="K4" s="1369"/>
      <c r="L4" s="1053"/>
      <c r="N4" s="169" t="s">
        <v>164</v>
      </c>
      <c r="O4" s="1368" t="s">
        <v>266</v>
      </c>
      <c r="P4" s="1368"/>
      <c r="Q4" s="1368"/>
      <c r="R4" s="1368" t="s">
        <v>189</v>
      </c>
      <c r="S4" s="1368"/>
      <c r="T4" s="1368"/>
      <c r="U4" s="1368" t="s">
        <v>165</v>
      </c>
      <c r="V4" s="1368"/>
      <c r="W4" s="1369"/>
      <c r="Y4" s="169" t="s">
        <v>164</v>
      </c>
      <c r="Z4" s="1368" t="s">
        <v>266</v>
      </c>
      <c r="AA4" s="1368"/>
      <c r="AB4" s="1368"/>
      <c r="AC4" s="1368" t="s">
        <v>189</v>
      </c>
      <c r="AD4" s="1368"/>
      <c r="AE4" s="1368"/>
      <c r="AF4" s="1368" t="s">
        <v>165</v>
      </c>
      <c r="AG4" s="1368"/>
      <c r="AH4" s="1369"/>
      <c r="AI4" s="1053"/>
      <c r="AK4" s="169" t="s">
        <v>164</v>
      </c>
      <c r="AL4" s="1368" t="s">
        <v>266</v>
      </c>
      <c r="AM4" s="1368"/>
      <c r="AN4" s="1368"/>
      <c r="AO4" s="1368" t="s">
        <v>189</v>
      </c>
      <c r="AP4" s="1368"/>
      <c r="AQ4" s="1368"/>
      <c r="AR4" s="1368" t="s">
        <v>165</v>
      </c>
      <c r="AS4" s="1368"/>
      <c r="AT4" s="1369"/>
      <c r="AV4" s="169" t="s">
        <v>164</v>
      </c>
      <c r="AW4" s="1368" t="s">
        <v>266</v>
      </c>
      <c r="AX4" s="1368"/>
      <c r="AY4" s="1368"/>
      <c r="AZ4" s="1368" t="s">
        <v>189</v>
      </c>
      <c r="BA4" s="1368"/>
      <c r="BB4" s="1368"/>
      <c r="BC4" s="1368" t="s">
        <v>165</v>
      </c>
      <c r="BD4" s="1368"/>
      <c r="BE4" s="1369"/>
      <c r="BF4" s="1053"/>
      <c r="BH4" s="169" t="s">
        <v>164</v>
      </c>
      <c r="BI4" s="1368" t="s">
        <v>266</v>
      </c>
      <c r="BJ4" s="1368"/>
      <c r="BK4" s="1368"/>
      <c r="BL4" s="1368" t="s">
        <v>189</v>
      </c>
      <c r="BM4" s="1368"/>
      <c r="BN4" s="1368"/>
      <c r="BO4" s="1368" t="s">
        <v>165</v>
      </c>
      <c r="BP4" s="1368"/>
      <c r="BQ4" s="1369"/>
      <c r="BS4" s="169" t="s">
        <v>164</v>
      </c>
      <c r="BT4" s="1368" t="s">
        <v>266</v>
      </c>
      <c r="BU4" s="1368"/>
      <c r="BV4" s="1368"/>
      <c r="BW4" s="1368" t="s">
        <v>189</v>
      </c>
      <c r="BX4" s="1368"/>
      <c r="BY4" s="1368"/>
      <c r="BZ4" s="1368" t="s">
        <v>165</v>
      </c>
      <c r="CA4" s="1368"/>
      <c r="CB4" s="1369"/>
      <c r="CC4" s="1053"/>
      <c r="CE4" s="169" t="s">
        <v>164</v>
      </c>
      <c r="CF4" s="1368" t="s">
        <v>266</v>
      </c>
      <c r="CG4" s="1368"/>
      <c r="CH4" s="1368"/>
      <c r="CI4" s="1368" t="s">
        <v>189</v>
      </c>
      <c r="CJ4" s="1368"/>
      <c r="CK4" s="1368"/>
      <c r="CL4" s="1368" t="s">
        <v>165</v>
      </c>
      <c r="CM4" s="1368"/>
      <c r="CN4" s="1369"/>
    </row>
    <row r="5" spans="2:92" s="92" customFormat="1" ht="15" customHeight="1">
      <c r="B5" s="233" t="s">
        <v>166</v>
      </c>
      <c r="C5" s="219" t="s">
        <v>41</v>
      </c>
      <c r="D5" s="219" t="s">
        <v>0</v>
      </c>
      <c r="E5" s="219" t="s">
        <v>1</v>
      </c>
      <c r="F5" s="219" t="s">
        <v>41</v>
      </c>
      <c r="G5" s="219" t="s">
        <v>0</v>
      </c>
      <c r="H5" s="219" t="s">
        <v>1</v>
      </c>
      <c r="I5" s="219" t="s">
        <v>41</v>
      </c>
      <c r="J5" s="219" t="s">
        <v>0</v>
      </c>
      <c r="K5" s="220" t="s">
        <v>1</v>
      </c>
      <c r="L5" s="1053"/>
      <c r="N5" s="233" t="s">
        <v>166</v>
      </c>
      <c r="O5" s="219" t="s">
        <v>41</v>
      </c>
      <c r="P5" s="219" t="s">
        <v>0</v>
      </c>
      <c r="Q5" s="219" t="s">
        <v>1</v>
      </c>
      <c r="R5" s="219" t="s">
        <v>41</v>
      </c>
      <c r="S5" s="219" t="s">
        <v>0</v>
      </c>
      <c r="T5" s="219" t="s">
        <v>1</v>
      </c>
      <c r="U5" s="219" t="s">
        <v>41</v>
      </c>
      <c r="V5" s="219" t="s">
        <v>0</v>
      </c>
      <c r="W5" s="220" t="s">
        <v>1</v>
      </c>
      <c r="Y5" s="233" t="s">
        <v>166</v>
      </c>
      <c r="Z5" s="219" t="s">
        <v>41</v>
      </c>
      <c r="AA5" s="219" t="s">
        <v>0</v>
      </c>
      <c r="AB5" s="219" t="s">
        <v>1</v>
      </c>
      <c r="AC5" s="219" t="s">
        <v>41</v>
      </c>
      <c r="AD5" s="219" t="s">
        <v>0</v>
      </c>
      <c r="AE5" s="219" t="s">
        <v>1</v>
      </c>
      <c r="AF5" s="219" t="s">
        <v>41</v>
      </c>
      <c r="AG5" s="219" t="s">
        <v>0</v>
      </c>
      <c r="AH5" s="220" t="s">
        <v>1</v>
      </c>
      <c r="AI5" s="1053"/>
      <c r="AK5" s="233" t="s">
        <v>166</v>
      </c>
      <c r="AL5" s="219" t="s">
        <v>41</v>
      </c>
      <c r="AM5" s="219" t="s">
        <v>0</v>
      </c>
      <c r="AN5" s="219" t="s">
        <v>1</v>
      </c>
      <c r="AO5" s="219" t="s">
        <v>41</v>
      </c>
      <c r="AP5" s="219" t="s">
        <v>0</v>
      </c>
      <c r="AQ5" s="219" t="s">
        <v>1</v>
      </c>
      <c r="AR5" s="219" t="s">
        <v>41</v>
      </c>
      <c r="AS5" s="219" t="s">
        <v>0</v>
      </c>
      <c r="AT5" s="220" t="s">
        <v>1</v>
      </c>
      <c r="AV5" s="233" t="s">
        <v>166</v>
      </c>
      <c r="AW5" s="219" t="s">
        <v>41</v>
      </c>
      <c r="AX5" s="219" t="s">
        <v>0</v>
      </c>
      <c r="AY5" s="219" t="s">
        <v>1</v>
      </c>
      <c r="AZ5" s="219" t="s">
        <v>41</v>
      </c>
      <c r="BA5" s="219" t="s">
        <v>0</v>
      </c>
      <c r="BB5" s="219" t="s">
        <v>1</v>
      </c>
      <c r="BC5" s="219" t="s">
        <v>41</v>
      </c>
      <c r="BD5" s="219" t="s">
        <v>0</v>
      </c>
      <c r="BE5" s="220" t="s">
        <v>1</v>
      </c>
      <c r="BF5" s="1053"/>
      <c r="BH5" s="233" t="s">
        <v>166</v>
      </c>
      <c r="BI5" s="219" t="s">
        <v>41</v>
      </c>
      <c r="BJ5" s="219" t="s">
        <v>0</v>
      </c>
      <c r="BK5" s="219" t="s">
        <v>1</v>
      </c>
      <c r="BL5" s="219" t="s">
        <v>41</v>
      </c>
      <c r="BM5" s="219" t="s">
        <v>0</v>
      </c>
      <c r="BN5" s="219" t="s">
        <v>1</v>
      </c>
      <c r="BO5" s="219" t="s">
        <v>41</v>
      </c>
      <c r="BP5" s="219" t="s">
        <v>0</v>
      </c>
      <c r="BQ5" s="220" t="s">
        <v>1</v>
      </c>
      <c r="BS5" s="228" t="s">
        <v>166</v>
      </c>
      <c r="BT5" s="219" t="s">
        <v>41</v>
      </c>
      <c r="BU5" s="219" t="s">
        <v>0</v>
      </c>
      <c r="BV5" s="219" t="s">
        <v>1</v>
      </c>
      <c r="BW5" s="219" t="s">
        <v>41</v>
      </c>
      <c r="BX5" s="219" t="s">
        <v>0</v>
      </c>
      <c r="BY5" s="219" t="s">
        <v>1</v>
      </c>
      <c r="BZ5" s="219" t="s">
        <v>41</v>
      </c>
      <c r="CA5" s="219" t="s">
        <v>0</v>
      </c>
      <c r="CB5" s="220" t="s">
        <v>1</v>
      </c>
      <c r="CC5" s="1053"/>
      <c r="CE5" s="228" t="s">
        <v>166</v>
      </c>
      <c r="CF5" s="219" t="s">
        <v>41</v>
      </c>
      <c r="CG5" s="219" t="s">
        <v>0</v>
      </c>
      <c r="CH5" s="219" t="s">
        <v>1</v>
      </c>
      <c r="CI5" s="219" t="s">
        <v>41</v>
      </c>
      <c r="CJ5" s="219" t="s">
        <v>0</v>
      </c>
      <c r="CK5" s="219" t="s">
        <v>1</v>
      </c>
      <c r="CL5" s="219" t="s">
        <v>41</v>
      </c>
      <c r="CM5" s="219" t="s">
        <v>0</v>
      </c>
      <c r="CN5" s="220" t="s">
        <v>1</v>
      </c>
    </row>
    <row r="6" spans="2:92" s="92" customFormat="1" ht="6" customHeight="1">
      <c r="B6" s="229"/>
      <c r="C6" s="93"/>
      <c r="D6" s="93"/>
      <c r="E6" s="93"/>
      <c r="F6" s="93"/>
      <c r="G6" s="93"/>
      <c r="H6" s="93"/>
      <c r="I6" s="93"/>
      <c r="J6" s="93"/>
      <c r="K6" s="93"/>
      <c r="L6" s="1053"/>
      <c r="N6" s="93"/>
      <c r="O6" s="235"/>
      <c r="P6" s="93"/>
      <c r="Q6" s="93"/>
      <c r="R6" s="93"/>
      <c r="S6" s="93"/>
      <c r="T6" s="93"/>
      <c r="U6" s="93"/>
      <c r="V6" s="93"/>
      <c r="W6" s="93"/>
      <c r="X6" s="170"/>
      <c r="Y6" s="236"/>
      <c r="Z6" s="93"/>
      <c r="AA6" s="93"/>
      <c r="AB6" s="93"/>
      <c r="AC6" s="93"/>
      <c r="AD6" s="93"/>
      <c r="AE6" s="93"/>
      <c r="AF6" s="93"/>
      <c r="AG6" s="93"/>
      <c r="AH6" s="93"/>
      <c r="AI6" s="1053"/>
      <c r="AK6" s="93"/>
      <c r="AL6" s="235"/>
      <c r="AM6" s="93"/>
      <c r="AN6" s="93"/>
      <c r="AO6" s="93"/>
      <c r="AP6" s="93"/>
      <c r="AQ6" s="93"/>
      <c r="AR6" s="93"/>
      <c r="AS6" s="93"/>
      <c r="AT6" s="93"/>
      <c r="AU6" s="170"/>
      <c r="AV6" s="236"/>
      <c r="AW6" s="93"/>
      <c r="AX6" s="93"/>
      <c r="AY6" s="93"/>
      <c r="AZ6" s="93"/>
      <c r="BA6" s="93"/>
      <c r="BB6" s="93"/>
      <c r="BC6" s="93"/>
      <c r="BD6" s="93"/>
      <c r="BE6" s="93"/>
      <c r="BF6" s="1053"/>
      <c r="BH6" s="229"/>
      <c r="BI6" s="93"/>
      <c r="BJ6" s="93"/>
      <c r="BK6" s="93"/>
      <c r="BL6" s="93"/>
      <c r="BM6" s="93"/>
      <c r="BN6" s="93"/>
      <c r="BO6" s="93"/>
      <c r="BP6" s="93"/>
      <c r="BQ6" s="93"/>
      <c r="BS6" s="229"/>
      <c r="BT6" s="93"/>
      <c r="BU6" s="93"/>
      <c r="BV6" s="93"/>
      <c r="BW6" s="93"/>
      <c r="BX6" s="93"/>
      <c r="BY6" s="93"/>
      <c r="BZ6" s="93"/>
      <c r="CA6" s="93"/>
      <c r="CB6" s="93"/>
      <c r="CC6" s="1053"/>
      <c r="CE6" s="229"/>
      <c r="CF6" s="93"/>
      <c r="CG6" s="93"/>
      <c r="CH6" s="93"/>
      <c r="CI6" s="94"/>
      <c r="CJ6" s="94"/>
      <c r="CK6" s="94"/>
      <c r="CL6" s="94"/>
      <c r="CM6" s="94"/>
      <c r="CN6" s="94"/>
    </row>
    <row r="7" spans="2:92" ht="12" customHeight="1">
      <c r="B7" s="234" t="s">
        <v>167</v>
      </c>
      <c r="C7" s="162">
        <v>168466</v>
      </c>
      <c r="D7" s="162">
        <v>77251</v>
      </c>
      <c r="E7" s="162">
        <v>91215</v>
      </c>
      <c r="F7" s="162">
        <v>177411</v>
      </c>
      <c r="G7" s="162">
        <v>81367</v>
      </c>
      <c r="H7" s="162">
        <v>96044</v>
      </c>
      <c r="I7" s="162">
        <v>183473</v>
      </c>
      <c r="J7" s="162">
        <v>84064</v>
      </c>
      <c r="K7" s="162">
        <v>99409</v>
      </c>
      <c r="N7" s="227" t="s">
        <v>168</v>
      </c>
      <c r="O7" s="237">
        <v>10716</v>
      </c>
      <c r="P7" s="162">
        <v>5068</v>
      </c>
      <c r="Q7" s="162">
        <v>5648</v>
      </c>
      <c r="R7" s="162">
        <v>11713</v>
      </c>
      <c r="S7" s="162">
        <v>5423</v>
      </c>
      <c r="T7" s="162">
        <v>6290</v>
      </c>
      <c r="U7" s="162">
        <v>11976</v>
      </c>
      <c r="V7" s="162">
        <v>5480</v>
      </c>
      <c r="W7" s="162">
        <v>6496</v>
      </c>
      <c r="X7" s="238"/>
      <c r="Y7" s="234" t="s">
        <v>167</v>
      </c>
      <c r="Z7" s="162">
        <v>155163</v>
      </c>
      <c r="AA7" s="162">
        <v>71163</v>
      </c>
      <c r="AB7" s="162">
        <v>84000</v>
      </c>
      <c r="AC7" s="162">
        <v>163343</v>
      </c>
      <c r="AD7" s="162">
        <v>74894</v>
      </c>
      <c r="AE7" s="162">
        <v>88449</v>
      </c>
      <c r="AF7" s="162">
        <v>168539</v>
      </c>
      <c r="AG7" s="162">
        <v>77151</v>
      </c>
      <c r="AH7" s="162">
        <v>91388</v>
      </c>
      <c r="AK7" s="252" t="s">
        <v>168</v>
      </c>
      <c r="AL7" s="237">
        <v>9892</v>
      </c>
      <c r="AM7" s="162">
        <v>4656</v>
      </c>
      <c r="AN7" s="162">
        <v>5236</v>
      </c>
      <c r="AO7" s="162">
        <v>10676</v>
      </c>
      <c r="AP7" s="162">
        <v>4932</v>
      </c>
      <c r="AQ7" s="162">
        <v>5744</v>
      </c>
      <c r="AR7" s="162">
        <v>10913</v>
      </c>
      <c r="AS7" s="162">
        <v>4953</v>
      </c>
      <c r="AT7" s="162">
        <v>5960</v>
      </c>
      <c r="AU7" s="238"/>
      <c r="AV7" s="253" t="s">
        <v>167</v>
      </c>
      <c r="AW7" s="162">
        <v>10187</v>
      </c>
      <c r="AX7" s="162">
        <v>4657</v>
      </c>
      <c r="AY7" s="162">
        <v>5530</v>
      </c>
      <c r="AZ7" s="162">
        <v>10780</v>
      </c>
      <c r="BA7" s="162">
        <v>4931</v>
      </c>
      <c r="BB7" s="162">
        <v>5849</v>
      </c>
      <c r="BC7" s="162">
        <v>11422</v>
      </c>
      <c r="BD7" s="162">
        <v>5239</v>
      </c>
      <c r="BE7" s="162">
        <v>6183</v>
      </c>
      <c r="BH7" s="253" t="s">
        <v>168</v>
      </c>
      <c r="BI7" s="162">
        <v>617</v>
      </c>
      <c r="BJ7" s="162">
        <v>308</v>
      </c>
      <c r="BK7" s="162">
        <v>309</v>
      </c>
      <c r="BL7" s="162">
        <v>794</v>
      </c>
      <c r="BM7" s="162">
        <v>367</v>
      </c>
      <c r="BN7" s="162">
        <v>427</v>
      </c>
      <c r="BO7" s="162">
        <v>805</v>
      </c>
      <c r="BP7" s="162">
        <v>399</v>
      </c>
      <c r="BQ7" s="162">
        <v>406</v>
      </c>
      <c r="BS7" s="253" t="s">
        <v>167</v>
      </c>
      <c r="BT7" s="162">
        <v>3116</v>
      </c>
      <c r="BU7" s="162">
        <v>1431</v>
      </c>
      <c r="BV7" s="162">
        <v>1685</v>
      </c>
      <c r="BW7" s="162">
        <v>3288</v>
      </c>
      <c r="BX7" s="162">
        <v>1542</v>
      </c>
      <c r="BY7" s="162">
        <v>1746</v>
      </c>
      <c r="BZ7" s="162">
        <v>3512</v>
      </c>
      <c r="CA7" s="162">
        <v>1674</v>
      </c>
      <c r="CB7" s="162">
        <v>1838</v>
      </c>
      <c r="CE7" s="253" t="s">
        <v>168</v>
      </c>
      <c r="CF7" s="162">
        <v>207</v>
      </c>
      <c r="CG7" s="162">
        <v>104</v>
      </c>
      <c r="CH7" s="162">
        <v>103</v>
      </c>
      <c r="CI7" s="162">
        <v>243</v>
      </c>
      <c r="CJ7" s="162">
        <v>124</v>
      </c>
      <c r="CK7" s="162">
        <v>119</v>
      </c>
      <c r="CL7" s="162">
        <v>258</v>
      </c>
      <c r="CM7" s="162">
        <v>128</v>
      </c>
      <c r="CN7" s="162">
        <v>130</v>
      </c>
    </row>
    <row r="8" spans="2:92" ht="12" customHeight="1">
      <c r="B8" s="234" t="s">
        <v>169</v>
      </c>
      <c r="C8" s="162">
        <v>5287</v>
      </c>
      <c r="D8" s="162">
        <v>2758</v>
      </c>
      <c r="E8" s="162">
        <v>2529</v>
      </c>
      <c r="F8" s="162">
        <v>5685</v>
      </c>
      <c r="G8" s="162">
        <v>2930</v>
      </c>
      <c r="H8" s="162">
        <v>2755</v>
      </c>
      <c r="I8" s="162">
        <v>6284</v>
      </c>
      <c r="J8" s="162">
        <v>3158</v>
      </c>
      <c r="K8" s="162">
        <v>3126</v>
      </c>
      <c r="N8" s="228">
        <v>50</v>
      </c>
      <c r="O8" s="239">
        <v>2157</v>
      </c>
      <c r="P8" s="240">
        <v>1035</v>
      </c>
      <c r="Q8" s="240">
        <v>1122</v>
      </c>
      <c r="R8" s="240">
        <v>2433</v>
      </c>
      <c r="S8" s="240">
        <v>1077</v>
      </c>
      <c r="T8" s="240">
        <v>1356</v>
      </c>
      <c r="U8" s="240">
        <v>2438</v>
      </c>
      <c r="V8" s="240">
        <v>1125</v>
      </c>
      <c r="W8" s="240">
        <v>1313</v>
      </c>
      <c r="X8" s="238"/>
      <c r="Y8" s="234" t="s">
        <v>169</v>
      </c>
      <c r="Z8" s="163">
        <v>4882</v>
      </c>
      <c r="AA8" s="163">
        <v>2541</v>
      </c>
      <c r="AB8" s="163">
        <v>2341</v>
      </c>
      <c r="AC8" s="162">
        <v>5255</v>
      </c>
      <c r="AD8" s="162">
        <v>2699</v>
      </c>
      <c r="AE8" s="162">
        <v>2556</v>
      </c>
      <c r="AF8" s="162">
        <v>5781</v>
      </c>
      <c r="AG8" s="162">
        <v>2919</v>
      </c>
      <c r="AH8" s="162">
        <v>2862</v>
      </c>
      <c r="AK8" s="228">
        <v>50</v>
      </c>
      <c r="AL8" s="239">
        <v>1981</v>
      </c>
      <c r="AM8" s="240">
        <v>942</v>
      </c>
      <c r="AN8" s="240">
        <v>1039</v>
      </c>
      <c r="AO8" s="240">
        <v>2224</v>
      </c>
      <c r="AP8" s="240">
        <v>987</v>
      </c>
      <c r="AQ8" s="240">
        <v>1237</v>
      </c>
      <c r="AR8" s="240">
        <v>2229</v>
      </c>
      <c r="AS8" s="240">
        <v>1014</v>
      </c>
      <c r="AT8" s="240">
        <v>1215</v>
      </c>
      <c r="AU8" s="238"/>
      <c r="AV8" s="253" t="s">
        <v>169</v>
      </c>
      <c r="AW8" s="163">
        <v>338</v>
      </c>
      <c r="AX8" s="163">
        <v>179</v>
      </c>
      <c r="AY8" s="163">
        <v>159</v>
      </c>
      <c r="AZ8" s="162">
        <v>345</v>
      </c>
      <c r="BA8" s="162">
        <v>190</v>
      </c>
      <c r="BB8" s="162">
        <v>155</v>
      </c>
      <c r="BC8" s="162">
        <v>384</v>
      </c>
      <c r="BD8" s="162">
        <v>179</v>
      </c>
      <c r="BE8" s="162">
        <v>205</v>
      </c>
      <c r="BH8" s="230">
        <v>50</v>
      </c>
      <c r="BI8" s="96">
        <v>132</v>
      </c>
      <c r="BJ8" s="96">
        <v>69</v>
      </c>
      <c r="BK8" s="96">
        <v>63</v>
      </c>
      <c r="BL8" s="96">
        <v>162</v>
      </c>
      <c r="BM8" s="96">
        <v>73</v>
      </c>
      <c r="BN8" s="96">
        <v>89</v>
      </c>
      <c r="BO8" s="96">
        <v>148</v>
      </c>
      <c r="BP8" s="96">
        <v>78</v>
      </c>
      <c r="BQ8" s="96">
        <v>70</v>
      </c>
      <c r="BS8" s="253" t="s">
        <v>169</v>
      </c>
      <c r="BT8" s="163">
        <v>67</v>
      </c>
      <c r="BU8" s="163">
        <v>38</v>
      </c>
      <c r="BV8" s="163">
        <v>29</v>
      </c>
      <c r="BW8" s="162">
        <v>85</v>
      </c>
      <c r="BX8" s="162">
        <v>41</v>
      </c>
      <c r="BY8" s="162">
        <v>44</v>
      </c>
      <c r="BZ8" s="162">
        <v>119</v>
      </c>
      <c r="CA8" s="162">
        <v>60</v>
      </c>
      <c r="CB8" s="162">
        <v>59</v>
      </c>
      <c r="CE8" s="230">
        <v>50</v>
      </c>
      <c r="CF8" s="96">
        <v>44</v>
      </c>
      <c r="CG8" s="96">
        <v>24</v>
      </c>
      <c r="CH8" s="96">
        <v>20</v>
      </c>
      <c r="CI8" s="96">
        <v>47</v>
      </c>
      <c r="CJ8" s="96">
        <v>17</v>
      </c>
      <c r="CK8" s="96">
        <v>30</v>
      </c>
      <c r="CL8" s="96">
        <v>61</v>
      </c>
      <c r="CM8" s="96">
        <v>33</v>
      </c>
      <c r="CN8" s="96">
        <v>28</v>
      </c>
    </row>
    <row r="9" spans="2:92" ht="12" customHeight="1">
      <c r="B9" s="231">
        <v>0</v>
      </c>
      <c r="C9" s="97">
        <v>960</v>
      </c>
      <c r="D9" s="97">
        <v>491</v>
      </c>
      <c r="E9" s="97">
        <v>469</v>
      </c>
      <c r="F9" s="97">
        <v>1044</v>
      </c>
      <c r="G9" s="97">
        <v>544</v>
      </c>
      <c r="H9" s="97">
        <v>500</v>
      </c>
      <c r="I9" s="97">
        <v>1280</v>
      </c>
      <c r="J9" s="97">
        <v>637</v>
      </c>
      <c r="K9" s="97">
        <v>643</v>
      </c>
      <c r="N9" s="228">
        <v>51</v>
      </c>
      <c r="O9" s="239">
        <v>2212</v>
      </c>
      <c r="P9" s="240">
        <v>1027</v>
      </c>
      <c r="Q9" s="240">
        <v>1185</v>
      </c>
      <c r="R9" s="240">
        <v>2351</v>
      </c>
      <c r="S9" s="240">
        <v>1123</v>
      </c>
      <c r="T9" s="240">
        <v>1228</v>
      </c>
      <c r="U9" s="240">
        <v>2460</v>
      </c>
      <c r="V9" s="240">
        <v>1174</v>
      </c>
      <c r="W9" s="240">
        <v>1286</v>
      </c>
      <c r="X9" s="238"/>
      <c r="Y9" s="231">
        <v>0</v>
      </c>
      <c r="Z9" s="96">
        <v>891</v>
      </c>
      <c r="AA9" s="96">
        <v>452</v>
      </c>
      <c r="AB9" s="96">
        <v>439</v>
      </c>
      <c r="AC9" s="97">
        <v>966</v>
      </c>
      <c r="AD9" s="97">
        <v>497</v>
      </c>
      <c r="AE9" s="97">
        <v>469</v>
      </c>
      <c r="AF9" s="97">
        <v>1180</v>
      </c>
      <c r="AG9" s="97">
        <v>590</v>
      </c>
      <c r="AH9" s="97">
        <v>590</v>
      </c>
      <c r="AK9" s="228">
        <v>51</v>
      </c>
      <c r="AL9" s="239">
        <v>2059</v>
      </c>
      <c r="AM9" s="240">
        <v>950</v>
      </c>
      <c r="AN9" s="240">
        <v>1109</v>
      </c>
      <c r="AO9" s="240">
        <v>2165</v>
      </c>
      <c r="AP9" s="240">
        <v>1036</v>
      </c>
      <c r="AQ9" s="240">
        <v>1129</v>
      </c>
      <c r="AR9" s="240">
        <v>2243</v>
      </c>
      <c r="AS9" s="240">
        <v>1059</v>
      </c>
      <c r="AT9" s="240">
        <v>1184</v>
      </c>
      <c r="AU9" s="238"/>
      <c r="AV9" s="231">
        <v>0</v>
      </c>
      <c r="AW9" s="96">
        <v>60</v>
      </c>
      <c r="AX9" s="96">
        <v>36</v>
      </c>
      <c r="AY9" s="96">
        <v>24</v>
      </c>
      <c r="AZ9" s="97">
        <v>66</v>
      </c>
      <c r="BA9" s="97">
        <v>40</v>
      </c>
      <c r="BB9" s="97">
        <v>26</v>
      </c>
      <c r="BC9" s="97">
        <v>83</v>
      </c>
      <c r="BD9" s="97">
        <v>38</v>
      </c>
      <c r="BE9" s="97">
        <v>45</v>
      </c>
      <c r="BH9" s="230">
        <v>51</v>
      </c>
      <c r="BI9" s="96">
        <v>119</v>
      </c>
      <c r="BJ9" s="96">
        <v>59</v>
      </c>
      <c r="BK9" s="96">
        <v>60</v>
      </c>
      <c r="BL9" s="96">
        <v>138</v>
      </c>
      <c r="BM9" s="96">
        <v>65</v>
      </c>
      <c r="BN9" s="96">
        <v>73</v>
      </c>
      <c r="BO9" s="96">
        <v>168</v>
      </c>
      <c r="BP9" s="96">
        <v>87</v>
      </c>
      <c r="BQ9" s="96">
        <v>81</v>
      </c>
      <c r="BS9" s="231">
        <v>0</v>
      </c>
      <c r="BT9" s="96">
        <v>9</v>
      </c>
      <c r="BU9" s="96">
        <v>3</v>
      </c>
      <c r="BV9" s="96">
        <v>6</v>
      </c>
      <c r="BW9" s="97">
        <v>12</v>
      </c>
      <c r="BX9" s="97">
        <v>7</v>
      </c>
      <c r="BY9" s="97">
        <v>5</v>
      </c>
      <c r="BZ9" s="97">
        <v>17</v>
      </c>
      <c r="CA9" s="97">
        <v>9</v>
      </c>
      <c r="CB9" s="97">
        <v>8</v>
      </c>
      <c r="CE9" s="230">
        <v>51</v>
      </c>
      <c r="CF9" s="96">
        <v>34</v>
      </c>
      <c r="CG9" s="96">
        <v>18</v>
      </c>
      <c r="CH9" s="96">
        <v>16</v>
      </c>
      <c r="CI9" s="96">
        <v>48</v>
      </c>
      <c r="CJ9" s="96">
        <v>22</v>
      </c>
      <c r="CK9" s="96">
        <v>26</v>
      </c>
      <c r="CL9" s="96">
        <v>49</v>
      </c>
      <c r="CM9" s="96">
        <v>28</v>
      </c>
      <c r="CN9" s="96">
        <v>21</v>
      </c>
    </row>
    <row r="10" spans="2:92" ht="12" customHeight="1">
      <c r="B10" s="231">
        <v>1</v>
      </c>
      <c r="C10" s="97">
        <v>1009</v>
      </c>
      <c r="D10" s="97">
        <v>532</v>
      </c>
      <c r="E10" s="97">
        <v>477</v>
      </c>
      <c r="F10" s="97">
        <v>1189</v>
      </c>
      <c r="G10" s="97">
        <v>603</v>
      </c>
      <c r="H10" s="97">
        <v>586</v>
      </c>
      <c r="I10" s="97">
        <v>1131</v>
      </c>
      <c r="J10" s="97">
        <v>572</v>
      </c>
      <c r="K10" s="97">
        <v>559</v>
      </c>
      <c r="N10" s="228">
        <v>52</v>
      </c>
      <c r="O10" s="239">
        <v>2240</v>
      </c>
      <c r="P10" s="240">
        <v>1089</v>
      </c>
      <c r="Q10" s="240">
        <v>1151</v>
      </c>
      <c r="R10" s="240">
        <v>2282</v>
      </c>
      <c r="S10" s="240">
        <v>1042</v>
      </c>
      <c r="T10" s="240">
        <v>1240</v>
      </c>
      <c r="U10" s="240">
        <v>2383</v>
      </c>
      <c r="V10" s="240">
        <v>1074</v>
      </c>
      <c r="W10" s="240">
        <v>1309</v>
      </c>
      <c r="X10" s="238"/>
      <c r="Y10" s="231">
        <v>1</v>
      </c>
      <c r="Z10" s="96">
        <v>930</v>
      </c>
      <c r="AA10" s="96">
        <v>490</v>
      </c>
      <c r="AB10" s="96">
        <v>440</v>
      </c>
      <c r="AC10" s="97">
        <v>1106</v>
      </c>
      <c r="AD10" s="97">
        <v>566</v>
      </c>
      <c r="AE10" s="97">
        <v>540</v>
      </c>
      <c r="AF10" s="97">
        <v>1047</v>
      </c>
      <c r="AG10" s="97">
        <v>527</v>
      </c>
      <c r="AH10" s="97">
        <v>520</v>
      </c>
      <c r="AK10" s="228">
        <v>52</v>
      </c>
      <c r="AL10" s="239">
        <v>2068</v>
      </c>
      <c r="AM10" s="240">
        <v>994</v>
      </c>
      <c r="AN10" s="240">
        <v>1074</v>
      </c>
      <c r="AO10" s="240">
        <v>2086</v>
      </c>
      <c r="AP10" s="240">
        <v>943</v>
      </c>
      <c r="AQ10" s="240">
        <v>1143</v>
      </c>
      <c r="AR10" s="240">
        <v>2122</v>
      </c>
      <c r="AS10" s="240">
        <v>945</v>
      </c>
      <c r="AT10" s="240">
        <v>1177</v>
      </c>
      <c r="AU10" s="238"/>
      <c r="AV10" s="231">
        <v>1</v>
      </c>
      <c r="AW10" s="96">
        <v>60</v>
      </c>
      <c r="AX10" s="96">
        <v>31</v>
      </c>
      <c r="AY10" s="96">
        <v>29</v>
      </c>
      <c r="AZ10" s="97">
        <v>61</v>
      </c>
      <c r="BA10" s="97">
        <v>29</v>
      </c>
      <c r="BB10" s="97">
        <v>32</v>
      </c>
      <c r="BC10" s="97">
        <v>61</v>
      </c>
      <c r="BD10" s="97">
        <v>32</v>
      </c>
      <c r="BE10" s="97">
        <v>29</v>
      </c>
      <c r="BH10" s="230">
        <v>52</v>
      </c>
      <c r="BI10" s="96">
        <v>126</v>
      </c>
      <c r="BJ10" s="96">
        <v>71</v>
      </c>
      <c r="BK10" s="96">
        <v>55</v>
      </c>
      <c r="BL10" s="96">
        <v>150</v>
      </c>
      <c r="BM10" s="96">
        <v>71</v>
      </c>
      <c r="BN10" s="96">
        <v>79</v>
      </c>
      <c r="BO10" s="96">
        <v>197</v>
      </c>
      <c r="BP10" s="96">
        <v>98</v>
      </c>
      <c r="BQ10" s="96">
        <v>99</v>
      </c>
      <c r="BS10" s="231">
        <v>1</v>
      </c>
      <c r="BT10" s="96">
        <v>19</v>
      </c>
      <c r="BU10" s="96">
        <v>11</v>
      </c>
      <c r="BV10" s="96">
        <v>8</v>
      </c>
      <c r="BW10" s="97">
        <v>22</v>
      </c>
      <c r="BX10" s="97">
        <v>8</v>
      </c>
      <c r="BY10" s="97">
        <v>14</v>
      </c>
      <c r="BZ10" s="97">
        <v>23</v>
      </c>
      <c r="CA10" s="97">
        <v>13</v>
      </c>
      <c r="CB10" s="97">
        <v>10</v>
      </c>
      <c r="CE10" s="230">
        <v>52</v>
      </c>
      <c r="CF10" s="96">
        <v>46</v>
      </c>
      <c r="CG10" s="96">
        <v>24</v>
      </c>
      <c r="CH10" s="96">
        <v>22</v>
      </c>
      <c r="CI10" s="96">
        <v>46</v>
      </c>
      <c r="CJ10" s="96">
        <v>28</v>
      </c>
      <c r="CK10" s="96">
        <v>18</v>
      </c>
      <c r="CL10" s="96">
        <v>64</v>
      </c>
      <c r="CM10" s="96">
        <v>31</v>
      </c>
      <c r="CN10" s="96">
        <v>33</v>
      </c>
    </row>
    <row r="11" spans="2:92" ht="12" customHeight="1">
      <c r="B11" s="231">
        <v>2</v>
      </c>
      <c r="C11" s="97">
        <v>1092</v>
      </c>
      <c r="D11" s="97">
        <v>560</v>
      </c>
      <c r="E11" s="97">
        <v>532</v>
      </c>
      <c r="F11" s="97">
        <v>1161</v>
      </c>
      <c r="G11" s="97">
        <v>632</v>
      </c>
      <c r="H11" s="97">
        <v>529</v>
      </c>
      <c r="I11" s="97">
        <v>1293</v>
      </c>
      <c r="J11" s="97">
        <v>677</v>
      </c>
      <c r="K11" s="97">
        <v>616</v>
      </c>
      <c r="N11" s="228">
        <v>53</v>
      </c>
      <c r="O11" s="239">
        <v>2279</v>
      </c>
      <c r="P11" s="240">
        <v>1075</v>
      </c>
      <c r="Q11" s="240">
        <v>1204</v>
      </c>
      <c r="R11" s="240">
        <v>2346</v>
      </c>
      <c r="S11" s="240">
        <v>1111</v>
      </c>
      <c r="T11" s="240">
        <v>1235</v>
      </c>
      <c r="U11" s="240">
        <v>2313</v>
      </c>
      <c r="V11" s="240">
        <v>1059</v>
      </c>
      <c r="W11" s="240">
        <v>1254</v>
      </c>
      <c r="X11" s="238"/>
      <c r="Y11" s="231">
        <v>2</v>
      </c>
      <c r="Z11" s="96">
        <v>1019</v>
      </c>
      <c r="AA11" s="96">
        <v>513</v>
      </c>
      <c r="AB11" s="96">
        <v>506</v>
      </c>
      <c r="AC11" s="97">
        <v>1069</v>
      </c>
      <c r="AD11" s="97">
        <v>574</v>
      </c>
      <c r="AE11" s="97">
        <v>495</v>
      </c>
      <c r="AF11" s="97">
        <v>1185</v>
      </c>
      <c r="AG11" s="97">
        <v>620</v>
      </c>
      <c r="AH11" s="97">
        <v>565</v>
      </c>
      <c r="AK11" s="228">
        <v>53</v>
      </c>
      <c r="AL11" s="239">
        <v>2091</v>
      </c>
      <c r="AM11" s="240">
        <v>990</v>
      </c>
      <c r="AN11" s="240">
        <v>1101</v>
      </c>
      <c r="AO11" s="240">
        <v>2120</v>
      </c>
      <c r="AP11" s="240">
        <v>997</v>
      </c>
      <c r="AQ11" s="240">
        <v>1123</v>
      </c>
      <c r="AR11" s="240">
        <v>2126</v>
      </c>
      <c r="AS11" s="240">
        <v>973</v>
      </c>
      <c r="AT11" s="240">
        <v>1153</v>
      </c>
      <c r="AU11" s="238"/>
      <c r="AV11" s="231">
        <v>2</v>
      </c>
      <c r="AW11" s="96">
        <v>58</v>
      </c>
      <c r="AX11" s="96">
        <v>35</v>
      </c>
      <c r="AY11" s="96">
        <v>23</v>
      </c>
      <c r="AZ11" s="97">
        <v>74</v>
      </c>
      <c r="BA11" s="97">
        <v>48</v>
      </c>
      <c r="BB11" s="97">
        <v>26</v>
      </c>
      <c r="BC11" s="97">
        <v>88</v>
      </c>
      <c r="BD11" s="97">
        <v>47</v>
      </c>
      <c r="BE11" s="97">
        <v>41</v>
      </c>
      <c r="BH11" s="230">
        <v>53</v>
      </c>
      <c r="BI11" s="96">
        <v>140</v>
      </c>
      <c r="BJ11" s="96">
        <v>64</v>
      </c>
      <c r="BK11" s="96">
        <v>76</v>
      </c>
      <c r="BL11" s="96">
        <v>169</v>
      </c>
      <c r="BM11" s="96">
        <v>82</v>
      </c>
      <c r="BN11" s="96">
        <v>87</v>
      </c>
      <c r="BO11" s="96">
        <v>145</v>
      </c>
      <c r="BP11" s="96">
        <v>66</v>
      </c>
      <c r="BQ11" s="96">
        <v>79</v>
      </c>
      <c r="BS11" s="231">
        <v>2</v>
      </c>
      <c r="BT11" s="96">
        <v>15</v>
      </c>
      <c r="BU11" s="96">
        <v>12</v>
      </c>
      <c r="BV11" s="96">
        <v>3</v>
      </c>
      <c r="BW11" s="97">
        <v>18</v>
      </c>
      <c r="BX11" s="97">
        <v>10</v>
      </c>
      <c r="BY11" s="97">
        <v>8</v>
      </c>
      <c r="BZ11" s="97">
        <v>20</v>
      </c>
      <c r="CA11" s="97">
        <v>10</v>
      </c>
      <c r="CB11" s="97">
        <v>10</v>
      </c>
      <c r="CE11" s="230">
        <v>53</v>
      </c>
      <c r="CF11" s="96">
        <v>48</v>
      </c>
      <c r="CG11" s="96">
        <v>21</v>
      </c>
      <c r="CH11" s="96">
        <v>27</v>
      </c>
      <c r="CI11" s="96">
        <v>57</v>
      </c>
      <c r="CJ11" s="96">
        <v>32</v>
      </c>
      <c r="CK11" s="96">
        <v>25</v>
      </c>
      <c r="CL11" s="96">
        <v>42</v>
      </c>
      <c r="CM11" s="96">
        <v>20</v>
      </c>
      <c r="CN11" s="96">
        <v>22</v>
      </c>
    </row>
    <row r="12" spans="2:92" ht="12" customHeight="1">
      <c r="B12" s="231">
        <v>3</v>
      </c>
      <c r="C12" s="97">
        <v>1061</v>
      </c>
      <c r="D12" s="97">
        <v>558</v>
      </c>
      <c r="E12" s="97">
        <v>503</v>
      </c>
      <c r="F12" s="97">
        <v>1142</v>
      </c>
      <c r="G12" s="97">
        <v>598</v>
      </c>
      <c r="H12" s="97">
        <v>544</v>
      </c>
      <c r="I12" s="97">
        <v>1224</v>
      </c>
      <c r="J12" s="97">
        <v>625</v>
      </c>
      <c r="K12" s="97">
        <v>599</v>
      </c>
      <c r="N12" s="228">
        <v>54</v>
      </c>
      <c r="O12" s="239">
        <v>1828</v>
      </c>
      <c r="P12" s="240">
        <v>842</v>
      </c>
      <c r="Q12" s="240">
        <v>986</v>
      </c>
      <c r="R12" s="240">
        <v>2301</v>
      </c>
      <c r="S12" s="240">
        <v>1070</v>
      </c>
      <c r="T12" s="240">
        <v>1231</v>
      </c>
      <c r="U12" s="240">
        <v>2382</v>
      </c>
      <c r="V12" s="240">
        <v>1048</v>
      </c>
      <c r="W12" s="240">
        <v>1334</v>
      </c>
      <c r="X12" s="238"/>
      <c r="Y12" s="231">
        <v>3</v>
      </c>
      <c r="Z12" s="96">
        <v>971</v>
      </c>
      <c r="AA12" s="96">
        <v>519</v>
      </c>
      <c r="AB12" s="96">
        <v>452</v>
      </c>
      <c r="AC12" s="97">
        <v>1059</v>
      </c>
      <c r="AD12" s="97">
        <v>553</v>
      </c>
      <c r="AE12" s="97">
        <v>506</v>
      </c>
      <c r="AF12" s="97">
        <v>1132</v>
      </c>
      <c r="AG12" s="97">
        <v>585</v>
      </c>
      <c r="AH12" s="97">
        <v>547</v>
      </c>
      <c r="AK12" s="228">
        <v>54</v>
      </c>
      <c r="AL12" s="239">
        <v>1693</v>
      </c>
      <c r="AM12" s="240">
        <v>780</v>
      </c>
      <c r="AN12" s="240">
        <v>913</v>
      </c>
      <c r="AO12" s="240">
        <v>2081</v>
      </c>
      <c r="AP12" s="240">
        <v>969</v>
      </c>
      <c r="AQ12" s="240">
        <v>1112</v>
      </c>
      <c r="AR12" s="240">
        <v>2193</v>
      </c>
      <c r="AS12" s="240">
        <v>962</v>
      </c>
      <c r="AT12" s="240">
        <v>1231</v>
      </c>
      <c r="AU12" s="238"/>
      <c r="AV12" s="231">
        <v>3</v>
      </c>
      <c r="AW12" s="96">
        <v>78</v>
      </c>
      <c r="AX12" s="96">
        <v>35</v>
      </c>
      <c r="AY12" s="96">
        <v>43</v>
      </c>
      <c r="AZ12" s="97">
        <v>67</v>
      </c>
      <c r="BA12" s="97">
        <v>37</v>
      </c>
      <c r="BB12" s="97">
        <v>30</v>
      </c>
      <c r="BC12" s="97">
        <v>69</v>
      </c>
      <c r="BD12" s="97">
        <v>29</v>
      </c>
      <c r="BE12" s="97">
        <v>40</v>
      </c>
      <c r="BH12" s="230">
        <v>54</v>
      </c>
      <c r="BI12" s="96">
        <v>100</v>
      </c>
      <c r="BJ12" s="96">
        <v>45</v>
      </c>
      <c r="BK12" s="96">
        <v>55</v>
      </c>
      <c r="BL12" s="96">
        <v>175</v>
      </c>
      <c r="BM12" s="96">
        <v>76</v>
      </c>
      <c r="BN12" s="96">
        <v>99</v>
      </c>
      <c r="BO12" s="96">
        <v>147</v>
      </c>
      <c r="BP12" s="96">
        <v>70</v>
      </c>
      <c r="BQ12" s="96">
        <v>77</v>
      </c>
      <c r="BS12" s="231">
        <v>3</v>
      </c>
      <c r="BT12" s="96">
        <v>12</v>
      </c>
      <c r="BU12" s="96">
        <v>4</v>
      </c>
      <c r="BV12" s="96">
        <v>8</v>
      </c>
      <c r="BW12" s="97">
        <v>16</v>
      </c>
      <c r="BX12" s="97">
        <v>8</v>
      </c>
      <c r="BY12" s="97">
        <v>8</v>
      </c>
      <c r="BZ12" s="97">
        <v>23</v>
      </c>
      <c r="CA12" s="97">
        <v>11</v>
      </c>
      <c r="CB12" s="97">
        <v>12</v>
      </c>
      <c r="CE12" s="230">
        <v>54</v>
      </c>
      <c r="CF12" s="96">
        <v>35</v>
      </c>
      <c r="CG12" s="96">
        <v>17</v>
      </c>
      <c r="CH12" s="96">
        <v>18</v>
      </c>
      <c r="CI12" s="96">
        <v>45</v>
      </c>
      <c r="CJ12" s="96">
        <v>25</v>
      </c>
      <c r="CK12" s="96">
        <v>20</v>
      </c>
      <c r="CL12" s="96">
        <v>42</v>
      </c>
      <c r="CM12" s="96">
        <v>16</v>
      </c>
      <c r="CN12" s="96">
        <v>26</v>
      </c>
    </row>
    <row r="13" spans="2:92" ht="12" customHeight="1">
      <c r="B13" s="231">
        <v>4</v>
      </c>
      <c r="C13" s="97">
        <v>1165</v>
      </c>
      <c r="D13" s="97">
        <v>617</v>
      </c>
      <c r="E13" s="97">
        <v>548</v>
      </c>
      <c r="F13" s="97">
        <v>1149</v>
      </c>
      <c r="G13" s="97">
        <v>553</v>
      </c>
      <c r="H13" s="97">
        <v>596</v>
      </c>
      <c r="I13" s="97">
        <v>1356</v>
      </c>
      <c r="J13" s="97">
        <v>647</v>
      </c>
      <c r="K13" s="97">
        <v>709</v>
      </c>
      <c r="N13" s="227" t="s">
        <v>170</v>
      </c>
      <c r="O13" s="237">
        <v>11458</v>
      </c>
      <c r="P13" s="162">
        <v>5311</v>
      </c>
      <c r="Q13" s="162">
        <v>6147</v>
      </c>
      <c r="R13" s="162">
        <v>11874</v>
      </c>
      <c r="S13" s="162">
        <v>5444</v>
      </c>
      <c r="T13" s="162">
        <v>6430</v>
      </c>
      <c r="U13" s="162">
        <v>13153</v>
      </c>
      <c r="V13" s="162">
        <v>6080</v>
      </c>
      <c r="W13" s="162">
        <v>7073</v>
      </c>
      <c r="X13" s="238"/>
      <c r="Y13" s="231">
        <v>4</v>
      </c>
      <c r="Z13" s="95">
        <v>1071</v>
      </c>
      <c r="AA13" s="95">
        <v>567</v>
      </c>
      <c r="AB13" s="95">
        <v>504</v>
      </c>
      <c r="AC13" s="97">
        <v>1055</v>
      </c>
      <c r="AD13" s="97">
        <v>509</v>
      </c>
      <c r="AE13" s="97">
        <v>546</v>
      </c>
      <c r="AF13" s="97">
        <v>1237</v>
      </c>
      <c r="AG13" s="97">
        <v>597</v>
      </c>
      <c r="AH13" s="97">
        <v>640</v>
      </c>
      <c r="AK13" s="252" t="s">
        <v>170</v>
      </c>
      <c r="AL13" s="237">
        <v>10420</v>
      </c>
      <c r="AM13" s="162">
        <v>4816</v>
      </c>
      <c r="AN13" s="162">
        <v>5604</v>
      </c>
      <c r="AO13" s="162">
        <v>10817</v>
      </c>
      <c r="AP13" s="162">
        <v>4916</v>
      </c>
      <c r="AQ13" s="162">
        <v>5901</v>
      </c>
      <c r="AR13" s="162">
        <v>11999</v>
      </c>
      <c r="AS13" s="162">
        <v>5504</v>
      </c>
      <c r="AT13" s="162">
        <v>6495</v>
      </c>
      <c r="AU13" s="238"/>
      <c r="AV13" s="231">
        <v>4</v>
      </c>
      <c r="AW13" s="95">
        <v>82</v>
      </c>
      <c r="AX13" s="95">
        <v>42</v>
      </c>
      <c r="AY13" s="95">
        <v>40</v>
      </c>
      <c r="AZ13" s="97">
        <v>77</v>
      </c>
      <c r="BA13" s="97">
        <v>36</v>
      </c>
      <c r="BB13" s="97">
        <v>41</v>
      </c>
      <c r="BC13" s="97">
        <v>83</v>
      </c>
      <c r="BD13" s="97">
        <v>33</v>
      </c>
      <c r="BE13" s="97">
        <v>50</v>
      </c>
      <c r="BH13" s="253" t="s">
        <v>170</v>
      </c>
      <c r="BI13" s="162">
        <v>805</v>
      </c>
      <c r="BJ13" s="162">
        <v>375</v>
      </c>
      <c r="BK13" s="162">
        <v>430</v>
      </c>
      <c r="BL13" s="162">
        <v>798</v>
      </c>
      <c r="BM13" s="162">
        <v>404</v>
      </c>
      <c r="BN13" s="162">
        <v>394</v>
      </c>
      <c r="BO13" s="162">
        <v>871</v>
      </c>
      <c r="BP13" s="162">
        <v>436</v>
      </c>
      <c r="BQ13" s="162">
        <v>435</v>
      </c>
      <c r="BS13" s="231">
        <v>4</v>
      </c>
      <c r="BT13" s="95">
        <v>12</v>
      </c>
      <c r="BU13" s="95">
        <v>8</v>
      </c>
      <c r="BV13" s="95">
        <v>4</v>
      </c>
      <c r="BW13" s="97">
        <v>17</v>
      </c>
      <c r="BX13" s="97">
        <v>8</v>
      </c>
      <c r="BY13" s="97">
        <v>9</v>
      </c>
      <c r="BZ13" s="97">
        <v>36</v>
      </c>
      <c r="CA13" s="97">
        <v>17</v>
      </c>
      <c r="CB13" s="97">
        <v>19</v>
      </c>
      <c r="CE13" s="253" t="s">
        <v>170</v>
      </c>
      <c r="CF13" s="162">
        <v>233</v>
      </c>
      <c r="CG13" s="162">
        <v>120</v>
      </c>
      <c r="CH13" s="162">
        <v>113</v>
      </c>
      <c r="CI13" s="162">
        <v>259</v>
      </c>
      <c r="CJ13" s="162">
        <v>124</v>
      </c>
      <c r="CK13" s="162">
        <v>135</v>
      </c>
      <c r="CL13" s="162">
        <v>283</v>
      </c>
      <c r="CM13" s="162">
        <v>140</v>
      </c>
      <c r="CN13" s="162">
        <v>143</v>
      </c>
    </row>
    <row r="14" spans="2:92" ht="12" customHeight="1">
      <c r="B14" s="234" t="s">
        <v>171</v>
      </c>
      <c r="C14" s="162">
        <v>5766</v>
      </c>
      <c r="D14" s="162">
        <v>3018</v>
      </c>
      <c r="E14" s="162">
        <v>2748</v>
      </c>
      <c r="F14" s="162">
        <v>6392</v>
      </c>
      <c r="G14" s="162">
        <v>3243</v>
      </c>
      <c r="H14" s="162">
        <v>3149</v>
      </c>
      <c r="I14" s="162">
        <v>7138</v>
      </c>
      <c r="J14" s="162">
        <v>3684</v>
      </c>
      <c r="K14" s="162">
        <v>3454</v>
      </c>
      <c r="N14" s="228">
        <v>55</v>
      </c>
      <c r="O14" s="239">
        <v>2369</v>
      </c>
      <c r="P14" s="240">
        <v>1048</v>
      </c>
      <c r="Q14" s="240">
        <v>1321</v>
      </c>
      <c r="R14" s="240">
        <v>2417</v>
      </c>
      <c r="S14" s="240">
        <v>1121</v>
      </c>
      <c r="T14" s="240">
        <v>1296</v>
      </c>
      <c r="U14" s="240">
        <v>2601</v>
      </c>
      <c r="V14" s="240">
        <v>1200</v>
      </c>
      <c r="W14" s="240">
        <v>1401</v>
      </c>
      <c r="X14" s="238"/>
      <c r="Y14" s="234" t="s">
        <v>171</v>
      </c>
      <c r="Z14" s="163">
        <v>5276</v>
      </c>
      <c r="AA14" s="163">
        <v>2766</v>
      </c>
      <c r="AB14" s="163">
        <v>2510</v>
      </c>
      <c r="AC14" s="162">
        <v>5869</v>
      </c>
      <c r="AD14" s="162">
        <v>2996</v>
      </c>
      <c r="AE14" s="162">
        <v>2873</v>
      </c>
      <c r="AF14" s="162">
        <v>6638</v>
      </c>
      <c r="AG14" s="162">
        <v>3436</v>
      </c>
      <c r="AH14" s="162">
        <v>3202</v>
      </c>
      <c r="AK14" s="228">
        <v>55</v>
      </c>
      <c r="AL14" s="239">
        <v>2163</v>
      </c>
      <c r="AM14" s="240">
        <v>956</v>
      </c>
      <c r="AN14" s="240">
        <v>1207</v>
      </c>
      <c r="AO14" s="240">
        <v>2207</v>
      </c>
      <c r="AP14" s="240">
        <v>1009</v>
      </c>
      <c r="AQ14" s="240">
        <v>1198</v>
      </c>
      <c r="AR14" s="240">
        <v>2377</v>
      </c>
      <c r="AS14" s="240">
        <v>1086</v>
      </c>
      <c r="AT14" s="240">
        <v>1291</v>
      </c>
      <c r="AU14" s="238"/>
      <c r="AV14" s="253" t="s">
        <v>171</v>
      </c>
      <c r="AW14" s="163">
        <v>395</v>
      </c>
      <c r="AX14" s="163">
        <v>215</v>
      </c>
      <c r="AY14" s="163">
        <v>180</v>
      </c>
      <c r="AZ14" s="162">
        <v>394</v>
      </c>
      <c r="BA14" s="162">
        <v>186</v>
      </c>
      <c r="BB14" s="162">
        <v>208</v>
      </c>
      <c r="BC14" s="162">
        <v>366</v>
      </c>
      <c r="BD14" s="162">
        <v>183</v>
      </c>
      <c r="BE14" s="162">
        <v>183</v>
      </c>
      <c r="BH14" s="230">
        <v>55</v>
      </c>
      <c r="BI14" s="96">
        <v>162</v>
      </c>
      <c r="BJ14" s="96">
        <v>78</v>
      </c>
      <c r="BK14" s="96">
        <v>84</v>
      </c>
      <c r="BL14" s="96">
        <v>153</v>
      </c>
      <c r="BM14" s="96">
        <v>84</v>
      </c>
      <c r="BN14" s="96">
        <v>69</v>
      </c>
      <c r="BO14" s="96">
        <v>160</v>
      </c>
      <c r="BP14" s="96">
        <v>80</v>
      </c>
      <c r="BQ14" s="96">
        <v>80</v>
      </c>
      <c r="BS14" s="253" t="s">
        <v>171</v>
      </c>
      <c r="BT14" s="163">
        <v>95</v>
      </c>
      <c r="BU14" s="163">
        <v>37</v>
      </c>
      <c r="BV14" s="163">
        <v>58</v>
      </c>
      <c r="BW14" s="162">
        <v>129</v>
      </c>
      <c r="BX14" s="162">
        <v>61</v>
      </c>
      <c r="BY14" s="162">
        <v>68</v>
      </c>
      <c r="BZ14" s="162">
        <v>134</v>
      </c>
      <c r="CA14" s="162">
        <v>65</v>
      </c>
      <c r="CB14" s="162">
        <v>69</v>
      </c>
      <c r="CE14" s="230">
        <v>55</v>
      </c>
      <c r="CF14" s="96">
        <v>44</v>
      </c>
      <c r="CG14" s="96">
        <v>14</v>
      </c>
      <c r="CH14" s="96">
        <v>30</v>
      </c>
      <c r="CI14" s="96">
        <v>57</v>
      </c>
      <c r="CJ14" s="96">
        <v>28</v>
      </c>
      <c r="CK14" s="96">
        <v>29</v>
      </c>
      <c r="CL14" s="96">
        <v>64</v>
      </c>
      <c r="CM14" s="96">
        <v>34</v>
      </c>
      <c r="CN14" s="96">
        <v>30</v>
      </c>
    </row>
    <row r="15" spans="2:92" ht="12" customHeight="1">
      <c r="B15" s="231">
        <v>5</v>
      </c>
      <c r="C15" s="97">
        <v>1096</v>
      </c>
      <c r="D15" s="97">
        <v>573</v>
      </c>
      <c r="E15" s="97">
        <v>523</v>
      </c>
      <c r="F15" s="97">
        <v>1256</v>
      </c>
      <c r="G15" s="97">
        <v>636</v>
      </c>
      <c r="H15" s="97">
        <v>620</v>
      </c>
      <c r="I15" s="97">
        <v>1255</v>
      </c>
      <c r="J15" s="97">
        <v>616</v>
      </c>
      <c r="K15" s="97">
        <v>639</v>
      </c>
      <c r="N15" s="228">
        <v>56</v>
      </c>
      <c r="O15" s="239">
        <v>2293</v>
      </c>
      <c r="P15" s="240">
        <v>1097</v>
      </c>
      <c r="Q15" s="240">
        <v>1196</v>
      </c>
      <c r="R15" s="240">
        <v>2443</v>
      </c>
      <c r="S15" s="240">
        <v>1152</v>
      </c>
      <c r="T15" s="240">
        <v>1291</v>
      </c>
      <c r="U15" s="240">
        <v>2501</v>
      </c>
      <c r="V15" s="240">
        <v>1148</v>
      </c>
      <c r="W15" s="240">
        <v>1353</v>
      </c>
      <c r="X15" s="238"/>
      <c r="Y15" s="231">
        <v>5</v>
      </c>
      <c r="Z15" s="96">
        <v>997</v>
      </c>
      <c r="AA15" s="96">
        <v>519</v>
      </c>
      <c r="AB15" s="96">
        <v>478</v>
      </c>
      <c r="AC15" s="97">
        <v>1167</v>
      </c>
      <c r="AD15" s="97">
        <v>600</v>
      </c>
      <c r="AE15" s="97">
        <v>567</v>
      </c>
      <c r="AF15" s="97">
        <v>1164</v>
      </c>
      <c r="AG15" s="97">
        <v>578</v>
      </c>
      <c r="AH15" s="97">
        <v>586</v>
      </c>
      <c r="AK15" s="228">
        <v>56</v>
      </c>
      <c r="AL15" s="239">
        <v>2104</v>
      </c>
      <c r="AM15" s="240">
        <v>1009</v>
      </c>
      <c r="AN15" s="240">
        <v>1095</v>
      </c>
      <c r="AO15" s="240">
        <v>2231</v>
      </c>
      <c r="AP15" s="240">
        <v>1041</v>
      </c>
      <c r="AQ15" s="240">
        <v>1190</v>
      </c>
      <c r="AR15" s="240">
        <v>2264</v>
      </c>
      <c r="AS15" s="240">
        <v>1039</v>
      </c>
      <c r="AT15" s="240">
        <v>1225</v>
      </c>
      <c r="AU15" s="238"/>
      <c r="AV15" s="231">
        <v>5</v>
      </c>
      <c r="AW15" s="96">
        <v>85</v>
      </c>
      <c r="AX15" s="96">
        <v>49</v>
      </c>
      <c r="AY15" s="96">
        <v>36</v>
      </c>
      <c r="AZ15" s="97">
        <v>69</v>
      </c>
      <c r="BA15" s="97">
        <v>28</v>
      </c>
      <c r="BB15" s="97">
        <v>41</v>
      </c>
      <c r="BC15" s="97">
        <v>67</v>
      </c>
      <c r="BD15" s="97">
        <v>32</v>
      </c>
      <c r="BE15" s="97">
        <v>35</v>
      </c>
      <c r="BH15" s="230">
        <v>56</v>
      </c>
      <c r="BI15" s="96">
        <v>136</v>
      </c>
      <c r="BJ15" s="96">
        <v>64</v>
      </c>
      <c r="BK15" s="96">
        <v>72</v>
      </c>
      <c r="BL15" s="96">
        <v>164</v>
      </c>
      <c r="BM15" s="96">
        <v>85</v>
      </c>
      <c r="BN15" s="96">
        <v>79</v>
      </c>
      <c r="BO15" s="96">
        <v>180</v>
      </c>
      <c r="BP15" s="96">
        <v>78</v>
      </c>
      <c r="BQ15" s="96">
        <v>102</v>
      </c>
      <c r="BS15" s="231">
        <v>5</v>
      </c>
      <c r="BT15" s="96">
        <v>14</v>
      </c>
      <c r="BU15" s="96">
        <v>5</v>
      </c>
      <c r="BV15" s="96">
        <v>9</v>
      </c>
      <c r="BW15" s="97">
        <v>20</v>
      </c>
      <c r="BX15" s="97">
        <v>8</v>
      </c>
      <c r="BY15" s="97">
        <v>12</v>
      </c>
      <c r="BZ15" s="97">
        <v>24</v>
      </c>
      <c r="CA15" s="97">
        <v>6</v>
      </c>
      <c r="CB15" s="97">
        <v>18</v>
      </c>
      <c r="CE15" s="230">
        <v>56</v>
      </c>
      <c r="CF15" s="96">
        <v>53</v>
      </c>
      <c r="CG15" s="96">
        <v>24</v>
      </c>
      <c r="CH15" s="96">
        <v>29</v>
      </c>
      <c r="CI15" s="96">
        <v>48</v>
      </c>
      <c r="CJ15" s="96">
        <v>26</v>
      </c>
      <c r="CK15" s="96">
        <v>22</v>
      </c>
      <c r="CL15" s="96">
        <v>57</v>
      </c>
      <c r="CM15" s="96">
        <v>31</v>
      </c>
      <c r="CN15" s="96">
        <v>26</v>
      </c>
    </row>
    <row r="16" spans="2:92" ht="12" customHeight="1">
      <c r="B16" s="231">
        <v>6</v>
      </c>
      <c r="C16" s="97">
        <v>1224</v>
      </c>
      <c r="D16" s="97">
        <v>629</v>
      </c>
      <c r="E16" s="97">
        <v>595</v>
      </c>
      <c r="F16" s="97">
        <v>1192</v>
      </c>
      <c r="G16" s="97">
        <v>610</v>
      </c>
      <c r="H16" s="97">
        <v>582</v>
      </c>
      <c r="I16" s="97">
        <v>1416</v>
      </c>
      <c r="J16" s="97">
        <v>738</v>
      </c>
      <c r="K16" s="97">
        <v>678</v>
      </c>
      <c r="N16" s="228">
        <v>57</v>
      </c>
      <c r="O16" s="239">
        <v>2249</v>
      </c>
      <c r="P16" s="240">
        <v>1018</v>
      </c>
      <c r="Q16" s="240">
        <v>1231</v>
      </c>
      <c r="R16" s="240">
        <v>2369</v>
      </c>
      <c r="S16" s="240">
        <v>1070</v>
      </c>
      <c r="T16" s="240">
        <v>1299</v>
      </c>
      <c r="U16" s="240">
        <v>2618</v>
      </c>
      <c r="V16" s="240">
        <v>1199</v>
      </c>
      <c r="W16" s="240">
        <v>1419</v>
      </c>
      <c r="X16" s="238"/>
      <c r="Y16" s="231">
        <v>6</v>
      </c>
      <c r="Z16" s="96">
        <v>1129</v>
      </c>
      <c r="AA16" s="96">
        <v>585</v>
      </c>
      <c r="AB16" s="96">
        <v>544</v>
      </c>
      <c r="AC16" s="97">
        <v>1096</v>
      </c>
      <c r="AD16" s="97">
        <v>563</v>
      </c>
      <c r="AE16" s="97">
        <v>533</v>
      </c>
      <c r="AF16" s="97">
        <v>1323</v>
      </c>
      <c r="AG16" s="97">
        <v>691</v>
      </c>
      <c r="AH16" s="97">
        <v>632</v>
      </c>
      <c r="AK16" s="228">
        <v>57</v>
      </c>
      <c r="AL16" s="239">
        <v>2059</v>
      </c>
      <c r="AM16" s="240">
        <v>924</v>
      </c>
      <c r="AN16" s="240">
        <v>1135</v>
      </c>
      <c r="AO16" s="240">
        <v>2111</v>
      </c>
      <c r="AP16" s="240">
        <v>941</v>
      </c>
      <c r="AQ16" s="240">
        <v>1170</v>
      </c>
      <c r="AR16" s="240">
        <v>2385</v>
      </c>
      <c r="AS16" s="240">
        <v>1083</v>
      </c>
      <c r="AT16" s="240">
        <v>1302</v>
      </c>
      <c r="AU16" s="238"/>
      <c r="AV16" s="231">
        <v>6</v>
      </c>
      <c r="AW16" s="96">
        <v>74</v>
      </c>
      <c r="AX16" s="96">
        <v>38</v>
      </c>
      <c r="AY16" s="96">
        <v>36</v>
      </c>
      <c r="AZ16" s="97">
        <v>74</v>
      </c>
      <c r="BA16" s="97">
        <v>36</v>
      </c>
      <c r="BB16" s="97">
        <v>38</v>
      </c>
      <c r="BC16" s="97">
        <v>65</v>
      </c>
      <c r="BD16" s="97">
        <v>30</v>
      </c>
      <c r="BE16" s="97">
        <v>32</v>
      </c>
      <c r="BH16" s="230">
        <v>57</v>
      </c>
      <c r="BI16" s="96">
        <v>153</v>
      </c>
      <c r="BJ16" s="96">
        <v>72</v>
      </c>
      <c r="BK16" s="96">
        <v>81</v>
      </c>
      <c r="BL16" s="96">
        <v>193</v>
      </c>
      <c r="BM16" s="96">
        <v>97</v>
      </c>
      <c r="BN16" s="96">
        <v>96</v>
      </c>
      <c r="BO16" s="96">
        <v>172</v>
      </c>
      <c r="BP16" s="96">
        <v>89</v>
      </c>
      <c r="BQ16" s="96">
        <v>83</v>
      </c>
      <c r="BS16" s="231">
        <v>6</v>
      </c>
      <c r="BT16" s="96">
        <v>21</v>
      </c>
      <c r="BU16" s="96">
        <v>6</v>
      </c>
      <c r="BV16" s="96">
        <v>15</v>
      </c>
      <c r="BW16" s="97">
        <v>22</v>
      </c>
      <c r="BX16" s="97">
        <v>11</v>
      </c>
      <c r="BY16" s="97">
        <v>11</v>
      </c>
      <c r="BZ16" s="97">
        <v>28</v>
      </c>
      <c r="CA16" s="97">
        <v>17</v>
      </c>
      <c r="CB16" s="97">
        <v>11</v>
      </c>
      <c r="CE16" s="230">
        <v>57</v>
      </c>
      <c r="CF16" s="96">
        <v>37</v>
      </c>
      <c r="CG16" s="96">
        <v>22</v>
      </c>
      <c r="CH16" s="96">
        <v>15</v>
      </c>
      <c r="CI16" s="96">
        <v>65</v>
      </c>
      <c r="CJ16" s="96">
        <v>32</v>
      </c>
      <c r="CK16" s="96">
        <v>33</v>
      </c>
      <c r="CL16" s="96">
        <v>61</v>
      </c>
      <c r="CM16" s="96">
        <v>27</v>
      </c>
      <c r="CN16" s="96">
        <v>34</v>
      </c>
    </row>
    <row r="17" spans="2:92" ht="12" customHeight="1">
      <c r="B17" s="231">
        <v>7</v>
      </c>
      <c r="C17" s="97">
        <v>1137</v>
      </c>
      <c r="D17" s="97">
        <v>625</v>
      </c>
      <c r="E17" s="97">
        <v>512</v>
      </c>
      <c r="F17" s="97">
        <v>1313</v>
      </c>
      <c r="G17" s="97">
        <v>686</v>
      </c>
      <c r="H17" s="97">
        <v>627</v>
      </c>
      <c r="I17" s="97">
        <v>1411</v>
      </c>
      <c r="J17" s="97">
        <v>748</v>
      </c>
      <c r="K17" s="97">
        <v>663</v>
      </c>
      <c r="N17" s="228">
        <v>58</v>
      </c>
      <c r="O17" s="239">
        <v>2309</v>
      </c>
      <c r="P17" s="240">
        <v>1093</v>
      </c>
      <c r="Q17" s="240">
        <v>1216</v>
      </c>
      <c r="R17" s="240">
        <v>2281</v>
      </c>
      <c r="S17" s="240">
        <v>1054</v>
      </c>
      <c r="T17" s="240">
        <v>1227</v>
      </c>
      <c r="U17" s="240">
        <v>2606</v>
      </c>
      <c r="V17" s="240">
        <v>1240</v>
      </c>
      <c r="W17" s="240">
        <v>1366</v>
      </c>
      <c r="X17" s="238"/>
      <c r="Y17" s="231">
        <v>7</v>
      </c>
      <c r="Z17" s="96">
        <v>1032</v>
      </c>
      <c r="AA17" s="96">
        <v>562</v>
      </c>
      <c r="AB17" s="96">
        <v>470</v>
      </c>
      <c r="AC17" s="97">
        <v>1201</v>
      </c>
      <c r="AD17" s="97">
        <v>628</v>
      </c>
      <c r="AE17" s="97">
        <v>573</v>
      </c>
      <c r="AF17" s="97">
        <v>1316</v>
      </c>
      <c r="AG17" s="97">
        <v>700</v>
      </c>
      <c r="AH17" s="97">
        <v>616</v>
      </c>
      <c r="AK17" s="228">
        <v>58</v>
      </c>
      <c r="AL17" s="239">
        <v>2076</v>
      </c>
      <c r="AM17" s="240">
        <v>978</v>
      </c>
      <c r="AN17" s="240">
        <v>1098</v>
      </c>
      <c r="AO17" s="240">
        <v>2089</v>
      </c>
      <c r="AP17" s="240">
        <v>963</v>
      </c>
      <c r="AQ17" s="240">
        <v>1126</v>
      </c>
      <c r="AR17" s="240">
        <v>2368</v>
      </c>
      <c r="AS17" s="240">
        <v>1113</v>
      </c>
      <c r="AT17" s="240">
        <v>1255</v>
      </c>
      <c r="AU17" s="238"/>
      <c r="AV17" s="231">
        <v>7</v>
      </c>
      <c r="AW17" s="96">
        <v>82</v>
      </c>
      <c r="AX17" s="96">
        <v>51</v>
      </c>
      <c r="AY17" s="96">
        <v>31</v>
      </c>
      <c r="AZ17" s="97">
        <v>86</v>
      </c>
      <c r="BA17" s="97">
        <v>46</v>
      </c>
      <c r="BB17" s="97">
        <v>40</v>
      </c>
      <c r="BC17" s="97">
        <v>66</v>
      </c>
      <c r="BD17" s="97">
        <v>34</v>
      </c>
      <c r="BE17" s="97">
        <v>35</v>
      </c>
      <c r="BH17" s="230">
        <v>58</v>
      </c>
      <c r="BI17" s="96">
        <v>178</v>
      </c>
      <c r="BJ17" s="96">
        <v>83</v>
      </c>
      <c r="BK17" s="96">
        <v>95</v>
      </c>
      <c r="BL17" s="96">
        <v>146</v>
      </c>
      <c r="BM17" s="96">
        <v>69</v>
      </c>
      <c r="BN17" s="96">
        <v>77</v>
      </c>
      <c r="BO17" s="96">
        <v>191</v>
      </c>
      <c r="BP17" s="96">
        <v>105</v>
      </c>
      <c r="BQ17" s="96">
        <v>86</v>
      </c>
      <c r="BS17" s="231">
        <v>7</v>
      </c>
      <c r="BT17" s="96">
        <v>23</v>
      </c>
      <c r="BU17" s="96">
        <v>12</v>
      </c>
      <c r="BV17" s="96">
        <v>11</v>
      </c>
      <c r="BW17" s="97">
        <v>26</v>
      </c>
      <c r="BX17" s="97">
        <v>12</v>
      </c>
      <c r="BY17" s="97">
        <v>14</v>
      </c>
      <c r="BZ17" s="97">
        <v>29</v>
      </c>
      <c r="CA17" s="97">
        <v>14</v>
      </c>
      <c r="CB17" s="97">
        <v>15</v>
      </c>
      <c r="CE17" s="230">
        <v>58</v>
      </c>
      <c r="CF17" s="96">
        <v>55</v>
      </c>
      <c r="CG17" s="96">
        <v>32</v>
      </c>
      <c r="CH17" s="96">
        <v>23</v>
      </c>
      <c r="CI17" s="96">
        <v>46</v>
      </c>
      <c r="CJ17" s="96">
        <v>22</v>
      </c>
      <c r="CK17" s="96">
        <v>24</v>
      </c>
      <c r="CL17" s="96">
        <v>47</v>
      </c>
      <c r="CM17" s="96">
        <v>22</v>
      </c>
      <c r="CN17" s="96">
        <v>25</v>
      </c>
    </row>
    <row r="18" spans="2:92" ht="12" customHeight="1">
      <c r="B18" s="231">
        <v>8</v>
      </c>
      <c r="C18" s="97">
        <v>1146</v>
      </c>
      <c r="D18" s="97">
        <v>612</v>
      </c>
      <c r="E18" s="97">
        <v>534</v>
      </c>
      <c r="F18" s="97">
        <v>1245</v>
      </c>
      <c r="G18" s="97">
        <v>647</v>
      </c>
      <c r="H18" s="97">
        <v>598</v>
      </c>
      <c r="I18" s="97">
        <v>1528</v>
      </c>
      <c r="J18" s="97">
        <v>801</v>
      </c>
      <c r="K18" s="97">
        <v>727</v>
      </c>
      <c r="N18" s="228">
        <v>59</v>
      </c>
      <c r="O18" s="239">
        <v>2238</v>
      </c>
      <c r="P18" s="240">
        <v>1055</v>
      </c>
      <c r="Q18" s="240">
        <v>1183</v>
      </c>
      <c r="R18" s="240">
        <v>2364</v>
      </c>
      <c r="S18" s="240">
        <v>1047</v>
      </c>
      <c r="T18" s="240">
        <v>1317</v>
      </c>
      <c r="U18" s="240">
        <v>2827</v>
      </c>
      <c r="V18" s="240">
        <v>1293</v>
      </c>
      <c r="W18" s="240">
        <v>1534</v>
      </c>
      <c r="X18" s="238"/>
      <c r="Y18" s="231">
        <v>8</v>
      </c>
      <c r="Z18" s="96">
        <v>1054</v>
      </c>
      <c r="AA18" s="96">
        <v>568</v>
      </c>
      <c r="AB18" s="96">
        <v>486</v>
      </c>
      <c r="AC18" s="97">
        <v>1142</v>
      </c>
      <c r="AD18" s="97">
        <v>598</v>
      </c>
      <c r="AE18" s="97">
        <v>544</v>
      </c>
      <c r="AF18" s="97">
        <v>1422</v>
      </c>
      <c r="AG18" s="97">
        <v>743</v>
      </c>
      <c r="AH18" s="97">
        <v>679</v>
      </c>
      <c r="AK18" s="228">
        <v>59</v>
      </c>
      <c r="AL18" s="239">
        <v>2018</v>
      </c>
      <c r="AM18" s="240">
        <v>949</v>
      </c>
      <c r="AN18" s="240">
        <v>1069</v>
      </c>
      <c r="AO18" s="240">
        <v>2179</v>
      </c>
      <c r="AP18" s="240">
        <v>962</v>
      </c>
      <c r="AQ18" s="240">
        <v>1217</v>
      </c>
      <c r="AR18" s="240">
        <v>2605</v>
      </c>
      <c r="AS18" s="240">
        <v>1183</v>
      </c>
      <c r="AT18" s="240">
        <v>1422</v>
      </c>
      <c r="AU18" s="238"/>
      <c r="AV18" s="231">
        <v>8</v>
      </c>
      <c r="AW18" s="96">
        <v>74</v>
      </c>
      <c r="AX18" s="96">
        <v>37</v>
      </c>
      <c r="AY18" s="96">
        <v>37</v>
      </c>
      <c r="AZ18" s="97">
        <v>77</v>
      </c>
      <c r="BA18" s="97">
        <v>37</v>
      </c>
      <c r="BB18" s="97">
        <v>40</v>
      </c>
      <c r="BC18" s="97">
        <v>77</v>
      </c>
      <c r="BD18" s="97">
        <v>42</v>
      </c>
      <c r="BE18" s="97">
        <v>35</v>
      </c>
      <c r="BH18" s="230">
        <v>59</v>
      </c>
      <c r="BI18" s="96">
        <v>176</v>
      </c>
      <c r="BJ18" s="96">
        <v>78</v>
      </c>
      <c r="BK18" s="96">
        <v>98</v>
      </c>
      <c r="BL18" s="96">
        <v>142</v>
      </c>
      <c r="BM18" s="96">
        <v>69</v>
      </c>
      <c r="BN18" s="96">
        <v>73</v>
      </c>
      <c r="BO18" s="96">
        <v>168</v>
      </c>
      <c r="BP18" s="96">
        <v>84</v>
      </c>
      <c r="BQ18" s="96">
        <v>84</v>
      </c>
      <c r="BS18" s="231">
        <v>8</v>
      </c>
      <c r="BT18" s="96">
        <v>18</v>
      </c>
      <c r="BU18" s="96">
        <v>7</v>
      </c>
      <c r="BV18" s="96">
        <v>11</v>
      </c>
      <c r="BW18" s="97">
        <v>26</v>
      </c>
      <c r="BX18" s="97">
        <v>12</v>
      </c>
      <c r="BY18" s="97">
        <v>14</v>
      </c>
      <c r="BZ18" s="97">
        <v>29</v>
      </c>
      <c r="CA18" s="97">
        <v>16</v>
      </c>
      <c r="CB18" s="97">
        <v>13</v>
      </c>
      <c r="CE18" s="230">
        <v>59</v>
      </c>
      <c r="CF18" s="96">
        <v>44</v>
      </c>
      <c r="CG18" s="96">
        <v>28</v>
      </c>
      <c r="CH18" s="96">
        <v>16</v>
      </c>
      <c r="CI18" s="96">
        <v>43</v>
      </c>
      <c r="CJ18" s="96">
        <v>16</v>
      </c>
      <c r="CK18" s="96">
        <v>27</v>
      </c>
      <c r="CL18" s="96">
        <v>54</v>
      </c>
      <c r="CM18" s="96">
        <v>26</v>
      </c>
      <c r="CN18" s="96">
        <v>28</v>
      </c>
    </row>
    <row r="19" spans="2:92" ht="12" customHeight="1">
      <c r="B19" s="231">
        <v>9</v>
      </c>
      <c r="C19" s="97">
        <v>1163</v>
      </c>
      <c r="D19" s="97">
        <v>579</v>
      </c>
      <c r="E19" s="97">
        <v>584</v>
      </c>
      <c r="F19" s="97">
        <v>1386</v>
      </c>
      <c r="G19" s="97">
        <v>664</v>
      </c>
      <c r="H19" s="97">
        <v>722</v>
      </c>
      <c r="I19" s="97">
        <v>1528</v>
      </c>
      <c r="J19" s="97">
        <v>781</v>
      </c>
      <c r="K19" s="97">
        <v>747</v>
      </c>
      <c r="N19" s="227" t="s">
        <v>172</v>
      </c>
      <c r="O19" s="237">
        <v>11724</v>
      </c>
      <c r="P19" s="162">
        <v>5333</v>
      </c>
      <c r="Q19" s="162">
        <v>6391</v>
      </c>
      <c r="R19" s="162">
        <v>13086</v>
      </c>
      <c r="S19" s="162">
        <v>6066</v>
      </c>
      <c r="T19" s="162">
        <v>7020</v>
      </c>
      <c r="U19" s="162">
        <v>14760</v>
      </c>
      <c r="V19" s="162">
        <v>6838</v>
      </c>
      <c r="W19" s="162">
        <v>7922</v>
      </c>
      <c r="X19" s="238"/>
      <c r="Y19" s="231">
        <v>9</v>
      </c>
      <c r="Z19" s="95">
        <v>1064</v>
      </c>
      <c r="AA19" s="95">
        <v>532</v>
      </c>
      <c r="AB19" s="95">
        <v>532</v>
      </c>
      <c r="AC19" s="97">
        <v>1263</v>
      </c>
      <c r="AD19" s="97">
        <v>607</v>
      </c>
      <c r="AE19" s="97">
        <v>656</v>
      </c>
      <c r="AF19" s="97">
        <v>1413</v>
      </c>
      <c r="AG19" s="97">
        <v>724</v>
      </c>
      <c r="AH19" s="97">
        <v>689</v>
      </c>
      <c r="AK19" s="252" t="s">
        <v>172</v>
      </c>
      <c r="AL19" s="237">
        <v>10675</v>
      </c>
      <c r="AM19" s="162">
        <v>4822</v>
      </c>
      <c r="AN19" s="162">
        <v>5853</v>
      </c>
      <c r="AO19" s="162">
        <v>11928</v>
      </c>
      <c r="AP19" s="162">
        <v>5496</v>
      </c>
      <c r="AQ19" s="162">
        <v>6432</v>
      </c>
      <c r="AR19" s="162">
        <v>13585</v>
      </c>
      <c r="AS19" s="162">
        <v>6277</v>
      </c>
      <c r="AT19" s="162">
        <v>7308</v>
      </c>
      <c r="AU19" s="238"/>
      <c r="AV19" s="231">
        <v>9</v>
      </c>
      <c r="AW19" s="95">
        <v>80</v>
      </c>
      <c r="AX19" s="95">
        <v>40</v>
      </c>
      <c r="AY19" s="95">
        <v>40</v>
      </c>
      <c r="AZ19" s="97">
        <v>88</v>
      </c>
      <c r="BA19" s="97">
        <v>39</v>
      </c>
      <c r="BB19" s="97">
        <v>49</v>
      </c>
      <c r="BC19" s="97">
        <v>91</v>
      </c>
      <c r="BD19" s="97">
        <v>45</v>
      </c>
      <c r="BE19" s="97">
        <v>46</v>
      </c>
      <c r="BH19" s="253" t="s">
        <v>172</v>
      </c>
      <c r="BI19" s="162">
        <v>788</v>
      </c>
      <c r="BJ19" s="162">
        <v>390</v>
      </c>
      <c r="BK19" s="162">
        <v>398</v>
      </c>
      <c r="BL19" s="162">
        <v>884</v>
      </c>
      <c r="BM19" s="162">
        <v>433</v>
      </c>
      <c r="BN19" s="162">
        <v>451</v>
      </c>
      <c r="BO19" s="162">
        <v>907</v>
      </c>
      <c r="BP19" s="162">
        <v>433</v>
      </c>
      <c r="BQ19" s="162">
        <v>474</v>
      </c>
      <c r="BS19" s="231">
        <v>9</v>
      </c>
      <c r="BT19" s="95">
        <v>19</v>
      </c>
      <c r="BU19" s="95">
        <v>7</v>
      </c>
      <c r="BV19" s="95">
        <v>12</v>
      </c>
      <c r="BW19" s="97">
        <v>35</v>
      </c>
      <c r="BX19" s="97">
        <v>18</v>
      </c>
      <c r="BY19" s="97">
        <v>17</v>
      </c>
      <c r="BZ19" s="97">
        <v>24</v>
      </c>
      <c r="CA19" s="97">
        <v>12</v>
      </c>
      <c r="CB19" s="97">
        <v>12</v>
      </c>
      <c r="CE19" s="253" t="s">
        <v>172</v>
      </c>
      <c r="CF19" s="162">
        <v>261</v>
      </c>
      <c r="CG19" s="162">
        <v>121</v>
      </c>
      <c r="CH19" s="162">
        <v>140</v>
      </c>
      <c r="CI19" s="162">
        <v>274</v>
      </c>
      <c r="CJ19" s="162">
        <v>137</v>
      </c>
      <c r="CK19" s="162">
        <v>137</v>
      </c>
      <c r="CL19" s="162">
        <v>268</v>
      </c>
      <c r="CM19" s="162">
        <v>128</v>
      </c>
      <c r="CN19" s="162">
        <v>140</v>
      </c>
    </row>
    <row r="20" spans="2:92" ht="12" customHeight="1">
      <c r="B20" s="234" t="s">
        <v>173</v>
      </c>
      <c r="C20" s="162">
        <v>6364</v>
      </c>
      <c r="D20" s="162">
        <v>3177</v>
      </c>
      <c r="E20" s="162">
        <v>3187</v>
      </c>
      <c r="F20" s="162">
        <v>7333</v>
      </c>
      <c r="G20" s="162">
        <v>3788</v>
      </c>
      <c r="H20" s="162">
        <v>3545</v>
      </c>
      <c r="I20" s="162">
        <v>8407</v>
      </c>
      <c r="J20" s="162">
        <v>4300</v>
      </c>
      <c r="K20" s="162">
        <v>4107</v>
      </c>
      <c r="N20" s="228">
        <v>60</v>
      </c>
      <c r="O20" s="239">
        <v>2392</v>
      </c>
      <c r="P20" s="240">
        <v>1096</v>
      </c>
      <c r="Q20" s="240">
        <v>1296</v>
      </c>
      <c r="R20" s="240">
        <v>2556</v>
      </c>
      <c r="S20" s="240">
        <v>1177</v>
      </c>
      <c r="T20" s="240">
        <v>1379</v>
      </c>
      <c r="U20" s="240">
        <v>3187</v>
      </c>
      <c r="V20" s="240">
        <v>1462</v>
      </c>
      <c r="W20" s="240">
        <v>1725</v>
      </c>
      <c r="X20" s="238"/>
      <c r="Y20" s="234" t="s">
        <v>173</v>
      </c>
      <c r="Z20" s="163">
        <v>5853</v>
      </c>
      <c r="AA20" s="163">
        <v>2942</v>
      </c>
      <c r="AB20" s="163">
        <v>2911</v>
      </c>
      <c r="AC20" s="162">
        <v>6827</v>
      </c>
      <c r="AD20" s="162">
        <v>3542</v>
      </c>
      <c r="AE20" s="162">
        <v>3285</v>
      </c>
      <c r="AF20" s="162">
        <v>7723</v>
      </c>
      <c r="AG20" s="162">
        <v>3951</v>
      </c>
      <c r="AH20" s="162">
        <v>3772</v>
      </c>
      <c r="AK20" s="228">
        <v>60</v>
      </c>
      <c r="AL20" s="239">
        <v>2177</v>
      </c>
      <c r="AM20" s="240">
        <v>985</v>
      </c>
      <c r="AN20" s="240">
        <v>1192</v>
      </c>
      <c r="AO20" s="240">
        <v>2339</v>
      </c>
      <c r="AP20" s="240">
        <v>1069</v>
      </c>
      <c r="AQ20" s="240">
        <v>1270</v>
      </c>
      <c r="AR20" s="240">
        <v>2917</v>
      </c>
      <c r="AS20" s="240">
        <v>1323</v>
      </c>
      <c r="AT20" s="240">
        <v>1594</v>
      </c>
      <c r="AU20" s="238"/>
      <c r="AV20" s="253" t="s">
        <v>173</v>
      </c>
      <c r="AW20" s="163">
        <v>386</v>
      </c>
      <c r="AX20" s="163">
        <v>176</v>
      </c>
      <c r="AY20" s="163">
        <v>210</v>
      </c>
      <c r="AZ20" s="162">
        <v>367</v>
      </c>
      <c r="BA20" s="162">
        <v>178</v>
      </c>
      <c r="BB20" s="162">
        <v>189</v>
      </c>
      <c r="BC20" s="162">
        <v>511</v>
      </c>
      <c r="BD20" s="162">
        <v>257</v>
      </c>
      <c r="BE20" s="162">
        <v>254</v>
      </c>
      <c r="BH20" s="230">
        <v>60</v>
      </c>
      <c r="BI20" s="96">
        <v>153</v>
      </c>
      <c r="BJ20" s="96">
        <v>83</v>
      </c>
      <c r="BK20" s="96">
        <v>70</v>
      </c>
      <c r="BL20" s="96">
        <v>160</v>
      </c>
      <c r="BM20" s="96">
        <v>77</v>
      </c>
      <c r="BN20" s="96">
        <v>83</v>
      </c>
      <c r="BO20" s="96">
        <v>213</v>
      </c>
      <c r="BP20" s="96">
        <v>110</v>
      </c>
      <c r="BQ20" s="96">
        <v>103</v>
      </c>
      <c r="BS20" s="253" t="s">
        <v>173</v>
      </c>
      <c r="BT20" s="163">
        <v>125</v>
      </c>
      <c r="BU20" s="163">
        <v>59</v>
      </c>
      <c r="BV20" s="163">
        <v>66</v>
      </c>
      <c r="BW20" s="162">
        <v>139</v>
      </c>
      <c r="BX20" s="162">
        <v>68</v>
      </c>
      <c r="BY20" s="162">
        <v>71</v>
      </c>
      <c r="BZ20" s="162">
        <v>173</v>
      </c>
      <c r="CA20" s="162">
        <v>92</v>
      </c>
      <c r="CB20" s="162">
        <v>81</v>
      </c>
      <c r="CE20" s="230">
        <v>60</v>
      </c>
      <c r="CF20" s="96">
        <v>62</v>
      </c>
      <c r="CG20" s="96">
        <v>28</v>
      </c>
      <c r="CH20" s="96">
        <v>34</v>
      </c>
      <c r="CI20" s="96">
        <v>57</v>
      </c>
      <c r="CJ20" s="96">
        <v>31</v>
      </c>
      <c r="CK20" s="96">
        <v>26</v>
      </c>
      <c r="CL20" s="96">
        <v>57</v>
      </c>
      <c r="CM20" s="96">
        <v>29</v>
      </c>
      <c r="CN20" s="96">
        <v>28</v>
      </c>
    </row>
    <row r="21" spans="2:92" ht="12" customHeight="1">
      <c r="B21" s="230">
        <v>10</v>
      </c>
      <c r="C21" s="97">
        <v>1273</v>
      </c>
      <c r="D21" s="97">
        <v>621</v>
      </c>
      <c r="E21" s="97">
        <v>652</v>
      </c>
      <c r="F21" s="97">
        <v>1310</v>
      </c>
      <c r="G21" s="97">
        <v>642</v>
      </c>
      <c r="H21" s="97">
        <v>668</v>
      </c>
      <c r="I21" s="97">
        <v>1587</v>
      </c>
      <c r="J21" s="97">
        <v>831</v>
      </c>
      <c r="K21" s="97">
        <v>756</v>
      </c>
      <c r="N21" s="228">
        <v>61</v>
      </c>
      <c r="O21" s="239">
        <v>2416</v>
      </c>
      <c r="P21" s="240">
        <v>1144</v>
      </c>
      <c r="Q21" s="240">
        <v>1272</v>
      </c>
      <c r="R21" s="240">
        <v>2488</v>
      </c>
      <c r="S21" s="240">
        <v>1151</v>
      </c>
      <c r="T21" s="240">
        <v>1337</v>
      </c>
      <c r="U21" s="240">
        <v>3327</v>
      </c>
      <c r="V21" s="240">
        <v>1526</v>
      </c>
      <c r="W21" s="240">
        <v>1801</v>
      </c>
      <c r="X21" s="238"/>
      <c r="Y21" s="230">
        <v>10</v>
      </c>
      <c r="Z21" s="96">
        <v>1180</v>
      </c>
      <c r="AA21" s="96">
        <v>584</v>
      </c>
      <c r="AB21" s="96">
        <v>596</v>
      </c>
      <c r="AC21" s="97">
        <v>1212</v>
      </c>
      <c r="AD21" s="97">
        <v>602</v>
      </c>
      <c r="AE21" s="97">
        <v>610</v>
      </c>
      <c r="AF21" s="97">
        <v>1474</v>
      </c>
      <c r="AG21" s="97">
        <v>777</v>
      </c>
      <c r="AH21" s="97">
        <v>697</v>
      </c>
      <c r="AK21" s="228">
        <v>61</v>
      </c>
      <c r="AL21" s="239">
        <v>2212</v>
      </c>
      <c r="AM21" s="240">
        <v>1041</v>
      </c>
      <c r="AN21" s="240">
        <v>1171</v>
      </c>
      <c r="AO21" s="240">
        <v>2242</v>
      </c>
      <c r="AP21" s="240">
        <v>1037</v>
      </c>
      <c r="AQ21" s="240">
        <v>1205</v>
      </c>
      <c r="AR21" s="240">
        <v>3063</v>
      </c>
      <c r="AS21" s="240">
        <v>1396</v>
      </c>
      <c r="AT21" s="240">
        <v>1667</v>
      </c>
      <c r="AU21" s="238"/>
      <c r="AV21" s="230">
        <v>10</v>
      </c>
      <c r="AW21" s="96">
        <v>75</v>
      </c>
      <c r="AX21" s="96">
        <v>28</v>
      </c>
      <c r="AY21" s="96">
        <v>47</v>
      </c>
      <c r="AZ21" s="97">
        <v>73</v>
      </c>
      <c r="BA21" s="97">
        <v>32</v>
      </c>
      <c r="BB21" s="97">
        <v>41</v>
      </c>
      <c r="BC21" s="97">
        <v>93</v>
      </c>
      <c r="BD21" s="97">
        <v>45</v>
      </c>
      <c r="BE21" s="97">
        <v>48</v>
      </c>
      <c r="BH21" s="230">
        <v>61</v>
      </c>
      <c r="BI21" s="96">
        <v>161</v>
      </c>
      <c r="BJ21" s="96">
        <v>79</v>
      </c>
      <c r="BK21" s="96">
        <v>82</v>
      </c>
      <c r="BL21" s="96">
        <v>187</v>
      </c>
      <c r="BM21" s="96">
        <v>83</v>
      </c>
      <c r="BN21" s="96">
        <v>104</v>
      </c>
      <c r="BO21" s="96">
        <v>207</v>
      </c>
      <c r="BP21" s="96">
        <v>101</v>
      </c>
      <c r="BQ21" s="96">
        <v>106</v>
      </c>
      <c r="BS21" s="230">
        <v>10</v>
      </c>
      <c r="BT21" s="96">
        <v>18</v>
      </c>
      <c r="BU21" s="96">
        <v>9</v>
      </c>
      <c r="BV21" s="96">
        <v>9</v>
      </c>
      <c r="BW21" s="97">
        <v>25</v>
      </c>
      <c r="BX21" s="97">
        <v>8</v>
      </c>
      <c r="BY21" s="97">
        <v>17</v>
      </c>
      <c r="BZ21" s="97">
        <v>20</v>
      </c>
      <c r="CA21" s="97">
        <v>9</v>
      </c>
      <c r="CB21" s="97">
        <v>11</v>
      </c>
      <c r="CE21" s="230">
        <v>61</v>
      </c>
      <c r="CF21" s="96">
        <v>43</v>
      </c>
      <c r="CG21" s="96">
        <v>24</v>
      </c>
      <c r="CH21" s="96">
        <v>19</v>
      </c>
      <c r="CI21" s="96">
        <v>59</v>
      </c>
      <c r="CJ21" s="96">
        <v>31</v>
      </c>
      <c r="CK21" s="96">
        <v>28</v>
      </c>
      <c r="CL21" s="96">
        <v>57</v>
      </c>
      <c r="CM21" s="96">
        <v>29</v>
      </c>
      <c r="CN21" s="96">
        <v>28</v>
      </c>
    </row>
    <row r="22" spans="2:92" ht="12" customHeight="1">
      <c r="B22" s="230">
        <v>11</v>
      </c>
      <c r="C22" s="97">
        <v>1205</v>
      </c>
      <c r="D22" s="97">
        <v>616</v>
      </c>
      <c r="E22" s="97">
        <v>589</v>
      </c>
      <c r="F22" s="97">
        <v>1442</v>
      </c>
      <c r="G22" s="97">
        <v>748</v>
      </c>
      <c r="H22" s="97">
        <v>694</v>
      </c>
      <c r="I22" s="97">
        <v>1632</v>
      </c>
      <c r="J22" s="97">
        <v>845</v>
      </c>
      <c r="K22" s="97">
        <v>787</v>
      </c>
      <c r="N22" s="228">
        <v>62</v>
      </c>
      <c r="O22" s="239">
        <v>2353</v>
      </c>
      <c r="P22" s="240">
        <v>1050</v>
      </c>
      <c r="Q22" s="240">
        <v>1303</v>
      </c>
      <c r="R22" s="240">
        <v>2606</v>
      </c>
      <c r="S22" s="240">
        <v>1195</v>
      </c>
      <c r="T22" s="240">
        <v>1411</v>
      </c>
      <c r="U22" s="240">
        <v>3108</v>
      </c>
      <c r="V22" s="240">
        <v>1491</v>
      </c>
      <c r="W22" s="240">
        <v>1617</v>
      </c>
      <c r="X22" s="238"/>
      <c r="Y22" s="230">
        <v>11</v>
      </c>
      <c r="Z22" s="96">
        <v>1109</v>
      </c>
      <c r="AA22" s="96">
        <v>570</v>
      </c>
      <c r="AB22" s="96">
        <v>539</v>
      </c>
      <c r="AC22" s="97">
        <v>1346</v>
      </c>
      <c r="AD22" s="97">
        <v>699</v>
      </c>
      <c r="AE22" s="97">
        <v>647</v>
      </c>
      <c r="AF22" s="97">
        <v>1508</v>
      </c>
      <c r="AG22" s="97">
        <v>776</v>
      </c>
      <c r="AH22" s="97">
        <v>732</v>
      </c>
      <c r="AK22" s="228">
        <v>62</v>
      </c>
      <c r="AL22" s="239">
        <v>2101</v>
      </c>
      <c r="AM22" s="240">
        <v>929</v>
      </c>
      <c r="AN22" s="240">
        <v>1172</v>
      </c>
      <c r="AO22" s="240">
        <v>2377</v>
      </c>
      <c r="AP22" s="240">
        <v>1080</v>
      </c>
      <c r="AQ22" s="240">
        <v>1297</v>
      </c>
      <c r="AR22" s="240">
        <v>2850</v>
      </c>
      <c r="AS22" s="240">
        <v>1367</v>
      </c>
      <c r="AT22" s="240">
        <v>1483</v>
      </c>
      <c r="AU22" s="238"/>
      <c r="AV22" s="230">
        <v>11</v>
      </c>
      <c r="AW22" s="96">
        <v>73</v>
      </c>
      <c r="AX22" s="96">
        <v>34</v>
      </c>
      <c r="AY22" s="96">
        <v>39</v>
      </c>
      <c r="AZ22" s="97">
        <v>70</v>
      </c>
      <c r="BA22" s="97">
        <v>32</v>
      </c>
      <c r="BB22" s="97">
        <v>38</v>
      </c>
      <c r="BC22" s="97">
        <v>86</v>
      </c>
      <c r="BD22" s="97">
        <v>48</v>
      </c>
      <c r="BE22" s="97">
        <v>38</v>
      </c>
      <c r="BH22" s="230">
        <v>62</v>
      </c>
      <c r="BI22" s="96">
        <v>188</v>
      </c>
      <c r="BJ22" s="96">
        <v>91</v>
      </c>
      <c r="BK22" s="96">
        <v>97</v>
      </c>
      <c r="BL22" s="96">
        <v>173</v>
      </c>
      <c r="BM22" s="96">
        <v>89</v>
      </c>
      <c r="BN22" s="96">
        <v>84</v>
      </c>
      <c r="BO22" s="96">
        <v>203</v>
      </c>
      <c r="BP22" s="96">
        <v>96</v>
      </c>
      <c r="BQ22" s="96">
        <v>107</v>
      </c>
      <c r="BS22" s="230">
        <v>11</v>
      </c>
      <c r="BT22" s="96">
        <v>23</v>
      </c>
      <c r="BU22" s="96">
        <v>12</v>
      </c>
      <c r="BV22" s="96">
        <v>11</v>
      </c>
      <c r="BW22" s="97">
        <v>26</v>
      </c>
      <c r="BX22" s="97">
        <v>17</v>
      </c>
      <c r="BY22" s="97">
        <v>9</v>
      </c>
      <c r="BZ22" s="97">
        <v>38</v>
      </c>
      <c r="CA22" s="97">
        <v>21</v>
      </c>
      <c r="CB22" s="97">
        <v>17</v>
      </c>
      <c r="CE22" s="230">
        <v>62</v>
      </c>
      <c r="CF22" s="96">
        <v>64</v>
      </c>
      <c r="CG22" s="96">
        <v>30</v>
      </c>
      <c r="CH22" s="96">
        <v>34</v>
      </c>
      <c r="CI22" s="96">
        <v>56</v>
      </c>
      <c r="CJ22" s="96">
        <v>26</v>
      </c>
      <c r="CK22" s="96">
        <v>30</v>
      </c>
      <c r="CL22" s="96">
        <v>55</v>
      </c>
      <c r="CM22" s="96">
        <v>28</v>
      </c>
      <c r="CN22" s="96">
        <v>27</v>
      </c>
    </row>
    <row r="23" spans="2:92" ht="12" customHeight="1">
      <c r="B23" s="230">
        <v>12</v>
      </c>
      <c r="C23" s="97">
        <v>1284</v>
      </c>
      <c r="D23" s="97">
        <v>647</v>
      </c>
      <c r="E23" s="97">
        <v>637</v>
      </c>
      <c r="F23" s="97">
        <v>1453</v>
      </c>
      <c r="G23" s="97">
        <v>773</v>
      </c>
      <c r="H23" s="97">
        <v>680</v>
      </c>
      <c r="I23" s="97">
        <v>1742</v>
      </c>
      <c r="J23" s="97">
        <v>877</v>
      </c>
      <c r="K23" s="97">
        <v>865</v>
      </c>
      <c r="N23" s="228">
        <v>63</v>
      </c>
      <c r="O23" s="239">
        <v>2253</v>
      </c>
      <c r="P23" s="240">
        <v>1032</v>
      </c>
      <c r="Q23" s="240">
        <v>1221</v>
      </c>
      <c r="R23" s="240">
        <v>2615</v>
      </c>
      <c r="S23" s="240">
        <v>1252</v>
      </c>
      <c r="T23" s="240">
        <v>1363</v>
      </c>
      <c r="U23" s="240">
        <v>3232</v>
      </c>
      <c r="V23" s="240">
        <v>1503</v>
      </c>
      <c r="W23" s="240">
        <v>1729</v>
      </c>
      <c r="X23" s="238"/>
      <c r="Y23" s="230">
        <v>12</v>
      </c>
      <c r="Z23" s="96">
        <v>1180</v>
      </c>
      <c r="AA23" s="96">
        <v>595</v>
      </c>
      <c r="AB23" s="96">
        <v>585</v>
      </c>
      <c r="AC23" s="97">
        <v>1356</v>
      </c>
      <c r="AD23" s="97">
        <v>724</v>
      </c>
      <c r="AE23" s="97">
        <v>632</v>
      </c>
      <c r="AF23" s="97">
        <v>1596</v>
      </c>
      <c r="AG23" s="97">
        <v>811</v>
      </c>
      <c r="AH23" s="97">
        <v>785</v>
      </c>
      <c r="AK23" s="228">
        <v>63</v>
      </c>
      <c r="AL23" s="239">
        <v>2062</v>
      </c>
      <c r="AM23" s="240">
        <v>941</v>
      </c>
      <c r="AN23" s="240">
        <v>1121</v>
      </c>
      <c r="AO23" s="240">
        <v>2370</v>
      </c>
      <c r="AP23" s="240">
        <v>1121</v>
      </c>
      <c r="AQ23" s="240">
        <v>1249</v>
      </c>
      <c r="AR23" s="240">
        <v>2999</v>
      </c>
      <c r="AS23" s="240">
        <v>1400</v>
      </c>
      <c r="AT23" s="240">
        <v>1599</v>
      </c>
      <c r="AU23" s="238"/>
      <c r="AV23" s="230">
        <v>12</v>
      </c>
      <c r="AW23" s="96">
        <v>81</v>
      </c>
      <c r="AX23" s="96">
        <v>42</v>
      </c>
      <c r="AY23" s="96">
        <v>39</v>
      </c>
      <c r="AZ23" s="97">
        <v>66</v>
      </c>
      <c r="BA23" s="97">
        <v>34</v>
      </c>
      <c r="BB23" s="97">
        <v>32</v>
      </c>
      <c r="BC23" s="97">
        <v>109</v>
      </c>
      <c r="BD23" s="97">
        <v>49</v>
      </c>
      <c r="BE23" s="97">
        <v>60</v>
      </c>
      <c r="BH23" s="230">
        <v>63</v>
      </c>
      <c r="BI23" s="96">
        <v>144</v>
      </c>
      <c r="BJ23" s="96">
        <v>69</v>
      </c>
      <c r="BK23" s="96">
        <v>75</v>
      </c>
      <c r="BL23" s="96">
        <v>199</v>
      </c>
      <c r="BM23" s="96">
        <v>109</v>
      </c>
      <c r="BN23" s="96">
        <v>90</v>
      </c>
      <c r="BO23" s="96">
        <v>176</v>
      </c>
      <c r="BP23" s="96">
        <v>78</v>
      </c>
      <c r="BQ23" s="96">
        <v>98</v>
      </c>
      <c r="BS23" s="230">
        <v>12</v>
      </c>
      <c r="BT23" s="96">
        <v>23</v>
      </c>
      <c r="BU23" s="96">
        <v>10</v>
      </c>
      <c r="BV23" s="96">
        <v>13</v>
      </c>
      <c r="BW23" s="97">
        <v>31</v>
      </c>
      <c r="BX23" s="97">
        <v>15</v>
      </c>
      <c r="BY23" s="97">
        <v>16</v>
      </c>
      <c r="BZ23" s="97">
        <v>37</v>
      </c>
      <c r="CA23" s="97">
        <v>17</v>
      </c>
      <c r="CB23" s="97">
        <v>20</v>
      </c>
      <c r="CE23" s="230">
        <v>63</v>
      </c>
      <c r="CF23" s="96">
        <v>47</v>
      </c>
      <c r="CG23" s="96">
        <v>22</v>
      </c>
      <c r="CH23" s="96">
        <v>25</v>
      </c>
      <c r="CI23" s="96">
        <v>46</v>
      </c>
      <c r="CJ23" s="96">
        <v>22</v>
      </c>
      <c r="CK23" s="96">
        <v>24</v>
      </c>
      <c r="CL23" s="96">
        <v>57</v>
      </c>
      <c r="CM23" s="96">
        <v>25</v>
      </c>
      <c r="CN23" s="96">
        <v>32</v>
      </c>
    </row>
    <row r="24" spans="2:92" ht="12" customHeight="1">
      <c r="B24" s="230">
        <v>13</v>
      </c>
      <c r="C24" s="97">
        <v>1225</v>
      </c>
      <c r="D24" s="97">
        <v>619</v>
      </c>
      <c r="E24" s="97">
        <v>606</v>
      </c>
      <c r="F24" s="97">
        <v>1555</v>
      </c>
      <c r="G24" s="97">
        <v>821</v>
      </c>
      <c r="H24" s="97">
        <v>734</v>
      </c>
      <c r="I24" s="97">
        <v>1696</v>
      </c>
      <c r="J24" s="97">
        <v>862</v>
      </c>
      <c r="K24" s="97">
        <v>834</v>
      </c>
      <c r="N24" s="228">
        <v>64</v>
      </c>
      <c r="O24" s="239">
        <v>2310</v>
      </c>
      <c r="P24" s="240">
        <v>1011</v>
      </c>
      <c r="Q24" s="240">
        <v>1299</v>
      </c>
      <c r="R24" s="240">
        <v>2821</v>
      </c>
      <c r="S24" s="240">
        <v>1291</v>
      </c>
      <c r="T24" s="240">
        <v>1530</v>
      </c>
      <c r="U24" s="240">
        <v>1906</v>
      </c>
      <c r="V24" s="240">
        <v>856</v>
      </c>
      <c r="W24" s="240">
        <v>1050</v>
      </c>
      <c r="X24" s="238"/>
      <c r="Y24" s="230">
        <v>13</v>
      </c>
      <c r="Z24" s="96">
        <v>1122</v>
      </c>
      <c r="AA24" s="96">
        <v>575</v>
      </c>
      <c r="AB24" s="96">
        <v>547</v>
      </c>
      <c r="AC24" s="97">
        <v>1453</v>
      </c>
      <c r="AD24" s="97">
        <v>765</v>
      </c>
      <c r="AE24" s="97">
        <v>688</v>
      </c>
      <c r="AF24" s="97">
        <v>1548</v>
      </c>
      <c r="AG24" s="97">
        <v>788</v>
      </c>
      <c r="AH24" s="97">
        <v>760</v>
      </c>
      <c r="AK24" s="228">
        <v>64</v>
      </c>
      <c r="AL24" s="239">
        <v>2123</v>
      </c>
      <c r="AM24" s="240">
        <v>926</v>
      </c>
      <c r="AN24" s="240">
        <v>1197</v>
      </c>
      <c r="AO24" s="240">
        <v>2600</v>
      </c>
      <c r="AP24" s="240">
        <v>1189</v>
      </c>
      <c r="AQ24" s="240">
        <v>1411</v>
      </c>
      <c r="AR24" s="240">
        <v>1756</v>
      </c>
      <c r="AS24" s="240">
        <v>791</v>
      </c>
      <c r="AT24" s="240">
        <v>965</v>
      </c>
      <c r="AU24" s="238"/>
      <c r="AV24" s="230">
        <v>13</v>
      </c>
      <c r="AW24" s="96">
        <v>74</v>
      </c>
      <c r="AX24" s="96">
        <v>32</v>
      </c>
      <c r="AY24" s="96">
        <v>42</v>
      </c>
      <c r="AZ24" s="97">
        <v>72</v>
      </c>
      <c r="BA24" s="97">
        <v>41</v>
      </c>
      <c r="BB24" s="97">
        <v>31</v>
      </c>
      <c r="BC24" s="97">
        <v>112</v>
      </c>
      <c r="BD24" s="97">
        <v>57</v>
      </c>
      <c r="BE24" s="97">
        <v>55</v>
      </c>
      <c r="BH24" s="230">
        <v>64</v>
      </c>
      <c r="BI24" s="96">
        <v>142</v>
      </c>
      <c r="BJ24" s="96">
        <v>68</v>
      </c>
      <c r="BK24" s="96">
        <v>74</v>
      </c>
      <c r="BL24" s="96">
        <v>165</v>
      </c>
      <c r="BM24" s="96">
        <v>75</v>
      </c>
      <c r="BN24" s="96">
        <v>90</v>
      </c>
      <c r="BO24" s="96">
        <v>108</v>
      </c>
      <c r="BP24" s="96">
        <v>48</v>
      </c>
      <c r="BQ24" s="96">
        <v>60</v>
      </c>
      <c r="BS24" s="230">
        <v>13</v>
      </c>
      <c r="BT24" s="96">
        <v>29</v>
      </c>
      <c r="BU24" s="96">
        <v>12</v>
      </c>
      <c r="BV24" s="96">
        <v>17</v>
      </c>
      <c r="BW24" s="97">
        <v>30</v>
      </c>
      <c r="BX24" s="97">
        <v>15</v>
      </c>
      <c r="BY24" s="97">
        <v>15</v>
      </c>
      <c r="BZ24" s="97">
        <v>36</v>
      </c>
      <c r="CA24" s="97">
        <v>17</v>
      </c>
      <c r="CB24" s="97">
        <v>19</v>
      </c>
      <c r="CE24" s="230">
        <v>64</v>
      </c>
      <c r="CF24" s="96">
        <v>45</v>
      </c>
      <c r="CG24" s="96">
        <v>17</v>
      </c>
      <c r="CH24" s="96">
        <v>28</v>
      </c>
      <c r="CI24" s="96">
        <v>56</v>
      </c>
      <c r="CJ24" s="96">
        <v>27</v>
      </c>
      <c r="CK24" s="96">
        <v>29</v>
      </c>
      <c r="CL24" s="96">
        <v>42</v>
      </c>
      <c r="CM24" s="96">
        <v>17</v>
      </c>
      <c r="CN24" s="96">
        <v>25</v>
      </c>
    </row>
    <row r="25" spans="2:92" ht="12" customHeight="1">
      <c r="B25" s="230">
        <v>14</v>
      </c>
      <c r="C25" s="97">
        <v>1377</v>
      </c>
      <c r="D25" s="97">
        <v>674</v>
      </c>
      <c r="E25" s="97">
        <v>703</v>
      </c>
      <c r="F25" s="97">
        <v>1573</v>
      </c>
      <c r="G25" s="97">
        <v>804</v>
      </c>
      <c r="H25" s="97">
        <v>769</v>
      </c>
      <c r="I25" s="97">
        <v>1750</v>
      </c>
      <c r="J25" s="97">
        <v>885</v>
      </c>
      <c r="K25" s="97">
        <v>865</v>
      </c>
      <c r="N25" s="227" t="s">
        <v>174</v>
      </c>
      <c r="O25" s="237">
        <v>12539</v>
      </c>
      <c r="P25" s="162">
        <v>5755</v>
      </c>
      <c r="Q25" s="162">
        <v>6784</v>
      </c>
      <c r="R25" s="162">
        <v>14384</v>
      </c>
      <c r="S25" s="162">
        <v>6600</v>
      </c>
      <c r="T25" s="162">
        <v>7784</v>
      </c>
      <c r="U25" s="162">
        <v>11580</v>
      </c>
      <c r="V25" s="162">
        <v>5124</v>
      </c>
      <c r="W25" s="162">
        <v>6456</v>
      </c>
      <c r="X25" s="238"/>
      <c r="Y25" s="230">
        <v>14</v>
      </c>
      <c r="Z25" s="95">
        <v>1262</v>
      </c>
      <c r="AA25" s="95">
        <v>618</v>
      </c>
      <c r="AB25" s="95">
        <v>644</v>
      </c>
      <c r="AC25" s="97">
        <v>1460</v>
      </c>
      <c r="AD25" s="97">
        <v>752</v>
      </c>
      <c r="AE25" s="97">
        <v>708</v>
      </c>
      <c r="AF25" s="97">
        <v>1597</v>
      </c>
      <c r="AG25" s="97">
        <v>799</v>
      </c>
      <c r="AH25" s="97">
        <v>798</v>
      </c>
      <c r="AK25" s="252" t="s">
        <v>174</v>
      </c>
      <c r="AL25" s="237">
        <v>11423</v>
      </c>
      <c r="AM25" s="162">
        <v>5208</v>
      </c>
      <c r="AN25" s="162">
        <v>6215</v>
      </c>
      <c r="AO25" s="162">
        <v>13221</v>
      </c>
      <c r="AP25" s="162">
        <v>6045</v>
      </c>
      <c r="AQ25" s="162">
        <v>7176</v>
      </c>
      <c r="AR25" s="162">
        <v>10683</v>
      </c>
      <c r="AS25" s="162">
        <v>4718</v>
      </c>
      <c r="AT25" s="162">
        <v>5965</v>
      </c>
      <c r="AU25" s="238"/>
      <c r="AV25" s="230">
        <v>14</v>
      </c>
      <c r="AW25" s="95">
        <v>83</v>
      </c>
      <c r="AX25" s="95">
        <v>40</v>
      </c>
      <c r="AY25" s="95">
        <v>43</v>
      </c>
      <c r="AZ25" s="97">
        <v>86</v>
      </c>
      <c r="BA25" s="97">
        <v>39</v>
      </c>
      <c r="BB25" s="97">
        <v>47</v>
      </c>
      <c r="BC25" s="97">
        <v>111</v>
      </c>
      <c r="BD25" s="97">
        <v>58</v>
      </c>
      <c r="BE25" s="97">
        <v>53</v>
      </c>
      <c r="BH25" s="253" t="s">
        <v>174</v>
      </c>
      <c r="BI25" s="162">
        <v>843</v>
      </c>
      <c r="BJ25" s="162">
        <v>411</v>
      </c>
      <c r="BK25" s="162">
        <v>432</v>
      </c>
      <c r="BL25" s="162">
        <v>891</v>
      </c>
      <c r="BM25" s="162">
        <v>423</v>
      </c>
      <c r="BN25" s="162">
        <v>468</v>
      </c>
      <c r="BO25" s="162">
        <v>679</v>
      </c>
      <c r="BP25" s="162">
        <v>310</v>
      </c>
      <c r="BQ25" s="162">
        <v>369</v>
      </c>
      <c r="BS25" s="230">
        <v>14</v>
      </c>
      <c r="BT25" s="95">
        <v>32</v>
      </c>
      <c r="BU25" s="95">
        <v>16</v>
      </c>
      <c r="BV25" s="95">
        <v>16</v>
      </c>
      <c r="BW25" s="97">
        <v>27</v>
      </c>
      <c r="BX25" s="97">
        <v>13</v>
      </c>
      <c r="BY25" s="97">
        <v>14</v>
      </c>
      <c r="BZ25" s="97">
        <v>42</v>
      </c>
      <c r="CA25" s="97">
        <v>28</v>
      </c>
      <c r="CB25" s="97">
        <v>14</v>
      </c>
      <c r="CE25" s="253" t="s">
        <v>174</v>
      </c>
      <c r="CF25" s="162">
        <v>273</v>
      </c>
      <c r="CG25" s="162">
        <v>136</v>
      </c>
      <c r="CH25" s="162">
        <v>137</v>
      </c>
      <c r="CI25" s="162">
        <v>272</v>
      </c>
      <c r="CJ25" s="162">
        <v>132</v>
      </c>
      <c r="CK25" s="162">
        <v>140</v>
      </c>
      <c r="CL25" s="162">
        <v>218</v>
      </c>
      <c r="CM25" s="162">
        <v>96</v>
      </c>
      <c r="CN25" s="162">
        <v>122</v>
      </c>
    </row>
    <row r="26" spans="2:92" ht="12" customHeight="1">
      <c r="B26" s="234" t="s">
        <v>175</v>
      </c>
      <c r="C26" s="162">
        <v>7979</v>
      </c>
      <c r="D26" s="162">
        <v>4049</v>
      </c>
      <c r="E26" s="162">
        <v>3930</v>
      </c>
      <c r="F26" s="162">
        <v>9108</v>
      </c>
      <c r="G26" s="162">
        <v>4572</v>
      </c>
      <c r="H26" s="162">
        <v>4536</v>
      </c>
      <c r="I26" s="162">
        <v>10014</v>
      </c>
      <c r="J26" s="162">
        <v>4836</v>
      </c>
      <c r="K26" s="162">
        <v>5178</v>
      </c>
      <c r="N26" s="228">
        <v>65</v>
      </c>
      <c r="O26" s="239">
        <v>2493</v>
      </c>
      <c r="P26" s="240">
        <v>1160</v>
      </c>
      <c r="Q26" s="240">
        <v>1333</v>
      </c>
      <c r="R26" s="240">
        <v>3111</v>
      </c>
      <c r="S26" s="240">
        <v>1423</v>
      </c>
      <c r="T26" s="240">
        <v>1688</v>
      </c>
      <c r="U26" s="240">
        <v>2088</v>
      </c>
      <c r="V26" s="240">
        <v>943</v>
      </c>
      <c r="W26" s="240">
        <v>1145</v>
      </c>
      <c r="X26" s="238"/>
      <c r="Y26" s="234" t="s">
        <v>175</v>
      </c>
      <c r="Z26" s="163">
        <v>7540</v>
      </c>
      <c r="AA26" s="163">
        <v>3842</v>
      </c>
      <c r="AB26" s="163">
        <v>3698</v>
      </c>
      <c r="AC26" s="162">
        <v>8522</v>
      </c>
      <c r="AD26" s="160">
        <v>4293</v>
      </c>
      <c r="AE26" s="162">
        <v>4229</v>
      </c>
      <c r="AF26" s="162">
        <v>9287</v>
      </c>
      <c r="AG26" s="162">
        <v>4503</v>
      </c>
      <c r="AH26" s="162">
        <v>4784</v>
      </c>
      <c r="AK26" s="228">
        <v>65</v>
      </c>
      <c r="AL26" s="239">
        <v>2285</v>
      </c>
      <c r="AM26" s="240">
        <v>1053</v>
      </c>
      <c r="AN26" s="240">
        <v>1232</v>
      </c>
      <c r="AO26" s="240">
        <v>2841</v>
      </c>
      <c r="AP26" s="240">
        <v>1281</v>
      </c>
      <c r="AQ26" s="240">
        <v>1560</v>
      </c>
      <c r="AR26" s="240">
        <v>1934</v>
      </c>
      <c r="AS26" s="240">
        <v>886</v>
      </c>
      <c r="AT26" s="240">
        <v>1048</v>
      </c>
      <c r="AU26" s="238"/>
      <c r="AV26" s="253" t="s">
        <v>175</v>
      </c>
      <c r="AW26" s="163">
        <v>329</v>
      </c>
      <c r="AX26" s="163">
        <v>156</v>
      </c>
      <c r="AY26" s="163">
        <v>173</v>
      </c>
      <c r="AZ26" s="162">
        <v>448</v>
      </c>
      <c r="BA26" s="162">
        <v>206</v>
      </c>
      <c r="BB26" s="162">
        <v>242</v>
      </c>
      <c r="BC26" s="162">
        <v>549</v>
      </c>
      <c r="BD26" s="162">
        <v>244</v>
      </c>
      <c r="BE26" s="162">
        <v>305</v>
      </c>
      <c r="BH26" s="230">
        <v>65</v>
      </c>
      <c r="BI26" s="96">
        <v>153</v>
      </c>
      <c r="BJ26" s="96">
        <v>75</v>
      </c>
      <c r="BK26" s="96">
        <v>78</v>
      </c>
      <c r="BL26" s="96">
        <v>211</v>
      </c>
      <c r="BM26" s="96">
        <v>111</v>
      </c>
      <c r="BN26" s="96">
        <v>100</v>
      </c>
      <c r="BO26" s="96">
        <v>119</v>
      </c>
      <c r="BP26" s="96">
        <v>45</v>
      </c>
      <c r="BQ26" s="96">
        <v>74</v>
      </c>
      <c r="BS26" s="253" t="s">
        <v>175</v>
      </c>
      <c r="BT26" s="163">
        <v>110</v>
      </c>
      <c r="BU26" s="163">
        <v>51</v>
      </c>
      <c r="BV26" s="163">
        <v>59</v>
      </c>
      <c r="BW26" s="162">
        <v>138</v>
      </c>
      <c r="BX26" s="162">
        <v>73</v>
      </c>
      <c r="BY26" s="162">
        <v>65</v>
      </c>
      <c r="BZ26" s="162">
        <v>178</v>
      </c>
      <c r="CA26" s="162">
        <v>89</v>
      </c>
      <c r="CB26" s="162">
        <v>89</v>
      </c>
      <c r="CE26" s="230">
        <v>65</v>
      </c>
      <c r="CF26" s="96">
        <v>55</v>
      </c>
      <c r="CG26" s="96">
        <v>32</v>
      </c>
      <c r="CH26" s="96">
        <v>23</v>
      </c>
      <c r="CI26" s="96">
        <v>59</v>
      </c>
      <c r="CJ26" s="96">
        <v>31</v>
      </c>
      <c r="CK26" s="96">
        <v>28</v>
      </c>
      <c r="CL26" s="96">
        <v>35</v>
      </c>
      <c r="CM26" s="96">
        <v>12</v>
      </c>
      <c r="CN26" s="96">
        <v>23</v>
      </c>
    </row>
    <row r="27" spans="2:92" ht="12" customHeight="1">
      <c r="B27" s="230">
        <v>15</v>
      </c>
      <c r="C27" s="97">
        <v>1317</v>
      </c>
      <c r="D27" s="97">
        <v>649</v>
      </c>
      <c r="E27" s="97">
        <v>668</v>
      </c>
      <c r="F27" s="97">
        <v>1651</v>
      </c>
      <c r="G27" s="97">
        <v>843</v>
      </c>
      <c r="H27" s="97">
        <v>808</v>
      </c>
      <c r="I27" s="97">
        <v>1903</v>
      </c>
      <c r="J27" s="97">
        <v>916</v>
      </c>
      <c r="K27" s="97">
        <v>987</v>
      </c>
      <c r="N27" s="228">
        <v>66</v>
      </c>
      <c r="O27" s="239">
        <v>2360</v>
      </c>
      <c r="P27" s="240">
        <v>1083</v>
      </c>
      <c r="Q27" s="240">
        <v>1277</v>
      </c>
      <c r="R27" s="240">
        <v>3278</v>
      </c>
      <c r="S27" s="240">
        <v>1490</v>
      </c>
      <c r="T27" s="240">
        <v>1788</v>
      </c>
      <c r="U27" s="240">
        <v>2347</v>
      </c>
      <c r="V27" s="240">
        <v>1041</v>
      </c>
      <c r="W27" s="240">
        <v>1306</v>
      </c>
      <c r="X27" s="238"/>
      <c r="Y27" s="230">
        <v>15</v>
      </c>
      <c r="Z27" s="96">
        <v>1225</v>
      </c>
      <c r="AA27" s="96">
        <v>608</v>
      </c>
      <c r="AB27" s="96">
        <v>617</v>
      </c>
      <c r="AC27" s="97">
        <v>1540</v>
      </c>
      <c r="AD27" s="97">
        <v>791</v>
      </c>
      <c r="AE27" s="97">
        <v>749</v>
      </c>
      <c r="AF27" s="97">
        <v>1753</v>
      </c>
      <c r="AG27" s="97">
        <v>842</v>
      </c>
      <c r="AH27" s="97">
        <v>911</v>
      </c>
      <c r="AK27" s="228">
        <v>66</v>
      </c>
      <c r="AL27" s="239">
        <v>2123</v>
      </c>
      <c r="AM27" s="240">
        <v>976</v>
      </c>
      <c r="AN27" s="240">
        <v>1147</v>
      </c>
      <c r="AO27" s="240">
        <v>3014</v>
      </c>
      <c r="AP27" s="240">
        <v>1360</v>
      </c>
      <c r="AQ27" s="240">
        <v>1654</v>
      </c>
      <c r="AR27" s="240">
        <v>2155</v>
      </c>
      <c r="AS27" s="240">
        <v>945</v>
      </c>
      <c r="AT27" s="240">
        <v>1210</v>
      </c>
      <c r="AU27" s="238"/>
      <c r="AV27" s="230">
        <v>15</v>
      </c>
      <c r="AW27" s="96">
        <v>71</v>
      </c>
      <c r="AX27" s="96">
        <v>34</v>
      </c>
      <c r="AY27" s="96">
        <v>37</v>
      </c>
      <c r="AZ27" s="97">
        <v>94</v>
      </c>
      <c r="BA27" s="97">
        <v>44</v>
      </c>
      <c r="BB27" s="97">
        <v>50</v>
      </c>
      <c r="BC27" s="97">
        <v>113</v>
      </c>
      <c r="BD27" s="97">
        <v>55</v>
      </c>
      <c r="BE27" s="97">
        <v>58</v>
      </c>
      <c r="BH27" s="230">
        <v>66</v>
      </c>
      <c r="BI27" s="96">
        <v>184</v>
      </c>
      <c r="BJ27" s="96">
        <v>80</v>
      </c>
      <c r="BK27" s="96">
        <v>104</v>
      </c>
      <c r="BL27" s="96">
        <v>207</v>
      </c>
      <c r="BM27" s="96">
        <v>101</v>
      </c>
      <c r="BN27" s="96">
        <v>106</v>
      </c>
      <c r="BO27" s="96">
        <v>138</v>
      </c>
      <c r="BP27" s="96">
        <v>69</v>
      </c>
      <c r="BQ27" s="96">
        <v>69</v>
      </c>
      <c r="BS27" s="230">
        <v>15</v>
      </c>
      <c r="BT27" s="96">
        <v>21</v>
      </c>
      <c r="BU27" s="96">
        <v>7</v>
      </c>
      <c r="BV27" s="96">
        <v>14</v>
      </c>
      <c r="BW27" s="97">
        <v>17</v>
      </c>
      <c r="BX27" s="97">
        <v>8</v>
      </c>
      <c r="BY27" s="97">
        <v>9</v>
      </c>
      <c r="BZ27" s="97">
        <v>37</v>
      </c>
      <c r="CA27" s="97">
        <v>19</v>
      </c>
      <c r="CB27" s="97">
        <v>18</v>
      </c>
      <c r="CE27" s="230">
        <v>66</v>
      </c>
      <c r="CF27" s="96">
        <v>53</v>
      </c>
      <c r="CG27" s="96">
        <v>27</v>
      </c>
      <c r="CH27" s="96">
        <v>26</v>
      </c>
      <c r="CI27" s="96">
        <v>57</v>
      </c>
      <c r="CJ27" s="96">
        <v>29</v>
      </c>
      <c r="CK27" s="96">
        <v>28</v>
      </c>
      <c r="CL27" s="96">
        <v>54</v>
      </c>
      <c r="CM27" s="96">
        <v>27</v>
      </c>
      <c r="CN27" s="96">
        <v>27</v>
      </c>
    </row>
    <row r="28" spans="2:92" ht="12" customHeight="1">
      <c r="B28" s="230">
        <v>16</v>
      </c>
      <c r="C28" s="97">
        <v>1432</v>
      </c>
      <c r="D28" s="97">
        <v>743</v>
      </c>
      <c r="E28" s="97">
        <v>689</v>
      </c>
      <c r="F28" s="97">
        <v>1662</v>
      </c>
      <c r="G28" s="97">
        <v>849</v>
      </c>
      <c r="H28" s="97">
        <v>813</v>
      </c>
      <c r="I28" s="97">
        <v>1952</v>
      </c>
      <c r="J28" s="97">
        <v>978</v>
      </c>
      <c r="K28" s="97">
        <v>974</v>
      </c>
      <c r="N28" s="228">
        <v>67</v>
      </c>
      <c r="O28" s="239">
        <v>2545</v>
      </c>
      <c r="P28" s="240">
        <v>1147</v>
      </c>
      <c r="Q28" s="240">
        <v>1398</v>
      </c>
      <c r="R28" s="240">
        <v>3040</v>
      </c>
      <c r="S28" s="240">
        <v>1439</v>
      </c>
      <c r="T28" s="240">
        <v>1601</v>
      </c>
      <c r="U28" s="240">
        <v>2403</v>
      </c>
      <c r="V28" s="240">
        <v>1072</v>
      </c>
      <c r="W28" s="240">
        <v>1331</v>
      </c>
      <c r="X28" s="238"/>
      <c r="Y28" s="230">
        <v>16</v>
      </c>
      <c r="Z28" s="96">
        <v>1337</v>
      </c>
      <c r="AA28" s="96">
        <v>695</v>
      </c>
      <c r="AB28" s="96">
        <v>642</v>
      </c>
      <c r="AC28" s="97">
        <v>1536</v>
      </c>
      <c r="AD28" s="97">
        <v>786</v>
      </c>
      <c r="AE28" s="97">
        <v>750</v>
      </c>
      <c r="AF28" s="97">
        <v>1763</v>
      </c>
      <c r="AG28" s="97">
        <v>890</v>
      </c>
      <c r="AH28" s="97">
        <v>873</v>
      </c>
      <c r="AK28" s="228">
        <v>67</v>
      </c>
      <c r="AL28" s="239">
        <v>2317</v>
      </c>
      <c r="AM28" s="240">
        <v>1033</v>
      </c>
      <c r="AN28" s="240">
        <v>1284</v>
      </c>
      <c r="AO28" s="240">
        <v>2787</v>
      </c>
      <c r="AP28" s="240">
        <v>1317</v>
      </c>
      <c r="AQ28" s="240">
        <v>1470</v>
      </c>
      <c r="AR28" s="240">
        <v>2199</v>
      </c>
      <c r="AS28" s="240">
        <v>965</v>
      </c>
      <c r="AT28" s="240">
        <v>1234</v>
      </c>
      <c r="AU28" s="238"/>
      <c r="AV28" s="230">
        <v>16</v>
      </c>
      <c r="AW28" s="96">
        <v>72</v>
      </c>
      <c r="AX28" s="96">
        <v>33</v>
      </c>
      <c r="AY28" s="96">
        <v>39</v>
      </c>
      <c r="AZ28" s="97">
        <v>93</v>
      </c>
      <c r="BA28" s="97">
        <v>44</v>
      </c>
      <c r="BB28" s="97">
        <v>49</v>
      </c>
      <c r="BC28" s="97">
        <v>135</v>
      </c>
      <c r="BD28" s="97">
        <v>63</v>
      </c>
      <c r="BE28" s="97">
        <v>72</v>
      </c>
      <c r="BH28" s="230">
        <v>67</v>
      </c>
      <c r="BI28" s="96">
        <v>167</v>
      </c>
      <c r="BJ28" s="96">
        <v>87</v>
      </c>
      <c r="BK28" s="96">
        <v>80</v>
      </c>
      <c r="BL28" s="96">
        <v>194</v>
      </c>
      <c r="BM28" s="96">
        <v>91</v>
      </c>
      <c r="BN28" s="96">
        <v>103</v>
      </c>
      <c r="BO28" s="96">
        <v>155</v>
      </c>
      <c r="BP28" s="96">
        <v>85</v>
      </c>
      <c r="BQ28" s="96">
        <v>70</v>
      </c>
      <c r="BS28" s="230">
        <v>16</v>
      </c>
      <c r="BT28" s="96">
        <v>23</v>
      </c>
      <c r="BU28" s="96">
        <v>15</v>
      </c>
      <c r="BV28" s="96">
        <v>8</v>
      </c>
      <c r="BW28" s="97">
        <v>33</v>
      </c>
      <c r="BX28" s="97">
        <v>19</v>
      </c>
      <c r="BY28" s="97">
        <v>14</v>
      </c>
      <c r="BZ28" s="97">
        <v>54</v>
      </c>
      <c r="CA28" s="97">
        <v>25</v>
      </c>
      <c r="CB28" s="97">
        <v>29</v>
      </c>
      <c r="CE28" s="230">
        <v>67</v>
      </c>
      <c r="CF28" s="96">
        <v>61</v>
      </c>
      <c r="CG28" s="96">
        <v>27</v>
      </c>
      <c r="CH28" s="96">
        <v>34</v>
      </c>
      <c r="CI28" s="96">
        <v>59</v>
      </c>
      <c r="CJ28" s="96">
        <v>31</v>
      </c>
      <c r="CK28" s="96">
        <v>28</v>
      </c>
      <c r="CL28" s="96">
        <v>49</v>
      </c>
      <c r="CM28" s="96">
        <v>22</v>
      </c>
      <c r="CN28" s="96">
        <v>27</v>
      </c>
    </row>
    <row r="29" spans="2:92" ht="12" customHeight="1">
      <c r="B29" s="230">
        <v>17</v>
      </c>
      <c r="C29" s="97">
        <v>1450</v>
      </c>
      <c r="D29" s="97">
        <v>767</v>
      </c>
      <c r="E29" s="97">
        <v>683</v>
      </c>
      <c r="F29" s="97">
        <v>1802</v>
      </c>
      <c r="G29" s="97">
        <v>901</v>
      </c>
      <c r="H29" s="97">
        <v>901</v>
      </c>
      <c r="I29" s="97">
        <v>1892</v>
      </c>
      <c r="J29" s="97">
        <v>952</v>
      </c>
      <c r="K29" s="97">
        <v>940</v>
      </c>
      <c r="N29" s="228">
        <v>68</v>
      </c>
      <c r="O29" s="239">
        <v>2476</v>
      </c>
      <c r="P29" s="240">
        <v>1168</v>
      </c>
      <c r="Q29" s="240">
        <v>1308</v>
      </c>
      <c r="R29" s="240">
        <v>3123</v>
      </c>
      <c r="S29" s="240">
        <v>1431</v>
      </c>
      <c r="T29" s="240">
        <v>1692</v>
      </c>
      <c r="U29" s="240">
        <v>2392</v>
      </c>
      <c r="V29" s="240">
        <v>1047</v>
      </c>
      <c r="W29" s="240">
        <v>1345</v>
      </c>
      <c r="X29" s="238"/>
      <c r="Y29" s="230">
        <v>17</v>
      </c>
      <c r="Z29" s="96">
        <v>1357</v>
      </c>
      <c r="AA29" s="96">
        <v>717</v>
      </c>
      <c r="AB29" s="96">
        <v>640</v>
      </c>
      <c r="AC29" s="97">
        <v>1665</v>
      </c>
      <c r="AD29" s="97">
        <v>837</v>
      </c>
      <c r="AE29" s="97">
        <v>828</v>
      </c>
      <c r="AF29" s="97">
        <v>1751</v>
      </c>
      <c r="AG29" s="97">
        <v>897</v>
      </c>
      <c r="AH29" s="97">
        <v>854</v>
      </c>
      <c r="AK29" s="228">
        <v>68</v>
      </c>
      <c r="AL29" s="239">
        <v>2245</v>
      </c>
      <c r="AM29" s="240">
        <v>1045</v>
      </c>
      <c r="AN29" s="240">
        <v>1200</v>
      </c>
      <c r="AO29" s="240">
        <v>2890</v>
      </c>
      <c r="AP29" s="240">
        <v>1327</v>
      </c>
      <c r="AQ29" s="240">
        <v>1563</v>
      </c>
      <c r="AR29" s="240">
        <v>2225</v>
      </c>
      <c r="AS29" s="240">
        <v>976</v>
      </c>
      <c r="AT29" s="240">
        <v>1249</v>
      </c>
      <c r="AU29" s="238"/>
      <c r="AV29" s="230">
        <v>17</v>
      </c>
      <c r="AW29" s="96">
        <v>64</v>
      </c>
      <c r="AX29" s="96">
        <v>34</v>
      </c>
      <c r="AY29" s="96">
        <v>30</v>
      </c>
      <c r="AZ29" s="97">
        <v>100</v>
      </c>
      <c r="BA29" s="97">
        <v>47</v>
      </c>
      <c r="BB29" s="97">
        <v>53</v>
      </c>
      <c r="BC29" s="97">
        <v>109</v>
      </c>
      <c r="BD29" s="97">
        <v>38</v>
      </c>
      <c r="BE29" s="97">
        <v>71</v>
      </c>
      <c r="BH29" s="230">
        <v>68</v>
      </c>
      <c r="BI29" s="96">
        <v>183</v>
      </c>
      <c r="BJ29" s="96">
        <v>100</v>
      </c>
      <c r="BK29" s="96">
        <v>83</v>
      </c>
      <c r="BL29" s="96">
        <v>178</v>
      </c>
      <c r="BM29" s="96">
        <v>79</v>
      </c>
      <c r="BN29" s="96">
        <v>99</v>
      </c>
      <c r="BO29" s="96">
        <v>126</v>
      </c>
      <c r="BP29" s="96">
        <v>53</v>
      </c>
      <c r="BQ29" s="96">
        <v>73</v>
      </c>
      <c r="BS29" s="230">
        <v>17</v>
      </c>
      <c r="BT29" s="96">
        <v>29</v>
      </c>
      <c r="BU29" s="96">
        <v>16</v>
      </c>
      <c r="BV29" s="96">
        <v>13</v>
      </c>
      <c r="BW29" s="97">
        <v>37</v>
      </c>
      <c r="BX29" s="97">
        <v>17</v>
      </c>
      <c r="BY29" s="97">
        <v>20</v>
      </c>
      <c r="BZ29" s="97">
        <v>32</v>
      </c>
      <c r="CA29" s="97">
        <v>17</v>
      </c>
      <c r="CB29" s="97">
        <v>15</v>
      </c>
      <c r="CE29" s="230">
        <v>68</v>
      </c>
      <c r="CF29" s="96">
        <v>48</v>
      </c>
      <c r="CG29" s="96">
        <v>23</v>
      </c>
      <c r="CH29" s="96">
        <v>25</v>
      </c>
      <c r="CI29" s="96">
        <v>55</v>
      </c>
      <c r="CJ29" s="96">
        <v>25</v>
      </c>
      <c r="CK29" s="96">
        <v>30</v>
      </c>
      <c r="CL29" s="96">
        <v>41</v>
      </c>
      <c r="CM29" s="96">
        <v>18</v>
      </c>
      <c r="CN29" s="96">
        <v>23</v>
      </c>
    </row>
    <row r="30" spans="2:92" ht="12" customHeight="1">
      <c r="B30" s="230">
        <v>18</v>
      </c>
      <c r="C30" s="97">
        <v>1709</v>
      </c>
      <c r="D30" s="97">
        <v>868</v>
      </c>
      <c r="E30" s="97">
        <v>841</v>
      </c>
      <c r="F30" s="97">
        <v>1895</v>
      </c>
      <c r="G30" s="97">
        <v>947</v>
      </c>
      <c r="H30" s="97">
        <v>948</v>
      </c>
      <c r="I30" s="97">
        <v>2040</v>
      </c>
      <c r="J30" s="97">
        <v>981</v>
      </c>
      <c r="K30" s="97">
        <v>1059</v>
      </c>
      <c r="N30" s="228">
        <v>69</v>
      </c>
      <c r="O30" s="239">
        <v>2665</v>
      </c>
      <c r="P30" s="240">
        <v>1197</v>
      </c>
      <c r="Q30" s="240">
        <v>1468</v>
      </c>
      <c r="R30" s="240">
        <v>1832</v>
      </c>
      <c r="S30" s="240">
        <v>817</v>
      </c>
      <c r="T30" s="240">
        <v>1015</v>
      </c>
      <c r="U30" s="240">
        <v>2350</v>
      </c>
      <c r="V30" s="240">
        <v>1021</v>
      </c>
      <c r="W30" s="240">
        <v>1329</v>
      </c>
      <c r="X30" s="238"/>
      <c r="Y30" s="230">
        <v>18</v>
      </c>
      <c r="Z30" s="96">
        <v>1627</v>
      </c>
      <c r="AA30" s="96">
        <v>826</v>
      </c>
      <c r="AB30" s="96">
        <v>801</v>
      </c>
      <c r="AC30" s="97">
        <v>1774</v>
      </c>
      <c r="AD30" s="97">
        <v>892</v>
      </c>
      <c r="AE30" s="97">
        <v>882</v>
      </c>
      <c r="AF30" s="97">
        <v>1904</v>
      </c>
      <c r="AG30" s="97">
        <v>915</v>
      </c>
      <c r="AH30" s="97">
        <v>989</v>
      </c>
      <c r="AK30" s="228">
        <v>69</v>
      </c>
      <c r="AL30" s="239">
        <v>2453</v>
      </c>
      <c r="AM30" s="240">
        <v>1101</v>
      </c>
      <c r="AN30" s="240">
        <v>1352</v>
      </c>
      <c r="AO30" s="240">
        <v>1689</v>
      </c>
      <c r="AP30" s="240">
        <v>760</v>
      </c>
      <c r="AQ30" s="240">
        <v>929</v>
      </c>
      <c r="AR30" s="240">
        <v>2170</v>
      </c>
      <c r="AS30" s="240">
        <v>946</v>
      </c>
      <c r="AT30" s="240">
        <v>1224</v>
      </c>
      <c r="AU30" s="238"/>
      <c r="AV30" s="230">
        <v>18</v>
      </c>
      <c r="AW30" s="96">
        <v>65</v>
      </c>
      <c r="AX30" s="96">
        <v>34</v>
      </c>
      <c r="AY30" s="96">
        <v>31</v>
      </c>
      <c r="AZ30" s="97">
        <v>93</v>
      </c>
      <c r="BA30" s="97">
        <v>42</v>
      </c>
      <c r="BB30" s="97">
        <v>51</v>
      </c>
      <c r="BC30" s="97">
        <v>102</v>
      </c>
      <c r="BD30" s="97">
        <v>49</v>
      </c>
      <c r="BE30" s="97">
        <v>53</v>
      </c>
      <c r="BH30" s="230">
        <v>69</v>
      </c>
      <c r="BI30" s="96">
        <v>156</v>
      </c>
      <c r="BJ30" s="96">
        <v>69</v>
      </c>
      <c r="BK30" s="96">
        <v>87</v>
      </c>
      <c r="BL30" s="96">
        <v>101</v>
      </c>
      <c r="BM30" s="96">
        <v>41</v>
      </c>
      <c r="BN30" s="96">
        <v>60</v>
      </c>
      <c r="BO30" s="96">
        <v>141</v>
      </c>
      <c r="BP30" s="96">
        <v>58</v>
      </c>
      <c r="BQ30" s="96">
        <v>83</v>
      </c>
      <c r="BS30" s="230">
        <v>18</v>
      </c>
      <c r="BT30" s="96">
        <v>17</v>
      </c>
      <c r="BU30" s="96">
        <v>8</v>
      </c>
      <c r="BV30" s="96">
        <v>9</v>
      </c>
      <c r="BW30" s="97">
        <v>28</v>
      </c>
      <c r="BX30" s="97">
        <v>13</v>
      </c>
      <c r="BY30" s="97">
        <v>15</v>
      </c>
      <c r="BZ30" s="97">
        <v>34</v>
      </c>
      <c r="CA30" s="97">
        <v>17</v>
      </c>
      <c r="CB30" s="97">
        <v>17</v>
      </c>
      <c r="CE30" s="230">
        <v>69</v>
      </c>
      <c r="CF30" s="96">
        <v>56</v>
      </c>
      <c r="CG30" s="96">
        <v>27</v>
      </c>
      <c r="CH30" s="96">
        <v>29</v>
      </c>
      <c r="CI30" s="96">
        <v>42</v>
      </c>
      <c r="CJ30" s="96">
        <v>16</v>
      </c>
      <c r="CK30" s="96">
        <v>26</v>
      </c>
      <c r="CL30" s="96">
        <v>39</v>
      </c>
      <c r="CM30" s="96">
        <v>17</v>
      </c>
      <c r="CN30" s="96">
        <v>22</v>
      </c>
    </row>
    <row r="31" spans="2:92" ht="12" customHeight="1">
      <c r="B31" s="230">
        <v>19</v>
      </c>
      <c r="C31" s="97">
        <v>2071</v>
      </c>
      <c r="D31" s="97">
        <v>1022</v>
      </c>
      <c r="E31" s="97">
        <v>1049</v>
      </c>
      <c r="F31" s="97">
        <v>2098</v>
      </c>
      <c r="G31" s="97">
        <v>1032</v>
      </c>
      <c r="H31" s="97">
        <v>1066</v>
      </c>
      <c r="I31" s="97">
        <v>2227</v>
      </c>
      <c r="J31" s="97">
        <v>1009</v>
      </c>
      <c r="K31" s="97">
        <v>1218</v>
      </c>
      <c r="N31" s="227" t="s">
        <v>176</v>
      </c>
      <c r="O31" s="237">
        <v>13423</v>
      </c>
      <c r="P31" s="162">
        <v>5945</v>
      </c>
      <c r="Q31" s="162">
        <v>7478</v>
      </c>
      <c r="R31" s="162">
        <v>10845</v>
      </c>
      <c r="S31" s="162">
        <v>4665</v>
      </c>
      <c r="T31" s="162">
        <v>6180</v>
      </c>
      <c r="U31" s="162">
        <v>10978</v>
      </c>
      <c r="V31" s="162">
        <v>4638</v>
      </c>
      <c r="W31" s="162">
        <v>6340</v>
      </c>
      <c r="X31" s="238"/>
      <c r="Y31" s="230">
        <v>19</v>
      </c>
      <c r="Z31" s="95">
        <v>1994</v>
      </c>
      <c r="AA31" s="95">
        <v>996</v>
      </c>
      <c r="AB31" s="95">
        <v>998</v>
      </c>
      <c r="AC31" s="97">
        <v>2007</v>
      </c>
      <c r="AD31" s="97">
        <v>987</v>
      </c>
      <c r="AE31" s="97">
        <v>1020</v>
      </c>
      <c r="AF31" s="97">
        <v>2116</v>
      </c>
      <c r="AG31" s="97">
        <v>959</v>
      </c>
      <c r="AH31" s="97">
        <v>1157</v>
      </c>
      <c r="AK31" s="252" t="s">
        <v>176</v>
      </c>
      <c r="AL31" s="237">
        <v>12354</v>
      </c>
      <c r="AM31" s="162">
        <v>5445</v>
      </c>
      <c r="AN31" s="162">
        <v>6909</v>
      </c>
      <c r="AO31" s="162">
        <v>9980</v>
      </c>
      <c r="AP31" s="162">
        <v>4297</v>
      </c>
      <c r="AQ31" s="162">
        <v>5683</v>
      </c>
      <c r="AR31" s="162">
        <v>9998</v>
      </c>
      <c r="AS31" s="162">
        <v>4221</v>
      </c>
      <c r="AT31" s="162">
        <v>5777</v>
      </c>
      <c r="AU31" s="238"/>
      <c r="AV31" s="230">
        <v>19</v>
      </c>
      <c r="AW31" s="95">
        <v>57</v>
      </c>
      <c r="AX31" s="95">
        <v>21</v>
      </c>
      <c r="AY31" s="95">
        <v>36</v>
      </c>
      <c r="AZ31" s="97">
        <v>68</v>
      </c>
      <c r="BA31" s="97">
        <v>29</v>
      </c>
      <c r="BB31" s="97">
        <v>39</v>
      </c>
      <c r="BC31" s="97">
        <v>90</v>
      </c>
      <c r="BD31" s="97">
        <v>39</v>
      </c>
      <c r="BE31" s="97">
        <v>51</v>
      </c>
      <c r="BH31" s="253" t="s">
        <v>176</v>
      </c>
      <c r="BI31" s="162">
        <v>810</v>
      </c>
      <c r="BJ31" s="162">
        <v>380</v>
      </c>
      <c r="BK31" s="162">
        <v>430</v>
      </c>
      <c r="BL31" s="162">
        <v>656</v>
      </c>
      <c r="BM31" s="162">
        <v>284</v>
      </c>
      <c r="BN31" s="162">
        <v>372</v>
      </c>
      <c r="BO31" s="162">
        <v>749</v>
      </c>
      <c r="BP31" s="162">
        <v>311</v>
      </c>
      <c r="BQ31" s="162">
        <v>438</v>
      </c>
      <c r="BS31" s="230">
        <v>19</v>
      </c>
      <c r="BT31" s="95">
        <v>20</v>
      </c>
      <c r="BU31" s="95">
        <v>5</v>
      </c>
      <c r="BV31" s="95">
        <v>15</v>
      </c>
      <c r="BW31" s="97">
        <v>23</v>
      </c>
      <c r="BX31" s="97">
        <v>16</v>
      </c>
      <c r="BY31" s="97">
        <v>7</v>
      </c>
      <c r="BZ31" s="97">
        <v>21</v>
      </c>
      <c r="CA31" s="97">
        <v>11</v>
      </c>
      <c r="CB31" s="97">
        <v>10</v>
      </c>
      <c r="CE31" s="253" t="s">
        <v>176</v>
      </c>
      <c r="CF31" s="162">
        <v>259</v>
      </c>
      <c r="CG31" s="162">
        <v>120</v>
      </c>
      <c r="CH31" s="162">
        <v>139</v>
      </c>
      <c r="CI31" s="162">
        <v>209</v>
      </c>
      <c r="CJ31" s="162">
        <v>84</v>
      </c>
      <c r="CK31" s="162">
        <v>125</v>
      </c>
      <c r="CL31" s="162">
        <v>231</v>
      </c>
      <c r="CM31" s="162">
        <v>106</v>
      </c>
      <c r="CN31" s="162">
        <v>125</v>
      </c>
    </row>
    <row r="32" spans="2:92" ht="12" customHeight="1">
      <c r="B32" s="234" t="s">
        <v>177</v>
      </c>
      <c r="C32" s="162">
        <v>8477</v>
      </c>
      <c r="D32" s="162">
        <v>4416</v>
      </c>
      <c r="E32" s="162">
        <v>4061</v>
      </c>
      <c r="F32" s="162">
        <v>9673</v>
      </c>
      <c r="G32" s="162">
        <v>4847</v>
      </c>
      <c r="H32" s="162">
        <v>4826</v>
      </c>
      <c r="I32" s="162">
        <v>10236</v>
      </c>
      <c r="J32" s="162">
        <v>5215</v>
      </c>
      <c r="K32" s="162">
        <v>5021</v>
      </c>
      <c r="N32" s="228">
        <v>70</v>
      </c>
      <c r="O32" s="239">
        <v>2943</v>
      </c>
      <c r="P32" s="240">
        <v>1290</v>
      </c>
      <c r="Q32" s="240">
        <v>1653</v>
      </c>
      <c r="R32" s="240">
        <v>1948</v>
      </c>
      <c r="S32" s="240">
        <v>857</v>
      </c>
      <c r="T32" s="240">
        <v>1091</v>
      </c>
      <c r="U32" s="240">
        <v>2167</v>
      </c>
      <c r="V32" s="240">
        <v>937</v>
      </c>
      <c r="W32" s="240">
        <v>1230</v>
      </c>
      <c r="X32" s="238"/>
      <c r="Y32" s="253" t="s">
        <v>177</v>
      </c>
      <c r="Z32" s="163">
        <v>8073</v>
      </c>
      <c r="AA32" s="163">
        <v>4227</v>
      </c>
      <c r="AB32" s="163">
        <v>3846</v>
      </c>
      <c r="AC32" s="162">
        <v>9150</v>
      </c>
      <c r="AD32" s="160">
        <v>4602</v>
      </c>
      <c r="AE32" s="162">
        <v>4548</v>
      </c>
      <c r="AF32" s="162">
        <v>9599</v>
      </c>
      <c r="AG32" s="162">
        <v>4903</v>
      </c>
      <c r="AH32" s="162">
        <v>4696</v>
      </c>
      <c r="AK32" s="228">
        <v>70</v>
      </c>
      <c r="AL32" s="239">
        <v>2687</v>
      </c>
      <c r="AM32" s="240">
        <v>1160</v>
      </c>
      <c r="AN32" s="240">
        <v>1527</v>
      </c>
      <c r="AO32" s="240">
        <v>1800</v>
      </c>
      <c r="AP32" s="240">
        <v>803</v>
      </c>
      <c r="AQ32" s="240">
        <v>997</v>
      </c>
      <c r="AR32" s="240">
        <v>1974</v>
      </c>
      <c r="AS32" s="240">
        <v>855</v>
      </c>
      <c r="AT32" s="240">
        <v>1119</v>
      </c>
      <c r="AU32" s="238"/>
      <c r="AV32" s="253" t="s">
        <v>177</v>
      </c>
      <c r="AW32" s="163">
        <v>290</v>
      </c>
      <c r="AX32" s="163">
        <v>129</v>
      </c>
      <c r="AY32" s="163">
        <v>161</v>
      </c>
      <c r="AZ32" s="162">
        <v>394</v>
      </c>
      <c r="BA32" s="162">
        <v>185</v>
      </c>
      <c r="BB32" s="162">
        <v>209</v>
      </c>
      <c r="BC32" s="162">
        <v>496</v>
      </c>
      <c r="BD32" s="162">
        <v>248</v>
      </c>
      <c r="BE32" s="162">
        <v>248</v>
      </c>
      <c r="BH32" s="230">
        <v>70</v>
      </c>
      <c r="BI32" s="96">
        <v>196</v>
      </c>
      <c r="BJ32" s="96">
        <v>100</v>
      </c>
      <c r="BK32" s="96">
        <v>96</v>
      </c>
      <c r="BL32" s="96">
        <v>115</v>
      </c>
      <c r="BM32" s="96">
        <v>42</v>
      </c>
      <c r="BN32" s="96">
        <v>73</v>
      </c>
      <c r="BO32" s="96">
        <v>144</v>
      </c>
      <c r="BP32" s="96">
        <v>56</v>
      </c>
      <c r="BQ32" s="96">
        <v>88</v>
      </c>
      <c r="BS32" s="253" t="s">
        <v>177</v>
      </c>
      <c r="BT32" s="163">
        <v>114</v>
      </c>
      <c r="BU32" s="163">
        <v>60</v>
      </c>
      <c r="BV32" s="163">
        <v>54</v>
      </c>
      <c r="BW32" s="162">
        <v>129</v>
      </c>
      <c r="BX32" s="162">
        <v>60</v>
      </c>
      <c r="BY32" s="162">
        <v>69</v>
      </c>
      <c r="BZ32" s="162">
        <v>141</v>
      </c>
      <c r="CA32" s="162">
        <v>64</v>
      </c>
      <c r="CB32" s="162">
        <v>77</v>
      </c>
      <c r="CE32" s="230">
        <v>70</v>
      </c>
      <c r="CF32" s="96">
        <v>60</v>
      </c>
      <c r="CG32" s="96">
        <v>30</v>
      </c>
      <c r="CH32" s="96">
        <v>30</v>
      </c>
      <c r="CI32" s="96">
        <v>33</v>
      </c>
      <c r="CJ32" s="96">
        <v>12</v>
      </c>
      <c r="CK32" s="96">
        <v>21</v>
      </c>
      <c r="CL32" s="96">
        <v>49</v>
      </c>
      <c r="CM32" s="96">
        <v>26</v>
      </c>
      <c r="CN32" s="96">
        <v>23</v>
      </c>
    </row>
    <row r="33" spans="2:92" ht="12" customHeight="1">
      <c r="B33" s="230">
        <v>20</v>
      </c>
      <c r="C33" s="97">
        <v>1986</v>
      </c>
      <c r="D33" s="97">
        <v>1008</v>
      </c>
      <c r="E33" s="97">
        <v>978</v>
      </c>
      <c r="F33" s="97">
        <v>2333</v>
      </c>
      <c r="G33" s="97">
        <v>1116</v>
      </c>
      <c r="H33" s="97">
        <v>1217</v>
      </c>
      <c r="I33" s="97">
        <v>2284</v>
      </c>
      <c r="J33" s="97">
        <v>1165</v>
      </c>
      <c r="K33" s="97">
        <v>1119</v>
      </c>
      <c r="N33" s="228">
        <v>71</v>
      </c>
      <c r="O33" s="239">
        <v>3066</v>
      </c>
      <c r="P33" s="240">
        <v>1351</v>
      </c>
      <c r="Q33" s="240">
        <v>1715</v>
      </c>
      <c r="R33" s="240">
        <v>2224</v>
      </c>
      <c r="S33" s="240">
        <v>966</v>
      </c>
      <c r="T33" s="240">
        <v>1258</v>
      </c>
      <c r="U33" s="240">
        <v>1860</v>
      </c>
      <c r="V33" s="240">
        <v>805</v>
      </c>
      <c r="W33" s="240">
        <v>1055</v>
      </c>
      <c r="X33" s="238"/>
      <c r="Y33" s="230">
        <v>20</v>
      </c>
      <c r="Z33" s="96">
        <v>1908</v>
      </c>
      <c r="AA33" s="96">
        <v>977</v>
      </c>
      <c r="AB33" s="96">
        <v>931</v>
      </c>
      <c r="AC33" s="97">
        <v>2234</v>
      </c>
      <c r="AD33" s="97">
        <v>1071</v>
      </c>
      <c r="AE33" s="97">
        <v>1163</v>
      </c>
      <c r="AF33" s="97">
        <v>2167</v>
      </c>
      <c r="AG33" s="97">
        <v>1108</v>
      </c>
      <c r="AH33" s="97">
        <v>1059</v>
      </c>
      <c r="AK33" s="228">
        <v>71</v>
      </c>
      <c r="AL33" s="239">
        <v>2822</v>
      </c>
      <c r="AM33" s="240">
        <v>1229</v>
      </c>
      <c r="AN33" s="240">
        <v>1593</v>
      </c>
      <c r="AO33" s="240">
        <v>2045</v>
      </c>
      <c r="AP33" s="240">
        <v>879</v>
      </c>
      <c r="AQ33" s="240">
        <v>1166</v>
      </c>
      <c r="AR33" s="240">
        <v>1695</v>
      </c>
      <c r="AS33" s="240">
        <v>728</v>
      </c>
      <c r="AT33" s="240">
        <v>967</v>
      </c>
      <c r="AU33" s="238"/>
      <c r="AV33" s="230">
        <v>20</v>
      </c>
      <c r="AW33" s="96">
        <v>65</v>
      </c>
      <c r="AX33" s="96">
        <v>25</v>
      </c>
      <c r="AY33" s="96">
        <v>40</v>
      </c>
      <c r="AZ33" s="97">
        <v>74</v>
      </c>
      <c r="BA33" s="97">
        <v>35</v>
      </c>
      <c r="BB33" s="97">
        <v>39</v>
      </c>
      <c r="BC33" s="97">
        <v>87</v>
      </c>
      <c r="BD33" s="97">
        <v>40</v>
      </c>
      <c r="BE33" s="97">
        <v>47</v>
      </c>
      <c r="BH33" s="230">
        <v>71</v>
      </c>
      <c r="BI33" s="96">
        <v>186</v>
      </c>
      <c r="BJ33" s="96">
        <v>91</v>
      </c>
      <c r="BK33" s="96">
        <v>95</v>
      </c>
      <c r="BL33" s="96">
        <v>131</v>
      </c>
      <c r="BM33" s="96">
        <v>66</v>
      </c>
      <c r="BN33" s="96">
        <v>65</v>
      </c>
      <c r="BO33" s="96">
        <v>126</v>
      </c>
      <c r="BP33" s="96">
        <v>58</v>
      </c>
      <c r="BQ33" s="96">
        <v>68</v>
      </c>
      <c r="BS33" s="230">
        <v>20</v>
      </c>
      <c r="BT33" s="96">
        <v>13</v>
      </c>
      <c r="BU33" s="96">
        <v>6</v>
      </c>
      <c r="BV33" s="96">
        <v>7</v>
      </c>
      <c r="BW33" s="97">
        <v>25</v>
      </c>
      <c r="BX33" s="97">
        <v>10</v>
      </c>
      <c r="BY33" s="97">
        <v>15</v>
      </c>
      <c r="BZ33" s="97">
        <v>30</v>
      </c>
      <c r="CA33" s="97">
        <v>17</v>
      </c>
      <c r="CB33" s="97">
        <v>13</v>
      </c>
      <c r="CE33" s="230">
        <v>71</v>
      </c>
      <c r="CF33" s="96">
        <v>58</v>
      </c>
      <c r="CG33" s="96">
        <v>31</v>
      </c>
      <c r="CH33" s="96">
        <v>27</v>
      </c>
      <c r="CI33" s="96">
        <v>48</v>
      </c>
      <c r="CJ33" s="96">
        <v>21</v>
      </c>
      <c r="CK33" s="96">
        <v>27</v>
      </c>
      <c r="CL33" s="96">
        <v>39</v>
      </c>
      <c r="CM33" s="96">
        <v>19</v>
      </c>
      <c r="CN33" s="96">
        <v>20</v>
      </c>
    </row>
    <row r="34" spans="2:92" ht="12" customHeight="1">
      <c r="B34" s="230">
        <v>21</v>
      </c>
      <c r="C34" s="97">
        <v>2063</v>
      </c>
      <c r="D34" s="97">
        <v>1085</v>
      </c>
      <c r="E34" s="97">
        <v>978</v>
      </c>
      <c r="F34" s="97">
        <v>2296</v>
      </c>
      <c r="G34" s="97">
        <v>1133</v>
      </c>
      <c r="H34" s="97">
        <v>1163</v>
      </c>
      <c r="I34" s="97">
        <v>2184</v>
      </c>
      <c r="J34" s="97">
        <v>1072</v>
      </c>
      <c r="K34" s="97">
        <v>1112</v>
      </c>
      <c r="N34" s="228">
        <v>72</v>
      </c>
      <c r="O34" s="239">
        <v>2821</v>
      </c>
      <c r="P34" s="240">
        <v>1285</v>
      </c>
      <c r="Q34" s="240">
        <v>1536</v>
      </c>
      <c r="R34" s="240">
        <v>2251</v>
      </c>
      <c r="S34" s="240">
        <v>980</v>
      </c>
      <c r="T34" s="240">
        <v>1271</v>
      </c>
      <c r="U34" s="240">
        <v>2330</v>
      </c>
      <c r="V34" s="240">
        <v>980</v>
      </c>
      <c r="W34" s="240">
        <v>1350</v>
      </c>
      <c r="X34" s="238"/>
      <c r="Y34" s="230">
        <v>21</v>
      </c>
      <c r="Z34" s="96">
        <v>1979</v>
      </c>
      <c r="AA34" s="96">
        <v>1047</v>
      </c>
      <c r="AB34" s="96">
        <v>932</v>
      </c>
      <c r="AC34" s="97">
        <v>2163</v>
      </c>
      <c r="AD34" s="97">
        <v>1066</v>
      </c>
      <c r="AE34" s="97">
        <v>1097</v>
      </c>
      <c r="AF34" s="97">
        <v>2071</v>
      </c>
      <c r="AG34" s="97">
        <v>1017</v>
      </c>
      <c r="AH34" s="97">
        <v>1054</v>
      </c>
      <c r="AK34" s="228">
        <v>72</v>
      </c>
      <c r="AL34" s="239">
        <v>2592</v>
      </c>
      <c r="AM34" s="240">
        <v>1179</v>
      </c>
      <c r="AN34" s="240">
        <v>1413</v>
      </c>
      <c r="AO34" s="240">
        <v>2049</v>
      </c>
      <c r="AP34" s="240">
        <v>887</v>
      </c>
      <c r="AQ34" s="240">
        <v>1162</v>
      </c>
      <c r="AR34" s="240">
        <v>2136</v>
      </c>
      <c r="AS34" s="240">
        <v>909</v>
      </c>
      <c r="AT34" s="240">
        <v>1227</v>
      </c>
      <c r="AU34" s="238"/>
      <c r="AV34" s="230">
        <v>21</v>
      </c>
      <c r="AW34" s="96">
        <v>53</v>
      </c>
      <c r="AX34" s="96">
        <v>23</v>
      </c>
      <c r="AY34" s="96">
        <v>30</v>
      </c>
      <c r="AZ34" s="97">
        <v>97</v>
      </c>
      <c r="BA34" s="97">
        <v>50</v>
      </c>
      <c r="BB34" s="97">
        <v>47</v>
      </c>
      <c r="BC34" s="97">
        <v>89</v>
      </c>
      <c r="BD34" s="97">
        <v>43</v>
      </c>
      <c r="BE34" s="97">
        <v>46</v>
      </c>
      <c r="BH34" s="230">
        <v>72</v>
      </c>
      <c r="BI34" s="96">
        <v>176</v>
      </c>
      <c r="BJ34" s="96">
        <v>82</v>
      </c>
      <c r="BK34" s="96">
        <v>94</v>
      </c>
      <c r="BL34" s="96">
        <v>152</v>
      </c>
      <c r="BM34" s="96">
        <v>71</v>
      </c>
      <c r="BN34" s="96">
        <v>81</v>
      </c>
      <c r="BO34" s="96">
        <v>143</v>
      </c>
      <c r="BP34" s="96">
        <v>54</v>
      </c>
      <c r="BQ34" s="96">
        <v>89</v>
      </c>
      <c r="BS34" s="230">
        <v>21</v>
      </c>
      <c r="BT34" s="96">
        <v>31</v>
      </c>
      <c r="BU34" s="96">
        <v>15</v>
      </c>
      <c r="BV34" s="96">
        <v>16</v>
      </c>
      <c r="BW34" s="97">
        <v>36</v>
      </c>
      <c r="BX34" s="97">
        <v>17</v>
      </c>
      <c r="BY34" s="97">
        <v>19</v>
      </c>
      <c r="BZ34" s="97">
        <v>24</v>
      </c>
      <c r="CA34" s="97">
        <v>12</v>
      </c>
      <c r="CB34" s="97">
        <v>12</v>
      </c>
      <c r="CE34" s="230">
        <v>72</v>
      </c>
      <c r="CF34" s="96">
        <v>53</v>
      </c>
      <c r="CG34" s="96">
        <v>24</v>
      </c>
      <c r="CH34" s="96">
        <v>29</v>
      </c>
      <c r="CI34" s="96">
        <v>50</v>
      </c>
      <c r="CJ34" s="96">
        <v>22</v>
      </c>
      <c r="CK34" s="96">
        <v>28</v>
      </c>
      <c r="CL34" s="96">
        <v>51</v>
      </c>
      <c r="CM34" s="96">
        <v>17</v>
      </c>
      <c r="CN34" s="96">
        <v>34</v>
      </c>
    </row>
    <row r="35" spans="2:92" ht="12" customHeight="1">
      <c r="B35" s="230">
        <v>22</v>
      </c>
      <c r="C35" s="97">
        <v>1728</v>
      </c>
      <c r="D35" s="97">
        <v>863</v>
      </c>
      <c r="E35" s="97">
        <v>865</v>
      </c>
      <c r="F35" s="97">
        <v>1908</v>
      </c>
      <c r="G35" s="97">
        <v>985</v>
      </c>
      <c r="H35" s="97">
        <v>923</v>
      </c>
      <c r="I35" s="97">
        <v>2164</v>
      </c>
      <c r="J35" s="97">
        <v>1111</v>
      </c>
      <c r="K35" s="97">
        <v>1053</v>
      </c>
      <c r="N35" s="228">
        <v>73</v>
      </c>
      <c r="O35" s="239">
        <v>2886</v>
      </c>
      <c r="P35" s="240">
        <v>1298</v>
      </c>
      <c r="Q35" s="240">
        <v>1588</v>
      </c>
      <c r="R35" s="240">
        <v>2246</v>
      </c>
      <c r="S35" s="240">
        <v>959</v>
      </c>
      <c r="T35" s="240">
        <v>1287</v>
      </c>
      <c r="U35" s="240">
        <v>2462</v>
      </c>
      <c r="V35" s="240">
        <v>1054</v>
      </c>
      <c r="W35" s="240">
        <v>1408</v>
      </c>
      <c r="X35" s="238"/>
      <c r="Y35" s="230">
        <v>22</v>
      </c>
      <c r="Z35" s="96">
        <v>1643</v>
      </c>
      <c r="AA35" s="96">
        <v>830</v>
      </c>
      <c r="AB35" s="96">
        <v>813</v>
      </c>
      <c r="AC35" s="97">
        <v>1819</v>
      </c>
      <c r="AD35" s="97">
        <v>951</v>
      </c>
      <c r="AE35" s="97">
        <v>868</v>
      </c>
      <c r="AF35" s="97">
        <v>2025</v>
      </c>
      <c r="AG35" s="97">
        <v>1045</v>
      </c>
      <c r="AH35" s="97">
        <v>980</v>
      </c>
      <c r="AK35" s="228">
        <v>73</v>
      </c>
      <c r="AL35" s="239">
        <v>2673</v>
      </c>
      <c r="AM35" s="240">
        <v>1204</v>
      </c>
      <c r="AN35" s="240">
        <v>1469</v>
      </c>
      <c r="AO35" s="240">
        <v>2082</v>
      </c>
      <c r="AP35" s="240">
        <v>892</v>
      </c>
      <c r="AQ35" s="240">
        <v>1190</v>
      </c>
      <c r="AR35" s="240">
        <v>2220</v>
      </c>
      <c r="AS35" s="240">
        <v>943</v>
      </c>
      <c r="AT35" s="240">
        <v>1277</v>
      </c>
      <c r="AU35" s="238"/>
      <c r="AV35" s="230">
        <v>22</v>
      </c>
      <c r="AW35" s="96">
        <v>60</v>
      </c>
      <c r="AX35" s="96">
        <v>23</v>
      </c>
      <c r="AY35" s="96">
        <v>37</v>
      </c>
      <c r="AZ35" s="97">
        <v>71</v>
      </c>
      <c r="BA35" s="97">
        <v>25</v>
      </c>
      <c r="BB35" s="97">
        <v>46</v>
      </c>
      <c r="BC35" s="97">
        <v>113</v>
      </c>
      <c r="BD35" s="97">
        <v>54</v>
      </c>
      <c r="BE35" s="97">
        <v>59</v>
      </c>
      <c r="BH35" s="230">
        <v>73</v>
      </c>
      <c r="BI35" s="96">
        <v>164</v>
      </c>
      <c r="BJ35" s="96">
        <v>74</v>
      </c>
      <c r="BK35" s="96">
        <v>90</v>
      </c>
      <c r="BL35" s="96">
        <v>125</v>
      </c>
      <c r="BM35" s="96">
        <v>52</v>
      </c>
      <c r="BN35" s="96">
        <v>73</v>
      </c>
      <c r="BO35" s="96">
        <v>188</v>
      </c>
      <c r="BP35" s="96">
        <v>85</v>
      </c>
      <c r="BQ35" s="96">
        <v>103</v>
      </c>
      <c r="BS35" s="230">
        <v>22</v>
      </c>
      <c r="BT35" s="96">
        <v>25</v>
      </c>
      <c r="BU35" s="96">
        <v>10</v>
      </c>
      <c r="BV35" s="96">
        <v>15</v>
      </c>
      <c r="BW35" s="97">
        <v>18</v>
      </c>
      <c r="BX35" s="97">
        <v>9</v>
      </c>
      <c r="BY35" s="97">
        <v>9</v>
      </c>
      <c r="BZ35" s="97">
        <v>26</v>
      </c>
      <c r="CA35" s="97">
        <v>12</v>
      </c>
      <c r="CB35" s="97">
        <v>14</v>
      </c>
      <c r="CE35" s="230">
        <v>73</v>
      </c>
      <c r="CF35" s="96">
        <v>49</v>
      </c>
      <c r="CG35" s="96">
        <v>20</v>
      </c>
      <c r="CH35" s="96">
        <v>29</v>
      </c>
      <c r="CI35" s="96">
        <v>39</v>
      </c>
      <c r="CJ35" s="96">
        <v>15</v>
      </c>
      <c r="CK35" s="96">
        <v>24</v>
      </c>
      <c r="CL35" s="96">
        <v>54</v>
      </c>
      <c r="CM35" s="96">
        <v>26</v>
      </c>
      <c r="CN35" s="96">
        <v>28</v>
      </c>
    </row>
    <row r="36" spans="2:92" ht="12" customHeight="1">
      <c r="B36" s="230">
        <v>23</v>
      </c>
      <c r="C36" s="97">
        <v>1390</v>
      </c>
      <c r="D36" s="97">
        <v>756</v>
      </c>
      <c r="E36" s="97">
        <v>634</v>
      </c>
      <c r="F36" s="97">
        <v>1646</v>
      </c>
      <c r="G36" s="97">
        <v>848</v>
      </c>
      <c r="H36" s="97">
        <v>798</v>
      </c>
      <c r="I36" s="97">
        <v>1807</v>
      </c>
      <c r="J36" s="97">
        <v>944</v>
      </c>
      <c r="K36" s="97">
        <v>863</v>
      </c>
      <c r="N36" s="228">
        <v>74</v>
      </c>
      <c r="O36" s="239">
        <v>1707</v>
      </c>
      <c r="P36" s="240">
        <v>721</v>
      </c>
      <c r="Q36" s="240">
        <v>986</v>
      </c>
      <c r="R36" s="240">
        <v>2176</v>
      </c>
      <c r="S36" s="240">
        <v>903</v>
      </c>
      <c r="T36" s="240">
        <v>1273</v>
      </c>
      <c r="U36" s="240">
        <v>2159</v>
      </c>
      <c r="V36" s="240">
        <v>862</v>
      </c>
      <c r="W36" s="240">
        <v>1297</v>
      </c>
      <c r="X36" s="238"/>
      <c r="Y36" s="230">
        <v>23</v>
      </c>
      <c r="Z36" s="96">
        <v>1315</v>
      </c>
      <c r="AA36" s="96">
        <v>718</v>
      </c>
      <c r="AB36" s="96">
        <v>597</v>
      </c>
      <c r="AC36" s="97">
        <v>1532</v>
      </c>
      <c r="AD36" s="97">
        <v>794</v>
      </c>
      <c r="AE36" s="97">
        <v>738</v>
      </c>
      <c r="AF36" s="97">
        <v>1668</v>
      </c>
      <c r="AG36" s="97">
        <v>882</v>
      </c>
      <c r="AH36" s="97">
        <v>786</v>
      </c>
      <c r="AK36" s="228">
        <v>74</v>
      </c>
      <c r="AL36" s="239">
        <v>1580</v>
      </c>
      <c r="AM36" s="240">
        <v>673</v>
      </c>
      <c r="AN36" s="240">
        <v>907</v>
      </c>
      <c r="AO36" s="240">
        <v>2004</v>
      </c>
      <c r="AP36" s="240">
        <v>836</v>
      </c>
      <c r="AQ36" s="240">
        <v>1168</v>
      </c>
      <c r="AR36" s="240">
        <v>1973</v>
      </c>
      <c r="AS36" s="240">
        <v>786</v>
      </c>
      <c r="AT36" s="240">
        <v>1187</v>
      </c>
      <c r="AU36" s="238"/>
      <c r="AV36" s="230">
        <v>23</v>
      </c>
      <c r="AW36" s="96">
        <v>54</v>
      </c>
      <c r="AX36" s="96">
        <v>27</v>
      </c>
      <c r="AY36" s="96">
        <v>27</v>
      </c>
      <c r="AZ36" s="97">
        <v>85</v>
      </c>
      <c r="BA36" s="97">
        <v>41</v>
      </c>
      <c r="BB36" s="97">
        <v>44</v>
      </c>
      <c r="BC36" s="97">
        <v>105</v>
      </c>
      <c r="BD36" s="97">
        <v>53</v>
      </c>
      <c r="BE36" s="97">
        <v>52</v>
      </c>
      <c r="BH36" s="230">
        <v>74</v>
      </c>
      <c r="BI36" s="96">
        <v>88</v>
      </c>
      <c r="BJ36" s="96">
        <v>33</v>
      </c>
      <c r="BK36" s="96">
        <v>55</v>
      </c>
      <c r="BL36" s="96">
        <v>133</v>
      </c>
      <c r="BM36" s="96">
        <v>53</v>
      </c>
      <c r="BN36" s="96">
        <v>80</v>
      </c>
      <c r="BO36" s="96">
        <v>148</v>
      </c>
      <c r="BP36" s="96">
        <v>58</v>
      </c>
      <c r="BQ36" s="96">
        <v>90</v>
      </c>
      <c r="BS36" s="230">
        <v>23</v>
      </c>
      <c r="BT36" s="96">
        <v>21</v>
      </c>
      <c r="BU36" s="96">
        <v>11</v>
      </c>
      <c r="BV36" s="96">
        <v>10</v>
      </c>
      <c r="BW36" s="97">
        <v>29</v>
      </c>
      <c r="BX36" s="97">
        <v>13</v>
      </c>
      <c r="BY36" s="97">
        <v>16</v>
      </c>
      <c r="BZ36" s="97">
        <v>34</v>
      </c>
      <c r="CA36" s="97">
        <v>9</v>
      </c>
      <c r="CB36" s="97">
        <v>25</v>
      </c>
      <c r="CE36" s="230">
        <v>74</v>
      </c>
      <c r="CF36" s="96">
        <v>39</v>
      </c>
      <c r="CG36" s="96">
        <v>15</v>
      </c>
      <c r="CH36" s="96">
        <v>24</v>
      </c>
      <c r="CI36" s="96">
        <v>39</v>
      </c>
      <c r="CJ36" s="96">
        <v>14</v>
      </c>
      <c r="CK36" s="96">
        <v>25</v>
      </c>
      <c r="CL36" s="96">
        <v>38</v>
      </c>
      <c r="CM36" s="96">
        <v>18</v>
      </c>
      <c r="CN36" s="96">
        <v>20</v>
      </c>
    </row>
    <row r="37" spans="2:92" ht="12" customHeight="1">
      <c r="B37" s="230">
        <v>24</v>
      </c>
      <c r="C37" s="97">
        <v>1310</v>
      </c>
      <c r="D37" s="97">
        <v>704</v>
      </c>
      <c r="E37" s="97">
        <v>606</v>
      </c>
      <c r="F37" s="97">
        <v>1490</v>
      </c>
      <c r="G37" s="97">
        <v>765</v>
      </c>
      <c r="H37" s="97">
        <v>725</v>
      </c>
      <c r="I37" s="97">
        <v>1797</v>
      </c>
      <c r="J37" s="97">
        <v>923</v>
      </c>
      <c r="K37" s="97">
        <v>874</v>
      </c>
      <c r="N37" s="227" t="s">
        <v>178</v>
      </c>
      <c r="O37" s="237">
        <v>9782</v>
      </c>
      <c r="P37" s="162">
        <v>3970</v>
      </c>
      <c r="Q37" s="162">
        <v>5812</v>
      </c>
      <c r="R37" s="162">
        <v>9851</v>
      </c>
      <c r="S37" s="162">
        <v>3996</v>
      </c>
      <c r="T37" s="162">
        <v>5855</v>
      </c>
      <c r="U37" s="162">
        <v>10483</v>
      </c>
      <c r="V37" s="162">
        <v>4166</v>
      </c>
      <c r="W37" s="162">
        <v>6317</v>
      </c>
      <c r="X37" s="238"/>
      <c r="Y37" s="230">
        <v>24</v>
      </c>
      <c r="Z37" s="95">
        <v>1228</v>
      </c>
      <c r="AA37" s="95">
        <v>655</v>
      </c>
      <c r="AB37" s="95">
        <v>573</v>
      </c>
      <c r="AC37" s="97">
        <v>1402</v>
      </c>
      <c r="AD37" s="97">
        <v>720</v>
      </c>
      <c r="AE37" s="97">
        <v>682</v>
      </c>
      <c r="AF37" s="97">
        <v>1668</v>
      </c>
      <c r="AG37" s="97">
        <v>851</v>
      </c>
      <c r="AH37" s="97">
        <v>817</v>
      </c>
      <c r="AK37" s="252" t="s">
        <v>178</v>
      </c>
      <c r="AL37" s="237">
        <v>9023</v>
      </c>
      <c r="AM37" s="162">
        <v>3661</v>
      </c>
      <c r="AN37" s="162">
        <v>5362</v>
      </c>
      <c r="AO37" s="162">
        <v>8955</v>
      </c>
      <c r="AP37" s="162">
        <v>3647</v>
      </c>
      <c r="AQ37" s="162">
        <v>5308</v>
      </c>
      <c r="AR37" s="162">
        <v>9400</v>
      </c>
      <c r="AS37" s="162">
        <v>3737</v>
      </c>
      <c r="AT37" s="162">
        <v>5663</v>
      </c>
      <c r="AU37" s="238"/>
      <c r="AV37" s="230">
        <v>24</v>
      </c>
      <c r="AW37" s="95">
        <v>58</v>
      </c>
      <c r="AX37" s="95">
        <v>31</v>
      </c>
      <c r="AY37" s="95">
        <v>27</v>
      </c>
      <c r="AZ37" s="97">
        <v>67</v>
      </c>
      <c r="BA37" s="97">
        <v>34</v>
      </c>
      <c r="BB37" s="97">
        <v>33</v>
      </c>
      <c r="BC37" s="97">
        <v>102</v>
      </c>
      <c r="BD37" s="97">
        <v>58</v>
      </c>
      <c r="BE37" s="97">
        <v>44</v>
      </c>
      <c r="BH37" s="253" t="s">
        <v>178</v>
      </c>
      <c r="BI37" s="162">
        <v>570</v>
      </c>
      <c r="BJ37" s="162">
        <v>236</v>
      </c>
      <c r="BK37" s="162">
        <v>334</v>
      </c>
      <c r="BL37" s="162">
        <v>690</v>
      </c>
      <c r="BM37" s="162">
        <v>262</v>
      </c>
      <c r="BN37" s="162">
        <v>428</v>
      </c>
      <c r="BO37" s="162">
        <v>808</v>
      </c>
      <c r="BP37" s="162">
        <v>309</v>
      </c>
      <c r="BQ37" s="162">
        <v>499</v>
      </c>
      <c r="BS37" s="230">
        <v>24</v>
      </c>
      <c r="BT37" s="95">
        <v>24</v>
      </c>
      <c r="BU37" s="95">
        <v>18</v>
      </c>
      <c r="BV37" s="95">
        <v>6</v>
      </c>
      <c r="BW37" s="97">
        <v>21</v>
      </c>
      <c r="BX37" s="97">
        <v>11</v>
      </c>
      <c r="BY37" s="97">
        <v>10</v>
      </c>
      <c r="BZ37" s="97">
        <v>27</v>
      </c>
      <c r="CA37" s="97">
        <v>14</v>
      </c>
      <c r="CB37" s="97">
        <v>13</v>
      </c>
      <c r="CE37" s="253" t="s">
        <v>178</v>
      </c>
      <c r="CF37" s="162">
        <v>189</v>
      </c>
      <c r="CG37" s="162">
        <v>73</v>
      </c>
      <c r="CH37" s="162">
        <v>116</v>
      </c>
      <c r="CI37" s="162">
        <v>206</v>
      </c>
      <c r="CJ37" s="162">
        <v>87</v>
      </c>
      <c r="CK37" s="162">
        <v>119</v>
      </c>
      <c r="CL37" s="162">
        <v>275</v>
      </c>
      <c r="CM37" s="162">
        <v>120</v>
      </c>
      <c r="CN37" s="162">
        <v>155</v>
      </c>
    </row>
    <row r="38" spans="2:92" ht="12" customHeight="1">
      <c r="B38" s="234" t="s">
        <v>179</v>
      </c>
      <c r="C38" s="162">
        <v>6660</v>
      </c>
      <c r="D38" s="162">
        <v>3291</v>
      </c>
      <c r="E38" s="162">
        <v>3369</v>
      </c>
      <c r="F38" s="162">
        <v>7937</v>
      </c>
      <c r="G38" s="162">
        <v>3990</v>
      </c>
      <c r="H38" s="162">
        <v>3947</v>
      </c>
      <c r="I38" s="162">
        <v>8953</v>
      </c>
      <c r="J38" s="162">
        <v>4430</v>
      </c>
      <c r="K38" s="162">
        <v>4523</v>
      </c>
      <c r="N38" s="228">
        <v>75</v>
      </c>
      <c r="O38" s="239">
        <v>1776</v>
      </c>
      <c r="P38" s="240">
        <v>747</v>
      </c>
      <c r="Q38" s="240">
        <v>1029</v>
      </c>
      <c r="R38" s="240">
        <v>1990</v>
      </c>
      <c r="S38" s="240">
        <v>839</v>
      </c>
      <c r="T38" s="240">
        <v>1151</v>
      </c>
      <c r="U38" s="240">
        <v>2220</v>
      </c>
      <c r="V38" s="240">
        <v>884</v>
      </c>
      <c r="W38" s="240">
        <v>1336</v>
      </c>
      <c r="X38" s="238"/>
      <c r="Y38" s="253" t="s">
        <v>179</v>
      </c>
      <c r="Z38" s="163">
        <v>6182</v>
      </c>
      <c r="AA38" s="163">
        <v>3067</v>
      </c>
      <c r="AB38" s="163">
        <v>3115</v>
      </c>
      <c r="AC38" s="162">
        <v>7358</v>
      </c>
      <c r="AD38" s="160">
        <v>3694</v>
      </c>
      <c r="AE38" s="162">
        <v>3664</v>
      </c>
      <c r="AF38" s="162">
        <v>8285</v>
      </c>
      <c r="AG38" s="162">
        <v>4085</v>
      </c>
      <c r="AH38" s="162">
        <v>4200</v>
      </c>
      <c r="AK38" s="228">
        <v>75</v>
      </c>
      <c r="AL38" s="239">
        <v>1641</v>
      </c>
      <c r="AM38" s="240">
        <v>698</v>
      </c>
      <c r="AN38" s="240">
        <v>943</v>
      </c>
      <c r="AO38" s="240">
        <v>1810</v>
      </c>
      <c r="AP38" s="240">
        <v>770</v>
      </c>
      <c r="AQ38" s="240">
        <v>1040</v>
      </c>
      <c r="AR38" s="240">
        <v>2013</v>
      </c>
      <c r="AS38" s="240">
        <v>796</v>
      </c>
      <c r="AT38" s="240">
        <v>1217</v>
      </c>
      <c r="AU38" s="238"/>
      <c r="AV38" s="253" t="s">
        <v>179</v>
      </c>
      <c r="AW38" s="163">
        <v>373</v>
      </c>
      <c r="AX38" s="163">
        <v>173</v>
      </c>
      <c r="AY38" s="163">
        <v>200</v>
      </c>
      <c r="AZ38" s="162">
        <v>444</v>
      </c>
      <c r="BA38" s="162">
        <v>229</v>
      </c>
      <c r="BB38" s="162">
        <v>215</v>
      </c>
      <c r="BC38" s="162">
        <v>513</v>
      </c>
      <c r="BD38" s="162">
        <v>267</v>
      </c>
      <c r="BE38" s="162">
        <v>246</v>
      </c>
      <c r="BH38" s="230">
        <v>75</v>
      </c>
      <c r="BI38" s="96">
        <v>103</v>
      </c>
      <c r="BJ38" s="96">
        <v>38</v>
      </c>
      <c r="BK38" s="96">
        <v>65</v>
      </c>
      <c r="BL38" s="96">
        <v>137</v>
      </c>
      <c r="BM38" s="96">
        <v>46</v>
      </c>
      <c r="BN38" s="96">
        <v>91</v>
      </c>
      <c r="BO38" s="96">
        <v>152</v>
      </c>
      <c r="BP38" s="96">
        <v>64</v>
      </c>
      <c r="BQ38" s="96">
        <v>88</v>
      </c>
      <c r="BS38" s="253" t="s">
        <v>179</v>
      </c>
      <c r="BT38" s="163">
        <v>105</v>
      </c>
      <c r="BU38" s="163">
        <v>51</v>
      </c>
      <c r="BV38" s="163">
        <v>54</v>
      </c>
      <c r="BW38" s="162">
        <v>135</v>
      </c>
      <c r="BX38" s="162">
        <v>67</v>
      </c>
      <c r="BY38" s="162">
        <v>68</v>
      </c>
      <c r="BZ38" s="162">
        <v>155</v>
      </c>
      <c r="CA38" s="162">
        <v>78</v>
      </c>
      <c r="CB38" s="162">
        <v>77</v>
      </c>
      <c r="CE38" s="230">
        <v>75</v>
      </c>
      <c r="CF38" s="96">
        <v>32</v>
      </c>
      <c r="CG38" s="96">
        <v>11</v>
      </c>
      <c r="CH38" s="96">
        <v>21</v>
      </c>
      <c r="CI38" s="96">
        <v>43</v>
      </c>
      <c r="CJ38" s="96">
        <v>23</v>
      </c>
      <c r="CK38" s="96">
        <v>20</v>
      </c>
      <c r="CL38" s="96">
        <v>55</v>
      </c>
      <c r="CM38" s="96">
        <v>24</v>
      </c>
      <c r="CN38" s="96">
        <v>31</v>
      </c>
    </row>
    <row r="39" spans="2:92" ht="12" customHeight="1">
      <c r="B39" s="230">
        <v>25</v>
      </c>
      <c r="C39" s="97">
        <v>1327</v>
      </c>
      <c r="D39" s="97">
        <v>643</v>
      </c>
      <c r="E39" s="97">
        <v>684</v>
      </c>
      <c r="F39" s="97">
        <v>1481</v>
      </c>
      <c r="G39" s="97">
        <v>774</v>
      </c>
      <c r="H39" s="97">
        <v>707</v>
      </c>
      <c r="I39" s="97">
        <v>1783</v>
      </c>
      <c r="J39" s="97">
        <v>915</v>
      </c>
      <c r="K39" s="97">
        <v>868</v>
      </c>
      <c r="N39" s="228">
        <v>76</v>
      </c>
      <c r="O39" s="239">
        <v>2050</v>
      </c>
      <c r="P39" s="240">
        <v>837</v>
      </c>
      <c r="Q39" s="240">
        <v>1213</v>
      </c>
      <c r="R39" s="240">
        <v>1660</v>
      </c>
      <c r="S39" s="240">
        <v>672</v>
      </c>
      <c r="T39" s="240">
        <v>988</v>
      </c>
      <c r="U39" s="240">
        <v>2097</v>
      </c>
      <c r="V39" s="240">
        <v>859</v>
      </c>
      <c r="W39" s="240">
        <v>1238</v>
      </c>
      <c r="X39" s="238"/>
      <c r="Y39" s="230">
        <v>25</v>
      </c>
      <c r="Z39" s="96">
        <v>1238</v>
      </c>
      <c r="AA39" s="96">
        <v>596</v>
      </c>
      <c r="AB39" s="96">
        <v>642</v>
      </c>
      <c r="AC39" s="97">
        <v>1376</v>
      </c>
      <c r="AD39" s="97">
        <v>718</v>
      </c>
      <c r="AE39" s="97">
        <v>658</v>
      </c>
      <c r="AF39" s="97">
        <v>1642</v>
      </c>
      <c r="AG39" s="97">
        <v>832</v>
      </c>
      <c r="AH39" s="97">
        <v>810</v>
      </c>
      <c r="AK39" s="228">
        <v>76</v>
      </c>
      <c r="AL39" s="239">
        <v>1900</v>
      </c>
      <c r="AM39" s="240">
        <v>772</v>
      </c>
      <c r="AN39" s="240">
        <v>1128</v>
      </c>
      <c r="AO39" s="240">
        <v>1513</v>
      </c>
      <c r="AP39" s="240">
        <v>610</v>
      </c>
      <c r="AQ39" s="240">
        <v>903</v>
      </c>
      <c r="AR39" s="240">
        <v>1874</v>
      </c>
      <c r="AS39" s="240">
        <v>774</v>
      </c>
      <c r="AT39" s="240">
        <v>1100</v>
      </c>
      <c r="AU39" s="238"/>
      <c r="AV39" s="230">
        <v>25</v>
      </c>
      <c r="AW39" s="96">
        <v>69</v>
      </c>
      <c r="AX39" s="96">
        <v>38</v>
      </c>
      <c r="AY39" s="96">
        <v>31</v>
      </c>
      <c r="AZ39" s="97">
        <v>80</v>
      </c>
      <c r="BA39" s="97">
        <v>40</v>
      </c>
      <c r="BB39" s="97">
        <v>40</v>
      </c>
      <c r="BC39" s="97">
        <v>105</v>
      </c>
      <c r="BD39" s="97">
        <v>62</v>
      </c>
      <c r="BE39" s="97">
        <v>43</v>
      </c>
      <c r="BH39" s="230">
        <v>76</v>
      </c>
      <c r="BI39" s="96">
        <v>108</v>
      </c>
      <c r="BJ39" s="96">
        <v>47</v>
      </c>
      <c r="BK39" s="96">
        <v>61</v>
      </c>
      <c r="BL39" s="96">
        <v>111</v>
      </c>
      <c r="BM39" s="96">
        <v>47</v>
      </c>
      <c r="BN39" s="96">
        <v>64</v>
      </c>
      <c r="BO39" s="96">
        <v>176</v>
      </c>
      <c r="BP39" s="96">
        <v>65</v>
      </c>
      <c r="BQ39" s="96">
        <v>111</v>
      </c>
      <c r="BS39" s="230">
        <v>25</v>
      </c>
      <c r="BT39" s="96">
        <v>20</v>
      </c>
      <c r="BU39" s="96">
        <v>9</v>
      </c>
      <c r="BV39" s="96">
        <v>11</v>
      </c>
      <c r="BW39" s="97">
        <v>25</v>
      </c>
      <c r="BX39" s="97">
        <v>16</v>
      </c>
      <c r="BY39" s="97">
        <v>9</v>
      </c>
      <c r="BZ39" s="97">
        <v>36</v>
      </c>
      <c r="CA39" s="97">
        <v>21</v>
      </c>
      <c r="CB39" s="97">
        <v>15</v>
      </c>
      <c r="CE39" s="230">
        <v>76</v>
      </c>
      <c r="CF39" s="96">
        <v>42</v>
      </c>
      <c r="CG39" s="96">
        <v>18</v>
      </c>
      <c r="CH39" s="96">
        <v>24</v>
      </c>
      <c r="CI39" s="96">
        <v>36</v>
      </c>
      <c r="CJ39" s="96">
        <v>15</v>
      </c>
      <c r="CK39" s="96">
        <v>21</v>
      </c>
      <c r="CL39" s="96">
        <v>47</v>
      </c>
      <c r="CM39" s="96">
        <v>20</v>
      </c>
      <c r="CN39" s="96">
        <v>27</v>
      </c>
    </row>
    <row r="40" spans="2:92" ht="12" customHeight="1">
      <c r="B40" s="230">
        <v>26</v>
      </c>
      <c r="C40" s="97">
        <v>1344</v>
      </c>
      <c r="D40" s="97">
        <v>673</v>
      </c>
      <c r="E40" s="97">
        <v>671</v>
      </c>
      <c r="F40" s="97">
        <v>1499</v>
      </c>
      <c r="G40" s="97">
        <v>758</v>
      </c>
      <c r="H40" s="97">
        <v>741</v>
      </c>
      <c r="I40" s="97">
        <v>1751</v>
      </c>
      <c r="J40" s="97">
        <v>886</v>
      </c>
      <c r="K40" s="97">
        <v>865</v>
      </c>
      <c r="N40" s="228">
        <v>77</v>
      </c>
      <c r="O40" s="239">
        <v>2020</v>
      </c>
      <c r="P40" s="240">
        <v>847</v>
      </c>
      <c r="Q40" s="240">
        <v>1173</v>
      </c>
      <c r="R40" s="240">
        <v>2099</v>
      </c>
      <c r="S40" s="240">
        <v>848</v>
      </c>
      <c r="T40" s="240">
        <v>1251</v>
      </c>
      <c r="U40" s="240">
        <v>2216</v>
      </c>
      <c r="V40" s="240">
        <v>937</v>
      </c>
      <c r="W40" s="240">
        <v>1279</v>
      </c>
      <c r="X40" s="238"/>
      <c r="Y40" s="230">
        <v>26</v>
      </c>
      <c r="Z40" s="96">
        <v>1230</v>
      </c>
      <c r="AA40" s="96">
        <v>613</v>
      </c>
      <c r="AB40" s="96">
        <v>617</v>
      </c>
      <c r="AC40" s="97">
        <v>1400</v>
      </c>
      <c r="AD40" s="97">
        <v>709</v>
      </c>
      <c r="AE40" s="97">
        <v>691</v>
      </c>
      <c r="AF40" s="97">
        <v>1610</v>
      </c>
      <c r="AG40" s="97">
        <v>820</v>
      </c>
      <c r="AH40" s="97">
        <v>790</v>
      </c>
      <c r="AK40" s="228">
        <v>77</v>
      </c>
      <c r="AL40" s="239">
        <v>1844</v>
      </c>
      <c r="AM40" s="240">
        <v>767</v>
      </c>
      <c r="AN40" s="240">
        <v>1077</v>
      </c>
      <c r="AO40" s="240">
        <v>1914</v>
      </c>
      <c r="AP40" s="240">
        <v>789</v>
      </c>
      <c r="AQ40" s="240">
        <v>1125</v>
      </c>
      <c r="AR40" s="240">
        <v>1969</v>
      </c>
      <c r="AS40" s="240">
        <v>828</v>
      </c>
      <c r="AT40" s="240">
        <v>1141</v>
      </c>
      <c r="AU40" s="238"/>
      <c r="AV40" s="230">
        <v>26</v>
      </c>
      <c r="AW40" s="96">
        <v>90</v>
      </c>
      <c r="AX40" s="96">
        <v>48</v>
      </c>
      <c r="AY40" s="96">
        <v>42</v>
      </c>
      <c r="AZ40" s="97">
        <v>77</v>
      </c>
      <c r="BA40" s="97">
        <v>38</v>
      </c>
      <c r="BB40" s="97">
        <v>39</v>
      </c>
      <c r="BC40" s="97">
        <v>113</v>
      </c>
      <c r="BD40" s="97">
        <v>53</v>
      </c>
      <c r="BE40" s="97">
        <v>60</v>
      </c>
      <c r="BH40" s="230">
        <v>77</v>
      </c>
      <c r="BI40" s="96">
        <v>133</v>
      </c>
      <c r="BJ40" s="96">
        <v>61</v>
      </c>
      <c r="BK40" s="96">
        <v>72</v>
      </c>
      <c r="BL40" s="96">
        <v>138</v>
      </c>
      <c r="BM40" s="96">
        <v>45</v>
      </c>
      <c r="BN40" s="96">
        <v>93</v>
      </c>
      <c r="BO40" s="96">
        <v>185</v>
      </c>
      <c r="BP40" s="96">
        <v>80</v>
      </c>
      <c r="BQ40" s="96">
        <v>105</v>
      </c>
      <c r="BS40" s="230">
        <v>26</v>
      </c>
      <c r="BT40" s="96">
        <v>24</v>
      </c>
      <c r="BU40" s="96">
        <v>12</v>
      </c>
      <c r="BV40" s="96">
        <v>12</v>
      </c>
      <c r="BW40" s="97">
        <v>22</v>
      </c>
      <c r="BX40" s="97">
        <v>11</v>
      </c>
      <c r="BY40" s="97">
        <v>11</v>
      </c>
      <c r="BZ40" s="97">
        <v>28</v>
      </c>
      <c r="CA40" s="97">
        <v>13</v>
      </c>
      <c r="CB40" s="97">
        <v>15</v>
      </c>
      <c r="CE40" s="230">
        <v>77</v>
      </c>
      <c r="CF40" s="96">
        <v>43</v>
      </c>
      <c r="CG40" s="96">
        <v>19</v>
      </c>
      <c r="CH40" s="96">
        <v>24</v>
      </c>
      <c r="CI40" s="96">
        <v>47</v>
      </c>
      <c r="CJ40" s="96">
        <v>14</v>
      </c>
      <c r="CK40" s="96">
        <v>33</v>
      </c>
      <c r="CL40" s="96">
        <v>62</v>
      </c>
      <c r="CM40" s="96">
        <v>29</v>
      </c>
      <c r="CN40" s="96">
        <v>33</v>
      </c>
    </row>
    <row r="41" spans="2:92" ht="12" customHeight="1">
      <c r="B41" s="230">
        <v>27</v>
      </c>
      <c r="C41" s="97">
        <v>1260</v>
      </c>
      <c r="D41" s="97">
        <v>634</v>
      </c>
      <c r="E41" s="97">
        <v>626</v>
      </c>
      <c r="F41" s="97">
        <v>1630</v>
      </c>
      <c r="G41" s="97">
        <v>806</v>
      </c>
      <c r="H41" s="97">
        <v>824</v>
      </c>
      <c r="I41" s="97">
        <v>1815</v>
      </c>
      <c r="J41" s="97">
        <v>885</v>
      </c>
      <c r="K41" s="97">
        <v>930</v>
      </c>
      <c r="N41" s="228">
        <v>78</v>
      </c>
      <c r="O41" s="239">
        <v>2024</v>
      </c>
      <c r="P41" s="240">
        <v>809</v>
      </c>
      <c r="Q41" s="240">
        <v>1215</v>
      </c>
      <c r="R41" s="240">
        <v>2199</v>
      </c>
      <c r="S41" s="240">
        <v>914</v>
      </c>
      <c r="T41" s="240">
        <v>1285</v>
      </c>
      <c r="U41" s="240">
        <v>2030</v>
      </c>
      <c r="V41" s="240">
        <v>765</v>
      </c>
      <c r="W41" s="240">
        <v>1265</v>
      </c>
      <c r="X41" s="238"/>
      <c r="Y41" s="230">
        <v>27</v>
      </c>
      <c r="Z41" s="96">
        <v>1176</v>
      </c>
      <c r="AA41" s="96">
        <v>604</v>
      </c>
      <c r="AB41" s="96">
        <v>572</v>
      </c>
      <c r="AC41" s="97">
        <v>1499</v>
      </c>
      <c r="AD41" s="97">
        <v>742</v>
      </c>
      <c r="AE41" s="97">
        <v>757</v>
      </c>
      <c r="AF41" s="97">
        <v>1684</v>
      </c>
      <c r="AG41" s="97">
        <v>818</v>
      </c>
      <c r="AH41" s="97">
        <v>866</v>
      </c>
      <c r="AK41" s="228">
        <v>78</v>
      </c>
      <c r="AL41" s="239">
        <v>1873</v>
      </c>
      <c r="AM41" s="240">
        <v>746</v>
      </c>
      <c r="AN41" s="240">
        <v>1127</v>
      </c>
      <c r="AO41" s="240">
        <v>1985</v>
      </c>
      <c r="AP41" s="240">
        <v>817</v>
      </c>
      <c r="AQ41" s="240">
        <v>1168</v>
      </c>
      <c r="AR41" s="240">
        <v>1819</v>
      </c>
      <c r="AS41" s="240">
        <v>689</v>
      </c>
      <c r="AT41" s="240">
        <v>1130</v>
      </c>
      <c r="AU41" s="238"/>
      <c r="AV41" s="230">
        <v>27</v>
      </c>
      <c r="AW41" s="96">
        <v>67</v>
      </c>
      <c r="AX41" s="96">
        <v>21</v>
      </c>
      <c r="AY41" s="96">
        <v>46</v>
      </c>
      <c r="AZ41" s="97">
        <v>106</v>
      </c>
      <c r="BA41" s="97">
        <v>53</v>
      </c>
      <c r="BB41" s="97">
        <v>53</v>
      </c>
      <c r="BC41" s="97">
        <v>102</v>
      </c>
      <c r="BD41" s="97">
        <v>56</v>
      </c>
      <c r="BE41" s="97">
        <v>46</v>
      </c>
      <c r="BH41" s="230">
        <v>78</v>
      </c>
      <c r="BI41" s="96">
        <v>111</v>
      </c>
      <c r="BJ41" s="96">
        <v>48</v>
      </c>
      <c r="BK41" s="96">
        <v>63</v>
      </c>
      <c r="BL41" s="96">
        <v>165</v>
      </c>
      <c r="BM41" s="96">
        <v>74</v>
      </c>
      <c r="BN41" s="96">
        <v>91</v>
      </c>
      <c r="BO41" s="96">
        <v>155</v>
      </c>
      <c r="BP41" s="96">
        <v>52</v>
      </c>
      <c r="BQ41" s="96">
        <v>103</v>
      </c>
      <c r="BS41" s="230">
        <v>27</v>
      </c>
      <c r="BT41" s="96">
        <v>17</v>
      </c>
      <c r="BU41" s="96">
        <v>9</v>
      </c>
      <c r="BV41" s="96">
        <v>8</v>
      </c>
      <c r="BW41" s="97">
        <v>25</v>
      </c>
      <c r="BX41" s="97">
        <v>11</v>
      </c>
      <c r="BY41" s="97">
        <v>14</v>
      </c>
      <c r="BZ41" s="97">
        <v>29</v>
      </c>
      <c r="CA41" s="97">
        <v>11</v>
      </c>
      <c r="CB41" s="97">
        <v>18</v>
      </c>
      <c r="CE41" s="230">
        <v>78</v>
      </c>
      <c r="CF41" s="96">
        <v>40</v>
      </c>
      <c r="CG41" s="96">
        <v>15</v>
      </c>
      <c r="CH41" s="96">
        <v>25</v>
      </c>
      <c r="CI41" s="96">
        <v>49</v>
      </c>
      <c r="CJ41" s="96">
        <v>23</v>
      </c>
      <c r="CK41" s="96">
        <v>26</v>
      </c>
      <c r="CL41" s="96">
        <v>56</v>
      </c>
      <c r="CM41" s="96">
        <v>24</v>
      </c>
      <c r="CN41" s="96">
        <v>32</v>
      </c>
    </row>
    <row r="42" spans="2:92" ht="12" customHeight="1">
      <c r="B42" s="230">
        <v>28</v>
      </c>
      <c r="C42" s="97">
        <v>1363</v>
      </c>
      <c r="D42" s="97">
        <v>677</v>
      </c>
      <c r="E42" s="97">
        <v>686</v>
      </c>
      <c r="F42" s="97">
        <v>1628</v>
      </c>
      <c r="G42" s="97">
        <v>811</v>
      </c>
      <c r="H42" s="97">
        <v>817</v>
      </c>
      <c r="I42" s="97">
        <v>1744</v>
      </c>
      <c r="J42" s="97">
        <v>829</v>
      </c>
      <c r="K42" s="97">
        <v>915</v>
      </c>
      <c r="N42" s="228">
        <v>79</v>
      </c>
      <c r="O42" s="239">
        <v>1912</v>
      </c>
      <c r="P42" s="240">
        <v>730</v>
      </c>
      <c r="Q42" s="240">
        <v>1182</v>
      </c>
      <c r="R42" s="240">
        <v>1903</v>
      </c>
      <c r="S42" s="240">
        <v>723</v>
      </c>
      <c r="T42" s="240">
        <v>1180</v>
      </c>
      <c r="U42" s="240">
        <v>1920</v>
      </c>
      <c r="V42" s="240">
        <v>721</v>
      </c>
      <c r="W42" s="240">
        <v>1199</v>
      </c>
      <c r="X42" s="238"/>
      <c r="Y42" s="230">
        <v>28</v>
      </c>
      <c r="Z42" s="96">
        <v>1265</v>
      </c>
      <c r="AA42" s="96">
        <v>630</v>
      </c>
      <c r="AB42" s="96">
        <v>635</v>
      </c>
      <c r="AC42" s="97">
        <v>1503</v>
      </c>
      <c r="AD42" s="97">
        <v>751</v>
      </c>
      <c r="AE42" s="97">
        <v>752</v>
      </c>
      <c r="AF42" s="97">
        <v>1606</v>
      </c>
      <c r="AG42" s="97">
        <v>756</v>
      </c>
      <c r="AH42" s="97">
        <v>850</v>
      </c>
      <c r="AK42" s="228">
        <v>79</v>
      </c>
      <c r="AL42" s="239">
        <v>1765</v>
      </c>
      <c r="AM42" s="240">
        <v>678</v>
      </c>
      <c r="AN42" s="240">
        <v>1087</v>
      </c>
      <c r="AO42" s="240">
        <v>1733</v>
      </c>
      <c r="AP42" s="240">
        <v>661</v>
      </c>
      <c r="AQ42" s="240">
        <v>1072</v>
      </c>
      <c r="AR42" s="240">
        <v>1725</v>
      </c>
      <c r="AS42" s="240">
        <v>650</v>
      </c>
      <c r="AT42" s="240">
        <v>1075</v>
      </c>
      <c r="AU42" s="238"/>
      <c r="AV42" s="230">
        <v>28</v>
      </c>
      <c r="AW42" s="96">
        <v>77</v>
      </c>
      <c r="AX42" s="96">
        <v>38</v>
      </c>
      <c r="AY42" s="96">
        <v>39</v>
      </c>
      <c r="AZ42" s="97">
        <v>91</v>
      </c>
      <c r="BA42" s="97">
        <v>48</v>
      </c>
      <c r="BB42" s="97">
        <v>43</v>
      </c>
      <c r="BC42" s="97">
        <v>101</v>
      </c>
      <c r="BD42" s="97">
        <v>51</v>
      </c>
      <c r="BE42" s="97">
        <v>50</v>
      </c>
      <c r="BH42" s="230">
        <v>79</v>
      </c>
      <c r="BI42" s="96">
        <v>115</v>
      </c>
      <c r="BJ42" s="96">
        <v>42</v>
      </c>
      <c r="BK42" s="96">
        <v>73</v>
      </c>
      <c r="BL42" s="96">
        <v>139</v>
      </c>
      <c r="BM42" s="96">
        <v>50</v>
      </c>
      <c r="BN42" s="96">
        <v>89</v>
      </c>
      <c r="BO42" s="96">
        <v>140</v>
      </c>
      <c r="BP42" s="96">
        <v>48</v>
      </c>
      <c r="BQ42" s="96">
        <v>92</v>
      </c>
      <c r="BS42" s="230">
        <v>28</v>
      </c>
      <c r="BT42" s="96">
        <v>21</v>
      </c>
      <c r="BU42" s="96">
        <v>9</v>
      </c>
      <c r="BV42" s="96">
        <v>12</v>
      </c>
      <c r="BW42" s="97">
        <v>34</v>
      </c>
      <c r="BX42" s="97">
        <v>12</v>
      </c>
      <c r="BY42" s="97">
        <v>22</v>
      </c>
      <c r="BZ42" s="97">
        <v>37</v>
      </c>
      <c r="CA42" s="97">
        <v>22</v>
      </c>
      <c r="CB42" s="97">
        <v>15</v>
      </c>
      <c r="CE42" s="230">
        <v>79</v>
      </c>
      <c r="CF42" s="96">
        <v>32</v>
      </c>
      <c r="CG42" s="96">
        <v>10</v>
      </c>
      <c r="CH42" s="96">
        <v>22</v>
      </c>
      <c r="CI42" s="96">
        <v>31</v>
      </c>
      <c r="CJ42" s="96">
        <v>12</v>
      </c>
      <c r="CK42" s="96">
        <v>19</v>
      </c>
      <c r="CL42" s="96">
        <v>55</v>
      </c>
      <c r="CM42" s="96">
        <v>23</v>
      </c>
      <c r="CN42" s="96">
        <v>32</v>
      </c>
    </row>
    <row r="43" spans="2:92" ht="12" customHeight="1">
      <c r="B43" s="230">
        <v>29</v>
      </c>
      <c r="C43" s="97">
        <v>1366</v>
      </c>
      <c r="D43" s="97">
        <v>664</v>
      </c>
      <c r="E43" s="97">
        <v>702</v>
      </c>
      <c r="F43" s="97">
        <v>1699</v>
      </c>
      <c r="G43" s="97">
        <v>841</v>
      </c>
      <c r="H43" s="97">
        <v>858</v>
      </c>
      <c r="I43" s="97">
        <v>1860</v>
      </c>
      <c r="J43" s="97">
        <v>915</v>
      </c>
      <c r="K43" s="97">
        <v>945</v>
      </c>
      <c r="N43" s="227" t="s">
        <v>180</v>
      </c>
      <c r="O43" s="237">
        <v>8241</v>
      </c>
      <c r="P43" s="162">
        <v>3050</v>
      </c>
      <c r="Q43" s="162">
        <v>5191</v>
      </c>
      <c r="R43" s="162">
        <v>8717</v>
      </c>
      <c r="S43" s="162">
        <v>3116</v>
      </c>
      <c r="T43" s="162">
        <v>5601</v>
      </c>
      <c r="U43" s="162">
        <v>7423</v>
      </c>
      <c r="V43" s="162">
        <v>2661</v>
      </c>
      <c r="W43" s="162">
        <v>4762</v>
      </c>
      <c r="X43" s="238"/>
      <c r="Y43" s="230">
        <v>29</v>
      </c>
      <c r="Z43" s="95">
        <v>1273</v>
      </c>
      <c r="AA43" s="95">
        <v>624</v>
      </c>
      <c r="AB43" s="95">
        <v>649</v>
      </c>
      <c r="AC43" s="97">
        <v>1580</v>
      </c>
      <c r="AD43" s="97">
        <v>774</v>
      </c>
      <c r="AE43" s="97">
        <v>806</v>
      </c>
      <c r="AF43" s="97">
        <v>1743</v>
      </c>
      <c r="AG43" s="97">
        <v>859</v>
      </c>
      <c r="AH43" s="97">
        <v>884</v>
      </c>
      <c r="AK43" s="252" t="s">
        <v>180</v>
      </c>
      <c r="AL43" s="237">
        <v>7502</v>
      </c>
      <c r="AM43" s="162">
        <v>2796</v>
      </c>
      <c r="AN43" s="162">
        <v>4706</v>
      </c>
      <c r="AO43" s="162">
        <v>7813</v>
      </c>
      <c r="AP43" s="162">
        <v>2796</v>
      </c>
      <c r="AQ43" s="162">
        <v>5017</v>
      </c>
      <c r="AR43" s="162">
        <v>6683</v>
      </c>
      <c r="AS43" s="162">
        <v>2377</v>
      </c>
      <c r="AT43" s="162">
        <v>4306</v>
      </c>
      <c r="AU43" s="238"/>
      <c r="AV43" s="230">
        <v>29</v>
      </c>
      <c r="AW43" s="95">
        <v>70</v>
      </c>
      <c r="AX43" s="95">
        <v>28</v>
      </c>
      <c r="AY43" s="95">
        <v>42</v>
      </c>
      <c r="AZ43" s="97">
        <v>90</v>
      </c>
      <c r="BA43" s="97">
        <v>50</v>
      </c>
      <c r="BB43" s="97">
        <v>40</v>
      </c>
      <c r="BC43" s="97">
        <v>92</v>
      </c>
      <c r="BD43" s="97">
        <v>45</v>
      </c>
      <c r="BE43" s="97">
        <v>47</v>
      </c>
      <c r="BH43" s="253" t="s">
        <v>180</v>
      </c>
      <c r="BI43" s="162">
        <v>555</v>
      </c>
      <c r="BJ43" s="162">
        <v>183</v>
      </c>
      <c r="BK43" s="162">
        <v>372</v>
      </c>
      <c r="BL43" s="162">
        <v>682</v>
      </c>
      <c r="BM43" s="162">
        <v>232</v>
      </c>
      <c r="BN43" s="162">
        <v>450</v>
      </c>
      <c r="BO43" s="162">
        <v>578</v>
      </c>
      <c r="BP43" s="162">
        <v>210</v>
      </c>
      <c r="BQ43" s="162">
        <v>368</v>
      </c>
      <c r="BS43" s="230">
        <v>29</v>
      </c>
      <c r="BT43" s="95">
        <v>23</v>
      </c>
      <c r="BU43" s="95">
        <v>12</v>
      </c>
      <c r="BV43" s="95">
        <v>11</v>
      </c>
      <c r="BW43" s="97">
        <v>29</v>
      </c>
      <c r="BX43" s="97">
        <v>17</v>
      </c>
      <c r="BY43" s="97">
        <v>12</v>
      </c>
      <c r="BZ43" s="97">
        <v>25</v>
      </c>
      <c r="CA43" s="97">
        <v>11</v>
      </c>
      <c r="CB43" s="97">
        <v>14</v>
      </c>
      <c r="CE43" s="253" t="s">
        <v>180</v>
      </c>
      <c r="CF43" s="162">
        <v>184</v>
      </c>
      <c r="CG43" s="162">
        <v>71</v>
      </c>
      <c r="CH43" s="162">
        <v>113</v>
      </c>
      <c r="CI43" s="162">
        <v>222</v>
      </c>
      <c r="CJ43" s="162">
        <v>88</v>
      </c>
      <c r="CK43" s="162">
        <v>134</v>
      </c>
      <c r="CL43" s="162">
        <v>162</v>
      </c>
      <c r="CM43" s="162">
        <v>74</v>
      </c>
      <c r="CN43" s="162">
        <v>88</v>
      </c>
    </row>
    <row r="44" spans="2:92" ht="12" customHeight="1">
      <c r="B44" s="234" t="s">
        <v>181</v>
      </c>
      <c r="C44" s="162">
        <v>7571</v>
      </c>
      <c r="D44" s="162">
        <v>3795</v>
      </c>
      <c r="E44" s="162">
        <v>3776</v>
      </c>
      <c r="F44" s="162">
        <v>9061</v>
      </c>
      <c r="G44" s="162">
        <v>4478</v>
      </c>
      <c r="H44" s="162">
        <v>4583</v>
      </c>
      <c r="I44" s="162">
        <v>10095</v>
      </c>
      <c r="J44" s="162">
        <v>4828</v>
      </c>
      <c r="K44" s="162">
        <v>5267</v>
      </c>
      <c r="N44" s="228">
        <v>80</v>
      </c>
      <c r="O44" s="239">
        <v>1737</v>
      </c>
      <c r="P44" s="240">
        <v>701</v>
      </c>
      <c r="Q44" s="240">
        <v>1036</v>
      </c>
      <c r="R44" s="240">
        <v>1950</v>
      </c>
      <c r="S44" s="240">
        <v>699</v>
      </c>
      <c r="T44" s="240">
        <v>1251</v>
      </c>
      <c r="U44" s="240">
        <v>1706</v>
      </c>
      <c r="V44" s="240">
        <v>621</v>
      </c>
      <c r="W44" s="240">
        <v>1085</v>
      </c>
      <c r="X44" s="238"/>
      <c r="Y44" s="253" t="s">
        <v>181</v>
      </c>
      <c r="Z44" s="163">
        <v>6971</v>
      </c>
      <c r="AA44" s="163">
        <v>3475</v>
      </c>
      <c r="AB44" s="163">
        <v>3496</v>
      </c>
      <c r="AC44" s="162">
        <v>8421</v>
      </c>
      <c r="AD44" s="162">
        <v>4155</v>
      </c>
      <c r="AE44" s="162">
        <v>4266</v>
      </c>
      <c r="AF44" s="162">
        <v>9354</v>
      </c>
      <c r="AG44" s="162">
        <v>4444</v>
      </c>
      <c r="AH44" s="162">
        <v>4910</v>
      </c>
      <c r="AK44" s="228">
        <v>80</v>
      </c>
      <c r="AL44" s="239">
        <v>1580</v>
      </c>
      <c r="AM44" s="240">
        <v>645</v>
      </c>
      <c r="AN44" s="240">
        <v>935</v>
      </c>
      <c r="AO44" s="240">
        <v>1767</v>
      </c>
      <c r="AP44" s="240">
        <v>634</v>
      </c>
      <c r="AQ44" s="240">
        <v>1133</v>
      </c>
      <c r="AR44" s="240">
        <v>1540</v>
      </c>
      <c r="AS44" s="240">
        <v>559</v>
      </c>
      <c r="AT44" s="240">
        <v>981</v>
      </c>
      <c r="AU44" s="238"/>
      <c r="AV44" s="253" t="s">
        <v>181</v>
      </c>
      <c r="AW44" s="163">
        <v>483</v>
      </c>
      <c r="AX44" s="163">
        <v>259</v>
      </c>
      <c r="AY44" s="163">
        <v>224</v>
      </c>
      <c r="AZ44" s="162">
        <v>489</v>
      </c>
      <c r="BA44" s="162">
        <v>250</v>
      </c>
      <c r="BB44" s="162">
        <v>239</v>
      </c>
      <c r="BC44" s="162">
        <v>583</v>
      </c>
      <c r="BD44" s="162">
        <v>295</v>
      </c>
      <c r="BE44" s="162">
        <v>288</v>
      </c>
      <c r="BH44" s="230">
        <v>80</v>
      </c>
      <c r="BI44" s="96">
        <v>116</v>
      </c>
      <c r="BJ44" s="96">
        <v>36</v>
      </c>
      <c r="BK44" s="96">
        <v>80</v>
      </c>
      <c r="BL44" s="96">
        <v>137</v>
      </c>
      <c r="BM44" s="96">
        <v>51</v>
      </c>
      <c r="BN44" s="96">
        <v>86</v>
      </c>
      <c r="BO44" s="96">
        <v>129</v>
      </c>
      <c r="BP44" s="96">
        <v>48</v>
      </c>
      <c r="BQ44" s="96">
        <v>81</v>
      </c>
      <c r="BS44" s="253" t="s">
        <v>181</v>
      </c>
      <c r="BT44" s="163">
        <v>117</v>
      </c>
      <c r="BU44" s="163">
        <v>61</v>
      </c>
      <c r="BV44" s="163">
        <v>56</v>
      </c>
      <c r="BW44" s="162">
        <v>151</v>
      </c>
      <c r="BX44" s="162">
        <v>73</v>
      </c>
      <c r="BY44" s="162">
        <v>78</v>
      </c>
      <c r="BZ44" s="162">
        <v>158</v>
      </c>
      <c r="CA44" s="162">
        <v>89</v>
      </c>
      <c r="CB44" s="162">
        <v>69</v>
      </c>
      <c r="CE44" s="230">
        <v>80</v>
      </c>
      <c r="CF44" s="96">
        <v>41</v>
      </c>
      <c r="CG44" s="96">
        <v>20</v>
      </c>
      <c r="CH44" s="96">
        <v>21</v>
      </c>
      <c r="CI44" s="96">
        <v>46</v>
      </c>
      <c r="CJ44" s="96">
        <v>14</v>
      </c>
      <c r="CK44" s="96">
        <v>32</v>
      </c>
      <c r="CL44" s="96">
        <v>37</v>
      </c>
      <c r="CM44" s="96">
        <v>14</v>
      </c>
      <c r="CN44" s="96">
        <v>23</v>
      </c>
    </row>
    <row r="45" spans="2:92" ht="12" customHeight="1">
      <c r="B45" s="230">
        <v>30</v>
      </c>
      <c r="C45" s="97">
        <v>1335</v>
      </c>
      <c r="D45" s="97">
        <v>667</v>
      </c>
      <c r="E45" s="97">
        <v>668</v>
      </c>
      <c r="F45" s="97">
        <v>1774</v>
      </c>
      <c r="G45" s="97">
        <v>890</v>
      </c>
      <c r="H45" s="97">
        <v>884</v>
      </c>
      <c r="I45" s="97">
        <v>1981</v>
      </c>
      <c r="J45" s="97">
        <v>933</v>
      </c>
      <c r="K45" s="97">
        <v>1048</v>
      </c>
      <c r="N45" s="228">
        <v>81</v>
      </c>
      <c r="O45" s="239">
        <v>1436</v>
      </c>
      <c r="P45" s="240">
        <v>530</v>
      </c>
      <c r="Q45" s="240">
        <v>906</v>
      </c>
      <c r="R45" s="240">
        <v>1779</v>
      </c>
      <c r="S45" s="240">
        <v>652</v>
      </c>
      <c r="T45" s="240">
        <v>1127</v>
      </c>
      <c r="U45" s="240">
        <v>1594</v>
      </c>
      <c r="V45" s="240">
        <v>617</v>
      </c>
      <c r="W45" s="240">
        <v>977</v>
      </c>
      <c r="X45" s="238"/>
      <c r="Y45" s="230">
        <v>30</v>
      </c>
      <c r="Z45" s="96">
        <v>1231</v>
      </c>
      <c r="AA45" s="96">
        <v>610</v>
      </c>
      <c r="AB45" s="96">
        <v>621</v>
      </c>
      <c r="AC45" s="97">
        <v>1649</v>
      </c>
      <c r="AD45" s="97">
        <v>819</v>
      </c>
      <c r="AE45" s="97">
        <v>830</v>
      </c>
      <c r="AF45" s="97">
        <v>1845</v>
      </c>
      <c r="AG45" s="97">
        <v>855</v>
      </c>
      <c r="AH45" s="97">
        <v>990</v>
      </c>
      <c r="AK45" s="228">
        <v>81</v>
      </c>
      <c r="AL45" s="239">
        <v>1325</v>
      </c>
      <c r="AM45" s="240">
        <v>492</v>
      </c>
      <c r="AN45" s="240">
        <v>833</v>
      </c>
      <c r="AO45" s="240">
        <v>1592</v>
      </c>
      <c r="AP45" s="240">
        <v>588</v>
      </c>
      <c r="AQ45" s="240">
        <v>1004</v>
      </c>
      <c r="AR45" s="240">
        <v>1438</v>
      </c>
      <c r="AS45" s="240">
        <v>556</v>
      </c>
      <c r="AT45" s="240">
        <v>882</v>
      </c>
      <c r="AU45" s="238"/>
      <c r="AV45" s="230">
        <v>30</v>
      </c>
      <c r="AW45" s="96">
        <v>81</v>
      </c>
      <c r="AX45" s="96">
        <v>45</v>
      </c>
      <c r="AY45" s="96">
        <v>36</v>
      </c>
      <c r="AZ45" s="97">
        <v>97</v>
      </c>
      <c r="BA45" s="97">
        <v>54</v>
      </c>
      <c r="BB45" s="97">
        <v>43</v>
      </c>
      <c r="BC45" s="97">
        <v>110</v>
      </c>
      <c r="BD45" s="97">
        <v>65</v>
      </c>
      <c r="BE45" s="97">
        <v>45</v>
      </c>
      <c r="BH45" s="230">
        <v>81</v>
      </c>
      <c r="BI45" s="96">
        <v>83</v>
      </c>
      <c r="BJ45" s="96">
        <v>27</v>
      </c>
      <c r="BK45" s="96">
        <v>56</v>
      </c>
      <c r="BL45" s="96">
        <v>144</v>
      </c>
      <c r="BM45" s="96">
        <v>46</v>
      </c>
      <c r="BN45" s="96">
        <v>98</v>
      </c>
      <c r="BO45" s="96">
        <v>121</v>
      </c>
      <c r="BP45" s="96">
        <v>43</v>
      </c>
      <c r="BQ45" s="96">
        <v>78</v>
      </c>
      <c r="BS45" s="230">
        <v>30</v>
      </c>
      <c r="BT45" s="96">
        <v>23</v>
      </c>
      <c r="BU45" s="96">
        <v>12</v>
      </c>
      <c r="BV45" s="96">
        <v>11</v>
      </c>
      <c r="BW45" s="97">
        <v>28</v>
      </c>
      <c r="BX45" s="97">
        <v>17</v>
      </c>
      <c r="BY45" s="97">
        <v>11</v>
      </c>
      <c r="BZ45" s="97">
        <v>26</v>
      </c>
      <c r="CA45" s="97">
        <v>13</v>
      </c>
      <c r="CB45" s="97">
        <v>13</v>
      </c>
      <c r="CE45" s="230">
        <v>81</v>
      </c>
      <c r="CF45" s="96">
        <v>28</v>
      </c>
      <c r="CG45" s="96">
        <v>11</v>
      </c>
      <c r="CH45" s="96">
        <v>17</v>
      </c>
      <c r="CI45" s="96">
        <v>43</v>
      </c>
      <c r="CJ45" s="96">
        <v>18</v>
      </c>
      <c r="CK45" s="96">
        <v>25</v>
      </c>
      <c r="CL45" s="96">
        <v>35</v>
      </c>
      <c r="CM45" s="96">
        <v>18</v>
      </c>
      <c r="CN45" s="96">
        <v>17</v>
      </c>
    </row>
    <row r="46" spans="2:92" ht="12" customHeight="1">
      <c r="B46" s="230">
        <v>31</v>
      </c>
      <c r="C46" s="97">
        <v>1451</v>
      </c>
      <c r="D46" s="97">
        <v>734</v>
      </c>
      <c r="E46" s="97">
        <v>717</v>
      </c>
      <c r="F46" s="97">
        <v>1771</v>
      </c>
      <c r="G46" s="97">
        <v>891</v>
      </c>
      <c r="H46" s="97">
        <v>880</v>
      </c>
      <c r="I46" s="97">
        <v>1992</v>
      </c>
      <c r="J46" s="97">
        <v>991</v>
      </c>
      <c r="K46" s="97">
        <v>1001</v>
      </c>
      <c r="N46" s="228">
        <v>82</v>
      </c>
      <c r="O46" s="239">
        <v>1749</v>
      </c>
      <c r="P46" s="240">
        <v>646</v>
      </c>
      <c r="Q46" s="240">
        <v>1103</v>
      </c>
      <c r="R46" s="240">
        <v>1832</v>
      </c>
      <c r="S46" s="240">
        <v>697</v>
      </c>
      <c r="T46" s="240">
        <v>1135</v>
      </c>
      <c r="U46" s="240">
        <v>1592</v>
      </c>
      <c r="V46" s="240">
        <v>537</v>
      </c>
      <c r="W46" s="240">
        <v>1055</v>
      </c>
      <c r="X46" s="238"/>
      <c r="Y46" s="230">
        <v>31</v>
      </c>
      <c r="Z46" s="96">
        <v>1342</v>
      </c>
      <c r="AA46" s="96">
        <v>677</v>
      </c>
      <c r="AB46" s="96">
        <v>665</v>
      </c>
      <c r="AC46" s="97">
        <v>1648</v>
      </c>
      <c r="AD46" s="97">
        <v>835</v>
      </c>
      <c r="AE46" s="97">
        <v>813</v>
      </c>
      <c r="AF46" s="97">
        <v>1841</v>
      </c>
      <c r="AG46" s="97">
        <v>909</v>
      </c>
      <c r="AH46" s="97">
        <v>932</v>
      </c>
      <c r="AK46" s="228">
        <v>82</v>
      </c>
      <c r="AL46" s="239">
        <v>1585</v>
      </c>
      <c r="AM46" s="240">
        <v>600</v>
      </c>
      <c r="AN46" s="240">
        <v>985</v>
      </c>
      <c r="AO46" s="240">
        <v>1637</v>
      </c>
      <c r="AP46" s="240">
        <v>620</v>
      </c>
      <c r="AQ46" s="240">
        <v>1017</v>
      </c>
      <c r="AR46" s="240">
        <v>1437</v>
      </c>
      <c r="AS46" s="240">
        <v>482</v>
      </c>
      <c r="AT46" s="240">
        <v>955</v>
      </c>
      <c r="AU46" s="238"/>
      <c r="AV46" s="230">
        <v>31</v>
      </c>
      <c r="AW46" s="96">
        <v>90</v>
      </c>
      <c r="AX46" s="96">
        <v>45</v>
      </c>
      <c r="AY46" s="96">
        <v>45</v>
      </c>
      <c r="AZ46" s="97">
        <v>94</v>
      </c>
      <c r="BA46" s="97">
        <v>41</v>
      </c>
      <c r="BB46" s="97">
        <v>53</v>
      </c>
      <c r="BC46" s="97">
        <v>119</v>
      </c>
      <c r="BD46" s="97">
        <v>61</v>
      </c>
      <c r="BE46" s="97">
        <v>58</v>
      </c>
      <c r="BH46" s="230">
        <v>82</v>
      </c>
      <c r="BI46" s="96">
        <v>118</v>
      </c>
      <c r="BJ46" s="96">
        <v>34</v>
      </c>
      <c r="BK46" s="96">
        <v>84</v>
      </c>
      <c r="BL46" s="96">
        <v>154</v>
      </c>
      <c r="BM46" s="96">
        <v>59</v>
      </c>
      <c r="BN46" s="96">
        <v>95</v>
      </c>
      <c r="BO46" s="96">
        <v>114</v>
      </c>
      <c r="BP46" s="96">
        <v>36</v>
      </c>
      <c r="BQ46" s="96">
        <v>78</v>
      </c>
      <c r="BS46" s="230">
        <v>31</v>
      </c>
      <c r="BT46" s="96">
        <v>19</v>
      </c>
      <c r="BU46" s="96">
        <v>12</v>
      </c>
      <c r="BV46" s="96">
        <v>7</v>
      </c>
      <c r="BW46" s="97">
        <v>29</v>
      </c>
      <c r="BX46" s="97">
        <v>15</v>
      </c>
      <c r="BY46" s="97">
        <v>14</v>
      </c>
      <c r="BZ46" s="97">
        <v>32</v>
      </c>
      <c r="CA46" s="97">
        <v>21</v>
      </c>
      <c r="CB46" s="97">
        <v>11</v>
      </c>
      <c r="CE46" s="230">
        <v>82</v>
      </c>
      <c r="CF46" s="96">
        <v>46</v>
      </c>
      <c r="CG46" s="96">
        <v>12</v>
      </c>
      <c r="CH46" s="96">
        <v>34</v>
      </c>
      <c r="CI46" s="96">
        <v>41</v>
      </c>
      <c r="CJ46" s="96">
        <v>18</v>
      </c>
      <c r="CK46" s="96">
        <v>23</v>
      </c>
      <c r="CL46" s="96">
        <v>41</v>
      </c>
      <c r="CM46" s="96">
        <v>19</v>
      </c>
      <c r="CN46" s="96">
        <v>22</v>
      </c>
    </row>
    <row r="47" spans="2:92" ht="12" customHeight="1">
      <c r="B47" s="230">
        <v>32</v>
      </c>
      <c r="C47" s="97">
        <v>1559</v>
      </c>
      <c r="D47" s="97">
        <v>769</v>
      </c>
      <c r="E47" s="97">
        <v>790</v>
      </c>
      <c r="F47" s="97">
        <v>1861</v>
      </c>
      <c r="G47" s="97">
        <v>903</v>
      </c>
      <c r="H47" s="97">
        <v>958</v>
      </c>
      <c r="I47" s="97">
        <v>1999</v>
      </c>
      <c r="J47" s="97">
        <v>985</v>
      </c>
      <c r="K47" s="97">
        <v>1014</v>
      </c>
      <c r="N47" s="228">
        <v>83</v>
      </c>
      <c r="O47" s="239">
        <v>1787</v>
      </c>
      <c r="P47" s="240">
        <v>668</v>
      </c>
      <c r="Q47" s="240">
        <v>1119</v>
      </c>
      <c r="R47" s="240">
        <v>1644</v>
      </c>
      <c r="S47" s="240">
        <v>574</v>
      </c>
      <c r="T47" s="240">
        <v>1070</v>
      </c>
      <c r="U47" s="240">
        <v>1338</v>
      </c>
      <c r="V47" s="240">
        <v>489</v>
      </c>
      <c r="W47" s="240">
        <v>849</v>
      </c>
      <c r="X47" s="238"/>
      <c r="Y47" s="230">
        <v>32</v>
      </c>
      <c r="Z47" s="96">
        <v>1432</v>
      </c>
      <c r="AA47" s="96">
        <v>701</v>
      </c>
      <c r="AB47" s="96">
        <v>731</v>
      </c>
      <c r="AC47" s="97">
        <v>1735</v>
      </c>
      <c r="AD47" s="97">
        <v>835</v>
      </c>
      <c r="AE47" s="97">
        <v>900</v>
      </c>
      <c r="AF47" s="97">
        <v>1866</v>
      </c>
      <c r="AG47" s="97">
        <v>918</v>
      </c>
      <c r="AH47" s="97">
        <v>948</v>
      </c>
      <c r="AK47" s="228">
        <v>83</v>
      </c>
      <c r="AL47" s="239">
        <v>1609</v>
      </c>
      <c r="AM47" s="240">
        <v>597</v>
      </c>
      <c r="AN47" s="240">
        <v>1012</v>
      </c>
      <c r="AO47" s="240">
        <v>1468</v>
      </c>
      <c r="AP47" s="240">
        <v>516</v>
      </c>
      <c r="AQ47" s="240">
        <v>952</v>
      </c>
      <c r="AR47" s="240">
        <v>1214</v>
      </c>
      <c r="AS47" s="240">
        <v>441</v>
      </c>
      <c r="AT47" s="240">
        <v>773</v>
      </c>
      <c r="AU47" s="238"/>
      <c r="AV47" s="230">
        <v>32</v>
      </c>
      <c r="AW47" s="96">
        <v>104</v>
      </c>
      <c r="AX47" s="96">
        <v>57</v>
      </c>
      <c r="AY47" s="96">
        <v>47</v>
      </c>
      <c r="AZ47" s="97">
        <v>99</v>
      </c>
      <c r="BA47" s="97">
        <v>59</v>
      </c>
      <c r="BB47" s="97">
        <v>40</v>
      </c>
      <c r="BC47" s="97">
        <v>103</v>
      </c>
      <c r="BD47" s="97">
        <v>49</v>
      </c>
      <c r="BE47" s="97">
        <v>54</v>
      </c>
      <c r="BH47" s="230">
        <v>83</v>
      </c>
      <c r="BI47" s="96">
        <v>134</v>
      </c>
      <c r="BJ47" s="96">
        <v>51</v>
      </c>
      <c r="BK47" s="96">
        <v>83</v>
      </c>
      <c r="BL47" s="96">
        <v>128</v>
      </c>
      <c r="BM47" s="96">
        <v>38</v>
      </c>
      <c r="BN47" s="96">
        <v>90</v>
      </c>
      <c r="BO47" s="96">
        <v>99</v>
      </c>
      <c r="BP47" s="96">
        <v>39</v>
      </c>
      <c r="BQ47" s="96">
        <v>60</v>
      </c>
      <c r="BS47" s="230">
        <v>32</v>
      </c>
      <c r="BT47" s="96">
        <v>23</v>
      </c>
      <c r="BU47" s="96">
        <v>11</v>
      </c>
      <c r="BV47" s="96">
        <v>12</v>
      </c>
      <c r="BW47" s="97">
        <v>27</v>
      </c>
      <c r="BX47" s="97">
        <v>9</v>
      </c>
      <c r="BY47" s="97">
        <v>18</v>
      </c>
      <c r="BZ47" s="97">
        <v>30</v>
      </c>
      <c r="CA47" s="97">
        <v>18</v>
      </c>
      <c r="CB47" s="97">
        <v>12</v>
      </c>
      <c r="CE47" s="230">
        <v>83</v>
      </c>
      <c r="CF47" s="96">
        <v>44</v>
      </c>
      <c r="CG47" s="96">
        <v>20</v>
      </c>
      <c r="CH47" s="96">
        <v>24</v>
      </c>
      <c r="CI47" s="96">
        <v>48</v>
      </c>
      <c r="CJ47" s="96">
        <v>20</v>
      </c>
      <c r="CK47" s="96">
        <v>28</v>
      </c>
      <c r="CL47" s="96">
        <v>25</v>
      </c>
      <c r="CM47" s="96">
        <v>9</v>
      </c>
      <c r="CN47" s="96">
        <v>16</v>
      </c>
    </row>
    <row r="48" spans="2:92" ht="12" customHeight="1">
      <c r="B48" s="230">
        <v>33</v>
      </c>
      <c r="C48" s="97">
        <v>1576</v>
      </c>
      <c r="D48" s="97">
        <v>786</v>
      </c>
      <c r="E48" s="97">
        <v>790</v>
      </c>
      <c r="F48" s="97">
        <v>1798</v>
      </c>
      <c r="G48" s="97">
        <v>875</v>
      </c>
      <c r="H48" s="97">
        <v>923</v>
      </c>
      <c r="I48" s="97">
        <v>1997</v>
      </c>
      <c r="J48" s="97">
        <v>920</v>
      </c>
      <c r="K48" s="97">
        <v>1077</v>
      </c>
      <c r="N48" s="228">
        <v>84</v>
      </c>
      <c r="O48" s="239">
        <v>1532</v>
      </c>
      <c r="P48" s="240">
        <v>505</v>
      </c>
      <c r="Q48" s="240">
        <v>1027</v>
      </c>
      <c r="R48" s="240">
        <v>1512</v>
      </c>
      <c r="S48" s="240">
        <v>494</v>
      </c>
      <c r="T48" s="240">
        <v>1018</v>
      </c>
      <c r="U48" s="240">
        <v>1193</v>
      </c>
      <c r="V48" s="240">
        <v>397</v>
      </c>
      <c r="W48" s="240">
        <v>796</v>
      </c>
      <c r="X48" s="238"/>
      <c r="Y48" s="230">
        <v>33</v>
      </c>
      <c r="Z48" s="96">
        <v>1451</v>
      </c>
      <c r="AA48" s="96">
        <v>724</v>
      </c>
      <c r="AB48" s="96">
        <v>727</v>
      </c>
      <c r="AC48" s="97">
        <v>1648</v>
      </c>
      <c r="AD48" s="97">
        <v>804</v>
      </c>
      <c r="AE48" s="97">
        <v>844</v>
      </c>
      <c r="AF48" s="97">
        <v>1835</v>
      </c>
      <c r="AG48" s="97">
        <v>849</v>
      </c>
      <c r="AH48" s="97">
        <v>986</v>
      </c>
      <c r="AK48" s="228">
        <v>84</v>
      </c>
      <c r="AL48" s="239">
        <v>1403</v>
      </c>
      <c r="AM48" s="240">
        <v>462</v>
      </c>
      <c r="AN48" s="240">
        <v>941</v>
      </c>
      <c r="AO48" s="240">
        <v>1349</v>
      </c>
      <c r="AP48" s="240">
        <v>438</v>
      </c>
      <c r="AQ48" s="240">
        <v>911</v>
      </c>
      <c r="AR48" s="240">
        <v>1054</v>
      </c>
      <c r="AS48" s="240">
        <v>339</v>
      </c>
      <c r="AT48" s="240">
        <v>715</v>
      </c>
      <c r="AU48" s="238"/>
      <c r="AV48" s="230">
        <v>33</v>
      </c>
      <c r="AW48" s="96">
        <v>100</v>
      </c>
      <c r="AX48" s="96">
        <v>51</v>
      </c>
      <c r="AY48" s="96">
        <v>49</v>
      </c>
      <c r="AZ48" s="97">
        <v>108</v>
      </c>
      <c r="BA48" s="97">
        <v>51</v>
      </c>
      <c r="BB48" s="97">
        <v>57</v>
      </c>
      <c r="BC48" s="97">
        <v>130</v>
      </c>
      <c r="BD48" s="97">
        <v>57</v>
      </c>
      <c r="BE48" s="97">
        <v>73</v>
      </c>
      <c r="BH48" s="230">
        <v>84</v>
      </c>
      <c r="BI48" s="96">
        <v>104</v>
      </c>
      <c r="BJ48" s="96">
        <v>35</v>
      </c>
      <c r="BK48" s="96">
        <v>69</v>
      </c>
      <c r="BL48" s="96">
        <v>119</v>
      </c>
      <c r="BM48" s="96">
        <v>38</v>
      </c>
      <c r="BN48" s="96">
        <v>81</v>
      </c>
      <c r="BO48" s="96">
        <v>115</v>
      </c>
      <c r="BP48" s="96">
        <v>44</v>
      </c>
      <c r="BQ48" s="96">
        <v>71</v>
      </c>
      <c r="BS48" s="230">
        <v>33</v>
      </c>
      <c r="BT48" s="96">
        <v>25</v>
      </c>
      <c r="BU48" s="96">
        <v>11</v>
      </c>
      <c r="BV48" s="96">
        <v>14</v>
      </c>
      <c r="BW48" s="97">
        <v>42</v>
      </c>
      <c r="BX48" s="97">
        <v>20</v>
      </c>
      <c r="BY48" s="97">
        <v>22</v>
      </c>
      <c r="BZ48" s="97">
        <v>32</v>
      </c>
      <c r="CA48" s="97">
        <v>14</v>
      </c>
      <c r="CB48" s="97">
        <v>18</v>
      </c>
      <c r="CE48" s="230">
        <v>84</v>
      </c>
      <c r="CF48" s="96">
        <v>25</v>
      </c>
      <c r="CG48" s="96">
        <v>8</v>
      </c>
      <c r="CH48" s="96">
        <v>17</v>
      </c>
      <c r="CI48" s="96">
        <v>44</v>
      </c>
      <c r="CJ48" s="96">
        <v>18</v>
      </c>
      <c r="CK48" s="96">
        <v>26</v>
      </c>
      <c r="CL48" s="96">
        <v>24</v>
      </c>
      <c r="CM48" s="96">
        <v>14</v>
      </c>
      <c r="CN48" s="96">
        <v>10</v>
      </c>
    </row>
    <row r="49" spans="2:92" ht="12" customHeight="1">
      <c r="B49" s="230">
        <v>34</v>
      </c>
      <c r="C49" s="97">
        <v>1650</v>
      </c>
      <c r="D49" s="97">
        <v>839</v>
      </c>
      <c r="E49" s="97">
        <v>811</v>
      </c>
      <c r="F49" s="97">
        <v>1857</v>
      </c>
      <c r="G49" s="97">
        <v>919</v>
      </c>
      <c r="H49" s="97">
        <v>938</v>
      </c>
      <c r="I49" s="97">
        <v>2126</v>
      </c>
      <c r="J49" s="97">
        <v>999</v>
      </c>
      <c r="K49" s="97">
        <v>1127</v>
      </c>
      <c r="N49" s="227" t="s">
        <v>182</v>
      </c>
      <c r="O49" s="237">
        <v>6196</v>
      </c>
      <c r="P49" s="162">
        <v>1862</v>
      </c>
      <c r="Q49" s="162">
        <v>4334</v>
      </c>
      <c r="R49" s="162">
        <v>5333</v>
      </c>
      <c r="S49" s="162">
        <v>1593</v>
      </c>
      <c r="T49" s="162">
        <v>3740</v>
      </c>
      <c r="U49" s="162">
        <v>3952</v>
      </c>
      <c r="V49" s="162">
        <v>1088</v>
      </c>
      <c r="W49" s="162">
        <v>2864</v>
      </c>
      <c r="X49" s="238"/>
      <c r="Y49" s="230">
        <v>34</v>
      </c>
      <c r="Z49" s="95">
        <v>1515</v>
      </c>
      <c r="AA49" s="95">
        <v>763</v>
      </c>
      <c r="AB49" s="95">
        <v>752</v>
      </c>
      <c r="AC49" s="97">
        <v>1741</v>
      </c>
      <c r="AD49" s="97">
        <v>862</v>
      </c>
      <c r="AE49" s="97">
        <v>879</v>
      </c>
      <c r="AF49" s="97">
        <v>1967</v>
      </c>
      <c r="AG49" s="97">
        <v>913</v>
      </c>
      <c r="AH49" s="97">
        <v>1054</v>
      </c>
      <c r="AK49" s="252" t="s">
        <v>182</v>
      </c>
      <c r="AL49" s="237">
        <v>5501</v>
      </c>
      <c r="AM49" s="162">
        <v>1670</v>
      </c>
      <c r="AN49" s="162">
        <v>3831</v>
      </c>
      <c r="AO49" s="162">
        <v>4795</v>
      </c>
      <c r="AP49" s="162">
        <v>1414</v>
      </c>
      <c r="AQ49" s="162">
        <v>3381</v>
      </c>
      <c r="AR49" s="162">
        <v>3566</v>
      </c>
      <c r="AS49" s="162">
        <v>973</v>
      </c>
      <c r="AT49" s="162">
        <v>2593</v>
      </c>
      <c r="AU49" s="238"/>
      <c r="AV49" s="230">
        <v>34</v>
      </c>
      <c r="AW49" s="95">
        <v>108</v>
      </c>
      <c r="AX49" s="95">
        <v>61</v>
      </c>
      <c r="AY49" s="95">
        <v>47</v>
      </c>
      <c r="AZ49" s="97">
        <v>91</v>
      </c>
      <c r="BA49" s="97">
        <v>45</v>
      </c>
      <c r="BB49" s="97">
        <v>46</v>
      </c>
      <c r="BC49" s="97">
        <v>121</v>
      </c>
      <c r="BD49" s="97">
        <v>63</v>
      </c>
      <c r="BE49" s="97">
        <v>58</v>
      </c>
      <c r="BH49" s="253" t="s">
        <v>182</v>
      </c>
      <c r="BI49" s="162">
        <v>522</v>
      </c>
      <c r="BJ49" s="162">
        <v>140</v>
      </c>
      <c r="BK49" s="162">
        <v>382</v>
      </c>
      <c r="BL49" s="162">
        <v>435</v>
      </c>
      <c r="BM49" s="162">
        <v>136</v>
      </c>
      <c r="BN49" s="162">
        <v>299</v>
      </c>
      <c r="BO49" s="162">
        <v>322</v>
      </c>
      <c r="BP49" s="162">
        <v>96</v>
      </c>
      <c r="BQ49" s="162">
        <v>226</v>
      </c>
      <c r="BS49" s="230">
        <v>34</v>
      </c>
      <c r="BT49" s="95">
        <v>27</v>
      </c>
      <c r="BU49" s="95">
        <v>15</v>
      </c>
      <c r="BV49" s="95">
        <v>12</v>
      </c>
      <c r="BW49" s="97">
        <v>25</v>
      </c>
      <c r="BX49" s="97">
        <v>12</v>
      </c>
      <c r="BY49" s="97">
        <v>13</v>
      </c>
      <c r="BZ49" s="97">
        <v>38</v>
      </c>
      <c r="CA49" s="97">
        <v>23</v>
      </c>
      <c r="CB49" s="97">
        <v>15</v>
      </c>
      <c r="CE49" s="253" t="s">
        <v>182</v>
      </c>
      <c r="CF49" s="162">
        <v>173</v>
      </c>
      <c r="CG49" s="162">
        <v>52</v>
      </c>
      <c r="CH49" s="162">
        <v>121</v>
      </c>
      <c r="CI49" s="162">
        <v>103</v>
      </c>
      <c r="CJ49" s="162">
        <v>43</v>
      </c>
      <c r="CK49" s="162">
        <v>60</v>
      </c>
      <c r="CL49" s="162">
        <v>64</v>
      </c>
      <c r="CM49" s="162">
        <v>19</v>
      </c>
      <c r="CN49" s="162">
        <v>45</v>
      </c>
    </row>
    <row r="50" spans="2:92" ht="12" customHeight="1">
      <c r="B50" s="234" t="s">
        <v>183</v>
      </c>
      <c r="C50" s="162">
        <v>8877</v>
      </c>
      <c r="D50" s="162">
        <v>4367</v>
      </c>
      <c r="E50" s="162">
        <v>4510</v>
      </c>
      <c r="F50" s="162">
        <v>10240</v>
      </c>
      <c r="G50" s="162">
        <v>4907</v>
      </c>
      <c r="H50" s="162">
        <v>5333</v>
      </c>
      <c r="I50" s="162">
        <v>11340</v>
      </c>
      <c r="J50" s="162">
        <v>5432</v>
      </c>
      <c r="K50" s="162">
        <v>5908</v>
      </c>
      <c r="N50" s="228">
        <v>85</v>
      </c>
      <c r="O50" s="239">
        <v>1493</v>
      </c>
      <c r="P50" s="240">
        <v>488</v>
      </c>
      <c r="Q50" s="240">
        <v>1005</v>
      </c>
      <c r="R50" s="240">
        <v>1351</v>
      </c>
      <c r="S50" s="240">
        <v>423</v>
      </c>
      <c r="T50" s="240">
        <v>928</v>
      </c>
      <c r="U50" s="240">
        <v>1144</v>
      </c>
      <c r="V50" s="240">
        <v>372</v>
      </c>
      <c r="W50" s="240">
        <v>772</v>
      </c>
      <c r="X50" s="238"/>
      <c r="Y50" s="253" t="s">
        <v>183</v>
      </c>
      <c r="Z50" s="163">
        <v>8194</v>
      </c>
      <c r="AA50" s="163">
        <v>4018</v>
      </c>
      <c r="AB50" s="163">
        <v>4176</v>
      </c>
      <c r="AC50" s="162">
        <v>9507</v>
      </c>
      <c r="AD50" s="162">
        <v>4534</v>
      </c>
      <c r="AE50" s="162">
        <v>4973</v>
      </c>
      <c r="AF50" s="162">
        <v>10539</v>
      </c>
      <c r="AG50" s="162">
        <v>5028</v>
      </c>
      <c r="AH50" s="162">
        <v>5511</v>
      </c>
      <c r="AK50" s="228">
        <v>85</v>
      </c>
      <c r="AL50" s="239">
        <v>1339</v>
      </c>
      <c r="AM50" s="240">
        <v>441</v>
      </c>
      <c r="AN50" s="240">
        <v>898</v>
      </c>
      <c r="AO50" s="240">
        <v>1207</v>
      </c>
      <c r="AP50" s="240">
        <v>381</v>
      </c>
      <c r="AQ50" s="240">
        <v>826</v>
      </c>
      <c r="AR50" s="240">
        <v>1046</v>
      </c>
      <c r="AS50" s="240">
        <v>340</v>
      </c>
      <c r="AT50" s="240">
        <v>706</v>
      </c>
      <c r="AU50" s="238"/>
      <c r="AV50" s="253" t="s">
        <v>183</v>
      </c>
      <c r="AW50" s="163">
        <v>535</v>
      </c>
      <c r="AX50" s="163">
        <v>275</v>
      </c>
      <c r="AY50" s="163">
        <v>260</v>
      </c>
      <c r="AZ50" s="162">
        <v>577</v>
      </c>
      <c r="BA50" s="162">
        <v>291</v>
      </c>
      <c r="BB50" s="162">
        <v>286</v>
      </c>
      <c r="BC50" s="162">
        <v>615</v>
      </c>
      <c r="BD50" s="162">
        <v>316</v>
      </c>
      <c r="BE50" s="162">
        <v>299</v>
      </c>
      <c r="BH50" s="230">
        <v>85</v>
      </c>
      <c r="BI50" s="96">
        <v>112</v>
      </c>
      <c r="BJ50" s="96">
        <v>36</v>
      </c>
      <c r="BK50" s="96">
        <v>76</v>
      </c>
      <c r="BL50" s="96">
        <v>116</v>
      </c>
      <c r="BM50" s="96">
        <v>31</v>
      </c>
      <c r="BN50" s="96">
        <v>85</v>
      </c>
      <c r="BO50" s="96">
        <v>83</v>
      </c>
      <c r="BP50" s="96">
        <v>29</v>
      </c>
      <c r="BQ50" s="96">
        <v>54</v>
      </c>
      <c r="BS50" s="253" t="s">
        <v>183</v>
      </c>
      <c r="BT50" s="163">
        <v>148</v>
      </c>
      <c r="BU50" s="163">
        <v>74</v>
      </c>
      <c r="BV50" s="163">
        <v>74</v>
      </c>
      <c r="BW50" s="162">
        <v>156</v>
      </c>
      <c r="BX50" s="162">
        <v>82</v>
      </c>
      <c r="BY50" s="162">
        <v>74</v>
      </c>
      <c r="BZ50" s="162">
        <v>186</v>
      </c>
      <c r="CA50" s="162">
        <v>88</v>
      </c>
      <c r="CB50" s="162">
        <v>98</v>
      </c>
      <c r="CE50" s="230">
        <v>85</v>
      </c>
      <c r="CF50" s="96">
        <v>42</v>
      </c>
      <c r="CG50" s="96">
        <v>11</v>
      </c>
      <c r="CH50" s="96">
        <v>31</v>
      </c>
      <c r="CI50" s="96">
        <v>28</v>
      </c>
      <c r="CJ50" s="96">
        <v>11</v>
      </c>
      <c r="CK50" s="96">
        <v>17</v>
      </c>
      <c r="CL50" s="96">
        <v>15</v>
      </c>
      <c r="CM50" s="96">
        <v>3</v>
      </c>
      <c r="CN50" s="96">
        <v>12</v>
      </c>
    </row>
    <row r="51" spans="2:92" ht="12" customHeight="1">
      <c r="B51" s="230">
        <v>35</v>
      </c>
      <c r="C51" s="97">
        <v>1711</v>
      </c>
      <c r="D51" s="97">
        <v>854</v>
      </c>
      <c r="E51" s="97">
        <v>857</v>
      </c>
      <c r="F51" s="97">
        <v>1951</v>
      </c>
      <c r="G51" s="97">
        <v>936</v>
      </c>
      <c r="H51" s="97">
        <v>1015</v>
      </c>
      <c r="I51" s="97">
        <v>2228</v>
      </c>
      <c r="J51" s="97">
        <v>1071</v>
      </c>
      <c r="K51" s="97">
        <v>1157</v>
      </c>
      <c r="N51" s="228">
        <v>86</v>
      </c>
      <c r="O51" s="239">
        <v>1280</v>
      </c>
      <c r="P51" s="240">
        <v>380</v>
      </c>
      <c r="Q51" s="240">
        <v>900</v>
      </c>
      <c r="R51" s="240">
        <v>1191</v>
      </c>
      <c r="S51" s="240">
        <v>370</v>
      </c>
      <c r="T51" s="240">
        <v>821</v>
      </c>
      <c r="U51" s="240">
        <v>875</v>
      </c>
      <c r="V51" s="240">
        <v>246</v>
      </c>
      <c r="W51" s="240">
        <v>629</v>
      </c>
      <c r="X51" s="238"/>
      <c r="Y51" s="230">
        <v>35</v>
      </c>
      <c r="Z51" s="96">
        <v>1570</v>
      </c>
      <c r="AA51" s="96">
        <v>778</v>
      </c>
      <c r="AB51" s="96">
        <v>792</v>
      </c>
      <c r="AC51" s="97">
        <v>1821</v>
      </c>
      <c r="AD51" s="97">
        <v>866</v>
      </c>
      <c r="AE51" s="97">
        <v>955</v>
      </c>
      <c r="AF51" s="97">
        <v>2059</v>
      </c>
      <c r="AG51" s="97">
        <v>983</v>
      </c>
      <c r="AH51" s="97">
        <v>1076</v>
      </c>
      <c r="AK51" s="228">
        <v>86</v>
      </c>
      <c r="AL51" s="239">
        <v>1122</v>
      </c>
      <c r="AM51" s="240">
        <v>336</v>
      </c>
      <c r="AN51" s="240">
        <v>786</v>
      </c>
      <c r="AO51" s="240">
        <v>1080</v>
      </c>
      <c r="AP51" s="240">
        <v>325</v>
      </c>
      <c r="AQ51" s="240">
        <v>755</v>
      </c>
      <c r="AR51" s="240">
        <v>781</v>
      </c>
      <c r="AS51" s="240">
        <v>217</v>
      </c>
      <c r="AT51" s="240">
        <v>564</v>
      </c>
      <c r="AU51" s="238"/>
      <c r="AV51" s="230">
        <v>35</v>
      </c>
      <c r="AW51" s="96">
        <v>115</v>
      </c>
      <c r="AX51" s="96">
        <v>61</v>
      </c>
      <c r="AY51" s="96">
        <v>54</v>
      </c>
      <c r="AZ51" s="97">
        <v>104</v>
      </c>
      <c r="BA51" s="97">
        <v>55</v>
      </c>
      <c r="BB51" s="97">
        <v>49</v>
      </c>
      <c r="BC51" s="97">
        <v>132</v>
      </c>
      <c r="BD51" s="97">
        <v>70</v>
      </c>
      <c r="BE51" s="97">
        <v>62</v>
      </c>
      <c r="BH51" s="230">
        <v>86</v>
      </c>
      <c r="BI51" s="96">
        <v>122</v>
      </c>
      <c r="BJ51" s="96">
        <v>32</v>
      </c>
      <c r="BK51" s="96">
        <v>90</v>
      </c>
      <c r="BL51" s="96">
        <v>89</v>
      </c>
      <c r="BM51" s="96">
        <v>32</v>
      </c>
      <c r="BN51" s="96">
        <v>57</v>
      </c>
      <c r="BO51" s="96">
        <v>75</v>
      </c>
      <c r="BP51" s="96">
        <v>22</v>
      </c>
      <c r="BQ51" s="96">
        <v>53</v>
      </c>
      <c r="BS51" s="230">
        <v>35</v>
      </c>
      <c r="BT51" s="96">
        <v>26</v>
      </c>
      <c r="BU51" s="96">
        <v>15</v>
      </c>
      <c r="BV51" s="96">
        <v>11</v>
      </c>
      <c r="BW51" s="97">
        <v>26</v>
      </c>
      <c r="BX51" s="97">
        <v>15</v>
      </c>
      <c r="BY51" s="97">
        <v>11</v>
      </c>
      <c r="BZ51" s="97">
        <v>37</v>
      </c>
      <c r="CA51" s="97">
        <v>18</v>
      </c>
      <c r="CB51" s="97">
        <v>19</v>
      </c>
      <c r="CE51" s="230">
        <v>86</v>
      </c>
      <c r="CF51" s="96">
        <v>36</v>
      </c>
      <c r="CG51" s="96">
        <v>12</v>
      </c>
      <c r="CH51" s="96">
        <v>24</v>
      </c>
      <c r="CI51" s="96">
        <v>22</v>
      </c>
      <c r="CJ51" s="96">
        <v>13</v>
      </c>
      <c r="CK51" s="96">
        <v>9</v>
      </c>
      <c r="CL51" s="96">
        <v>19</v>
      </c>
      <c r="CM51" s="96">
        <v>7</v>
      </c>
      <c r="CN51" s="96">
        <v>12</v>
      </c>
    </row>
    <row r="52" spans="2:92" ht="12" customHeight="1">
      <c r="B52" s="230">
        <v>36</v>
      </c>
      <c r="C52" s="97">
        <v>1737</v>
      </c>
      <c r="D52" s="97">
        <v>870</v>
      </c>
      <c r="E52" s="97">
        <v>867</v>
      </c>
      <c r="F52" s="97">
        <v>2068</v>
      </c>
      <c r="G52" s="97">
        <v>1012</v>
      </c>
      <c r="H52" s="97">
        <v>1056</v>
      </c>
      <c r="I52" s="97">
        <v>2356</v>
      </c>
      <c r="J52" s="97">
        <v>1138</v>
      </c>
      <c r="K52" s="97">
        <v>1218</v>
      </c>
      <c r="N52" s="228">
        <v>87</v>
      </c>
      <c r="O52" s="239">
        <v>1297</v>
      </c>
      <c r="P52" s="240">
        <v>419</v>
      </c>
      <c r="Q52" s="240">
        <v>878</v>
      </c>
      <c r="R52" s="240">
        <v>1120</v>
      </c>
      <c r="S52" s="240">
        <v>321</v>
      </c>
      <c r="T52" s="240">
        <v>799</v>
      </c>
      <c r="U52" s="240">
        <v>693</v>
      </c>
      <c r="V52" s="240">
        <v>181</v>
      </c>
      <c r="W52" s="240">
        <v>512</v>
      </c>
      <c r="X52" s="238"/>
      <c r="Y52" s="230">
        <v>36</v>
      </c>
      <c r="Z52" s="96">
        <v>1598</v>
      </c>
      <c r="AA52" s="96">
        <v>806</v>
      </c>
      <c r="AB52" s="96">
        <v>792</v>
      </c>
      <c r="AC52" s="97">
        <v>1917</v>
      </c>
      <c r="AD52" s="97">
        <v>938</v>
      </c>
      <c r="AE52" s="97">
        <v>979</v>
      </c>
      <c r="AF52" s="97">
        <v>2176</v>
      </c>
      <c r="AG52" s="97">
        <v>1045</v>
      </c>
      <c r="AH52" s="97">
        <v>1131</v>
      </c>
      <c r="AK52" s="228">
        <v>87</v>
      </c>
      <c r="AL52" s="239">
        <v>1150</v>
      </c>
      <c r="AM52" s="240">
        <v>371</v>
      </c>
      <c r="AN52" s="240">
        <v>779</v>
      </c>
      <c r="AO52" s="240">
        <v>1011</v>
      </c>
      <c r="AP52" s="240">
        <v>291</v>
      </c>
      <c r="AQ52" s="240">
        <v>720</v>
      </c>
      <c r="AR52" s="240">
        <v>618</v>
      </c>
      <c r="AS52" s="240">
        <v>159</v>
      </c>
      <c r="AT52" s="240">
        <v>459</v>
      </c>
      <c r="AU52" s="238"/>
      <c r="AV52" s="230">
        <v>36</v>
      </c>
      <c r="AW52" s="96">
        <v>111</v>
      </c>
      <c r="AX52" s="96">
        <v>49</v>
      </c>
      <c r="AY52" s="96">
        <v>62</v>
      </c>
      <c r="AZ52" s="97">
        <v>120</v>
      </c>
      <c r="BA52" s="97">
        <v>55</v>
      </c>
      <c r="BB52" s="97">
        <v>65</v>
      </c>
      <c r="BC52" s="97">
        <v>147</v>
      </c>
      <c r="BD52" s="97">
        <v>74</v>
      </c>
      <c r="BE52" s="97">
        <v>73</v>
      </c>
      <c r="BH52" s="230">
        <v>87</v>
      </c>
      <c r="BI52" s="96">
        <v>114</v>
      </c>
      <c r="BJ52" s="96">
        <v>38</v>
      </c>
      <c r="BK52" s="96">
        <v>76</v>
      </c>
      <c r="BL52" s="96">
        <v>88</v>
      </c>
      <c r="BM52" s="96">
        <v>22</v>
      </c>
      <c r="BN52" s="96">
        <v>66</v>
      </c>
      <c r="BO52" s="96">
        <v>62</v>
      </c>
      <c r="BP52" s="96">
        <v>19</v>
      </c>
      <c r="BQ52" s="96">
        <v>43</v>
      </c>
      <c r="BS52" s="230">
        <v>36</v>
      </c>
      <c r="BT52" s="96">
        <v>28</v>
      </c>
      <c r="BU52" s="96">
        <v>15</v>
      </c>
      <c r="BV52" s="96">
        <v>13</v>
      </c>
      <c r="BW52" s="97">
        <v>31</v>
      </c>
      <c r="BX52" s="97">
        <v>19</v>
      </c>
      <c r="BY52" s="97">
        <v>12</v>
      </c>
      <c r="BZ52" s="97">
        <v>33</v>
      </c>
      <c r="CA52" s="97">
        <v>19</v>
      </c>
      <c r="CB52" s="97">
        <v>14</v>
      </c>
      <c r="CE52" s="230">
        <v>87</v>
      </c>
      <c r="CF52" s="96">
        <v>33</v>
      </c>
      <c r="CG52" s="96">
        <v>10</v>
      </c>
      <c r="CH52" s="96">
        <v>23</v>
      </c>
      <c r="CI52" s="96">
        <v>21</v>
      </c>
      <c r="CJ52" s="96">
        <v>8</v>
      </c>
      <c r="CK52" s="96">
        <v>13</v>
      </c>
      <c r="CL52" s="96">
        <v>13</v>
      </c>
      <c r="CM52" s="96">
        <v>3</v>
      </c>
      <c r="CN52" s="96">
        <v>10</v>
      </c>
    </row>
    <row r="53" spans="2:92" ht="12" customHeight="1">
      <c r="B53" s="230">
        <v>37</v>
      </c>
      <c r="C53" s="97">
        <v>1822</v>
      </c>
      <c r="D53" s="97">
        <v>882</v>
      </c>
      <c r="E53" s="97">
        <v>940</v>
      </c>
      <c r="F53" s="97">
        <v>2035</v>
      </c>
      <c r="G53" s="97">
        <v>997</v>
      </c>
      <c r="H53" s="97">
        <v>1038</v>
      </c>
      <c r="I53" s="97">
        <v>2268</v>
      </c>
      <c r="J53" s="97">
        <v>1079</v>
      </c>
      <c r="K53" s="97">
        <v>1189</v>
      </c>
      <c r="N53" s="228">
        <v>88</v>
      </c>
      <c r="O53" s="239">
        <v>1138</v>
      </c>
      <c r="P53" s="240">
        <v>315</v>
      </c>
      <c r="Q53" s="240">
        <v>823</v>
      </c>
      <c r="R53" s="240">
        <v>931</v>
      </c>
      <c r="S53" s="240">
        <v>285</v>
      </c>
      <c r="T53" s="240">
        <v>646</v>
      </c>
      <c r="U53" s="240">
        <v>624</v>
      </c>
      <c r="V53" s="240">
        <v>145</v>
      </c>
      <c r="W53" s="240">
        <v>479</v>
      </c>
      <c r="X53" s="238"/>
      <c r="Y53" s="230">
        <v>37</v>
      </c>
      <c r="Z53" s="96">
        <v>1686</v>
      </c>
      <c r="AA53" s="96">
        <v>809</v>
      </c>
      <c r="AB53" s="96">
        <v>877</v>
      </c>
      <c r="AC53" s="97">
        <v>1895</v>
      </c>
      <c r="AD53" s="97">
        <v>923</v>
      </c>
      <c r="AE53" s="97">
        <v>972</v>
      </c>
      <c r="AF53" s="97">
        <v>2116</v>
      </c>
      <c r="AG53" s="97">
        <v>1003</v>
      </c>
      <c r="AH53" s="97">
        <v>1113</v>
      </c>
      <c r="AK53" s="228">
        <v>88</v>
      </c>
      <c r="AL53" s="239">
        <v>1007</v>
      </c>
      <c r="AM53" s="240">
        <v>284</v>
      </c>
      <c r="AN53" s="240">
        <v>723</v>
      </c>
      <c r="AO53" s="240">
        <v>838</v>
      </c>
      <c r="AP53" s="240">
        <v>249</v>
      </c>
      <c r="AQ53" s="240">
        <v>589</v>
      </c>
      <c r="AR53" s="240">
        <v>563</v>
      </c>
      <c r="AS53" s="240">
        <v>131</v>
      </c>
      <c r="AT53" s="240">
        <v>432</v>
      </c>
      <c r="AU53" s="238"/>
      <c r="AV53" s="230">
        <v>37</v>
      </c>
      <c r="AW53" s="96">
        <v>108</v>
      </c>
      <c r="AX53" s="96">
        <v>61</v>
      </c>
      <c r="AY53" s="96">
        <v>47</v>
      </c>
      <c r="AZ53" s="97">
        <v>108</v>
      </c>
      <c r="BA53" s="97">
        <v>58</v>
      </c>
      <c r="BB53" s="97">
        <v>50</v>
      </c>
      <c r="BC53" s="97">
        <v>114</v>
      </c>
      <c r="BD53" s="97">
        <v>57</v>
      </c>
      <c r="BE53" s="97">
        <v>57</v>
      </c>
      <c r="BH53" s="230">
        <v>88</v>
      </c>
      <c r="BI53" s="96">
        <v>94</v>
      </c>
      <c r="BJ53" s="96">
        <v>20</v>
      </c>
      <c r="BK53" s="96">
        <v>74</v>
      </c>
      <c r="BL53" s="96">
        <v>75</v>
      </c>
      <c r="BM53" s="96">
        <v>29</v>
      </c>
      <c r="BN53" s="96">
        <v>46</v>
      </c>
      <c r="BO53" s="96">
        <v>53</v>
      </c>
      <c r="BP53" s="96">
        <v>12</v>
      </c>
      <c r="BQ53" s="96">
        <v>41</v>
      </c>
      <c r="BS53" s="230">
        <v>37</v>
      </c>
      <c r="BT53" s="96">
        <v>28</v>
      </c>
      <c r="BU53" s="96">
        <v>12</v>
      </c>
      <c r="BV53" s="96">
        <v>16</v>
      </c>
      <c r="BW53" s="97">
        <v>32</v>
      </c>
      <c r="BX53" s="97">
        <v>16</v>
      </c>
      <c r="BY53" s="97">
        <v>16</v>
      </c>
      <c r="BZ53" s="97">
        <v>38</v>
      </c>
      <c r="CA53" s="97">
        <v>19</v>
      </c>
      <c r="CB53" s="97">
        <v>19</v>
      </c>
      <c r="CE53" s="230">
        <v>88</v>
      </c>
      <c r="CF53" s="96">
        <v>37</v>
      </c>
      <c r="CG53" s="96">
        <v>11</v>
      </c>
      <c r="CH53" s="96">
        <v>26</v>
      </c>
      <c r="CI53" s="96">
        <v>18</v>
      </c>
      <c r="CJ53" s="96">
        <v>7</v>
      </c>
      <c r="CK53" s="96">
        <v>11</v>
      </c>
      <c r="CL53" s="96">
        <v>8</v>
      </c>
      <c r="CM53" s="96">
        <v>2</v>
      </c>
      <c r="CN53" s="96">
        <v>6</v>
      </c>
    </row>
    <row r="54" spans="2:92" ht="12" customHeight="1">
      <c r="B54" s="230">
        <v>38</v>
      </c>
      <c r="C54" s="97">
        <v>1774</v>
      </c>
      <c r="D54" s="97">
        <v>861</v>
      </c>
      <c r="E54" s="97">
        <v>913</v>
      </c>
      <c r="F54" s="97">
        <v>2020</v>
      </c>
      <c r="G54" s="97">
        <v>946</v>
      </c>
      <c r="H54" s="97">
        <v>1074</v>
      </c>
      <c r="I54" s="97">
        <v>2269</v>
      </c>
      <c r="J54" s="97">
        <v>1083</v>
      </c>
      <c r="K54" s="97">
        <v>1186</v>
      </c>
      <c r="N54" s="228">
        <v>89</v>
      </c>
      <c r="O54" s="239">
        <v>988</v>
      </c>
      <c r="P54" s="240">
        <v>260</v>
      </c>
      <c r="Q54" s="240">
        <v>728</v>
      </c>
      <c r="R54" s="240">
        <v>740</v>
      </c>
      <c r="S54" s="240">
        <v>194</v>
      </c>
      <c r="T54" s="240">
        <v>546</v>
      </c>
      <c r="U54" s="240">
        <v>616</v>
      </c>
      <c r="V54" s="240">
        <v>144</v>
      </c>
      <c r="W54" s="240">
        <v>472</v>
      </c>
      <c r="X54" s="238"/>
      <c r="Y54" s="230">
        <v>38</v>
      </c>
      <c r="Z54" s="96">
        <v>1621</v>
      </c>
      <c r="AA54" s="96">
        <v>781</v>
      </c>
      <c r="AB54" s="96">
        <v>840</v>
      </c>
      <c r="AC54" s="97">
        <v>1862</v>
      </c>
      <c r="AD54" s="97">
        <v>873</v>
      </c>
      <c r="AE54" s="97">
        <v>989</v>
      </c>
      <c r="AF54" s="97">
        <v>2114</v>
      </c>
      <c r="AG54" s="97">
        <v>1016</v>
      </c>
      <c r="AH54" s="97">
        <v>1098</v>
      </c>
      <c r="AK54" s="228">
        <v>89</v>
      </c>
      <c r="AL54" s="239">
        <v>883</v>
      </c>
      <c r="AM54" s="240">
        <v>238</v>
      </c>
      <c r="AN54" s="240">
        <v>645</v>
      </c>
      <c r="AO54" s="240">
        <v>659</v>
      </c>
      <c r="AP54" s="240">
        <v>168</v>
      </c>
      <c r="AQ54" s="240">
        <v>491</v>
      </c>
      <c r="AR54" s="240">
        <v>558</v>
      </c>
      <c r="AS54" s="240">
        <v>126</v>
      </c>
      <c r="AT54" s="240">
        <v>432</v>
      </c>
      <c r="AU54" s="238"/>
      <c r="AV54" s="230">
        <v>38</v>
      </c>
      <c r="AW54" s="96">
        <v>115</v>
      </c>
      <c r="AX54" s="96">
        <v>62</v>
      </c>
      <c r="AY54" s="96">
        <v>53</v>
      </c>
      <c r="AZ54" s="97">
        <v>128</v>
      </c>
      <c r="BA54" s="97">
        <v>60</v>
      </c>
      <c r="BB54" s="97">
        <v>68</v>
      </c>
      <c r="BC54" s="97">
        <v>117</v>
      </c>
      <c r="BD54" s="97">
        <v>52</v>
      </c>
      <c r="BE54" s="97">
        <v>65</v>
      </c>
      <c r="BH54" s="230">
        <v>89</v>
      </c>
      <c r="BI54" s="96">
        <v>80</v>
      </c>
      <c r="BJ54" s="96">
        <v>14</v>
      </c>
      <c r="BK54" s="96">
        <v>66</v>
      </c>
      <c r="BL54" s="96">
        <v>67</v>
      </c>
      <c r="BM54" s="96">
        <v>22</v>
      </c>
      <c r="BN54" s="96">
        <v>45</v>
      </c>
      <c r="BO54" s="96">
        <v>49</v>
      </c>
      <c r="BP54" s="96">
        <v>14</v>
      </c>
      <c r="BQ54" s="96">
        <v>35</v>
      </c>
      <c r="BS54" s="230">
        <v>38</v>
      </c>
      <c r="BT54" s="96">
        <v>38</v>
      </c>
      <c r="BU54" s="96">
        <v>18</v>
      </c>
      <c r="BV54" s="96">
        <v>20</v>
      </c>
      <c r="BW54" s="97">
        <v>30</v>
      </c>
      <c r="BX54" s="97">
        <v>13</v>
      </c>
      <c r="BY54" s="97">
        <v>17</v>
      </c>
      <c r="BZ54" s="97">
        <v>38</v>
      </c>
      <c r="CA54" s="97">
        <v>15</v>
      </c>
      <c r="CB54" s="97">
        <v>23</v>
      </c>
      <c r="CE54" s="230">
        <v>89</v>
      </c>
      <c r="CF54" s="96">
        <v>25</v>
      </c>
      <c r="CG54" s="96">
        <v>8</v>
      </c>
      <c r="CH54" s="96">
        <v>17</v>
      </c>
      <c r="CI54" s="96">
        <v>14</v>
      </c>
      <c r="CJ54" s="96">
        <v>4</v>
      </c>
      <c r="CK54" s="96">
        <v>10</v>
      </c>
      <c r="CL54" s="96">
        <v>9</v>
      </c>
      <c r="CM54" s="96">
        <v>4</v>
      </c>
      <c r="CN54" s="96">
        <v>5</v>
      </c>
    </row>
    <row r="55" spans="2:92" ht="12" customHeight="1">
      <c r="B55" s="230">
        <v>39</v>
      </c>
      <c r="C55" s="97">
        <v>1833</v>
      </c>
      <c r="D55" s="97">
        <v>900</v>
      </c>
      <c r="E55" s="97">
        <v>933</v>
      </c>
      <c r="F55" s="97">
        <v>2166</v>
      </c>
      <c r="G55" s="97">
        <v>1016</v>
      </c>
      <c r="H55" s="97">
        <v>1150</v>
      </c>
      <c r="I55" s="97">
        <v>2219</v>
      </c>
      <c r="J55" s="97">
        <v>1061</v>
      </c>
      <c r="K55" s="97">
        <v>1158</v>
      </c>
      <c r="N55" s="227" t="s">
        <v>184</v>
      </c>
      <c r="O55" s="237">
        <v>2908</v>
      </c>
      <c r="P55" s="162">
        <v>680</v>
      </c>
      <c r="Q55" s="162">
        <v>2228</v>
      </c>
      <c r="R55" s="162">
        <v>2150</v>
      </c>
      <c r="S55" s="162">
        <v>446</v>
      </c>
      <c r="T55" s="162">
        <v>1704</v>
      </c>
      <c r="U55" s="162">
        <v>1526</v>
      </c>
      <c r="V55" s="162">
        <v>307</v>
      </c>
      <c r="W55" s="162">
        <v>1219</v>
      </c>
      <c r="X55" s="238"/>
      <c r="Y55" s="230">
        <v>39</v>
      </c>
      <c r="Z55" s="95">
        <v>1719</v>
      </c>
      <c r="AA55" s="95">
        <v>844</v>
      </c>
      <c r="AB55" s="95">
        <v>875</v>
      </c>
      <c r="AC55" s="97">
        <v>2012</v>
      </c>
      <c r="AD55" s="97">
        <v>934</v>
      </c>
      <c r="AE55" s="97">
        <v>1078</v>
      </c>
      <c r="AF55" s="97">
        <v>2074</v>
      </c>
      <c r="AG55" s="97">
        <v>981</v>
      </c>
      <c r="AH55" s="97">
        <v>1093</v>
      </c>
      <c r="AK55" s="252" t="s">
        <v>184</v>
      </c>
      <c r="AL55" s="237">
        <v>2588</v>
      </c>
      <c r="AM55" s="162">
        <v>601</v>
      </c>
      <c r="AN55" s="162">
        <v>1987</v>
      </c>
      <c r="AO55" s="162">
        <v>1922</v>
      </c>
      <c r="AP55" s="162">
        <v>402</v>
      </c>
      <c r="AQ55" s="162">
        <v>1520</v>
      </c>
      <c r="AR55" s="162">
        <v>1358</v>
      </c>
      <c r="AS55" s="162">
        <v>275</v>
      </c>
      <c r="AT55" s="162">
        <v>1083</v>
      </c>
      <c r="AU55" s="238"/>
      <c r="AV55" s="230">
        <v>39</v>
      </c>
      <c r="AW55" s="95">
        <v>86</v>
      </c>
      <c r="AX55" s="95">
        <v>42</v>
      </c>
      <c r="AY55" s="95">
        <v>44</v>
      </c>
      <c r="AZ55" s="97">
        <v>117</v>
      </c>
      <c r="BA55" s="97">
        <v>63</v>
      </c>
      <c r="BB55" s="97">
        <v>54</v>
      </c>
      <c r="BC55" s="97">
        <v>105</v>
      </c>
      <c r="BD55" s="97">
        <v>63</v>
      </c>
      <c r="BE55" s="97">
        <v>42</v>
      </c>
      <c r="BH55" s="253" t="s">
        <v>184</v>
      </c>
      <c r="BI55" s="162">
        <v>241</v>
      </c>
      <c r="BJ55" s="162">
        <v>51</v>
      </c>
      <c r="BK55" s="162">
        <v>190</v>
      </c>
      <c r="BL55" s="162">
        <v>193</v>
      </c>
      <c r="BM55" s="162">
        <v>40</v>
      </c>
      <c r="BN55" s="162">
        <v>153</v>
      </c>
      <c r="BO55" s="162">
        <v>135</v>
      </c>
      <c r="BP55" s="162">
        <v>24</v>
      </c>
      <c r="BQ55" s="162">
        <v>111</v>
      </c>
      <c r="BS55" s="230">
        <v>39</v>
      </c>
      <c r="BT55" s="95">
        <v>28</v>
      </c>
      <c r="BU55" s="95">
        <v>14</v>
      </c>
      <c r="BV55" s="95">
        <v>14</v>
      </c>
      <c r="BW55" s="97">
        <v>37</v>
      </c>
      <c r="BX55" s="97">
        <v>19</v>
      </c>
      <c r="BY55" s="97">
        <v>18</v>
      </c>
      <c r="BZ55" s="97">
        <v>40</v>
      </c>
      <c r="CA55" s="97">
        <v>17</v>
      </c>
      <c r="CB55" s="97">
        <v>23</v>
      </c>
      <c r="CE55" s="253" t="s">
        <v>184</v>
      </c>
      <c r="CF55" s="162">
        <v>79</v>
      </c>
      <c r="CG55" s="162">
        <v>28</v>
      </c>
      <c r="CH55" s="162">
        <v>51</v>
      </c>
      <c r="CI55" s="162">
        <v>35</v>
      </c>
      <c r="CJ55" s="162">
        <v>4</v>
      </c>
      <c r="CK55" s="162">
        <v>31</v>
      </c>
      <c r="CL55" s="162">
        <v>33</v>
      </c>
      <c r="CM55" s="162">
        <v>8</v>
      </c>
      <c r="CN55" s="162">
        <v>25</v>
      </c>
    </row>
    <row r="56" spans="2:92" ht="12" customHeight="1">
      <c r="B56" s="234" t="s">
        <v>185</v>
      </c>
      <c r="C56" s="162">
        <v>10236</v>
      </c>
      <c r="D56" s="162">
        <v>4909</v>
      </c>
      <c r="E56" s="162">
        <v>5327</v>
      </c>
      <c r="F56" s="162">
        <v>11470</v>
      </c>
      <c r="G56" s="162">
        <v>5451</v>
      </c>
      <c r="H56" s="162">
        <v>6019</v>
      </c>
      <c r="I56" s="162">
        <v>10875</v>
      </c>
      <c r="J56" s="162">
        <v>5118</v>
      </c>
      <c r="K56" s="162">
        <v>5757</v>
      </c>
      <c r="N56" s="228">
        <v>90</v>
      </c>
      <c r="O56" s="239">
        <v>838</v>
      </c>
      <c r="P56" s="240">
        <v>207</v>
      </c>
      <c r="Q56" s="240">
        <v>631</v>
      </c>
      <c r="R56" s="240">
        <v>686</v>
      </c>
      <c r="S56" s="240">
        <v>162</v>
      </c>
      <c r="T56" s="240">
        <v>524</v>
      </c>
      <c r="U56" s="240">
        <v>510</v>
      </c>
      <c r="V56" s="240">
        <v>97</v>
      </c>
      <c r="W56" s="240">
        <v>413</v>
      </c>
      <c r="X56" s="238"/>
      <c r="Y56" s="253" t="s">
        <v>185</v>
      </c>
      <c r="Z56" s="163">
        <v>9481</v>
      </c>
      <c r="AA56" s="163">
        <v>4538</v>
      </c>
      <c r="AB56" s="163">
        <v>4943</v>
      </c>
      <c r="AC56" s="162">
        <v>10674</v>
      </c>
      <c r="AD56" s="162">
        <v>5056</v>
      </c>
      <c r="AE56" s="162">
        <v>5618</v>
      </c>
      <c r="AF56" s="162">
        <v>10053</v>
      </c>
      <c r="AG56" s="162">
        <v>4730</v>
      </c>
      <c r="AH56" s="162">
        <v>5323</v>
      </c>
      <c r="AK56" s="228">
        <v>90</v>
      </c>
      <c r="AL56" s="239">
        <v>734</v>
      </c>
      <c r="AM56" s="240">
        <v>180</v>
      </c>
      <c r="AN56" s="240">
        <v>554</v>
      </c>
      <c r="AO56" s="240">
        <v>624</v>
      </c>
      <c r="AP56" s="240">
        <v>147</v>
      </c>
      <c r="AQ56" s="240">
        <v>477</v>
      </c>
      <c r="AR56" s="240">
        <v>455</v>
      </c>
      <c r="AS56" s="240">
        <v>85</v>
      </c>
      <c r="AT56" s="240">
        <v>370</v>
      </c>
      <c r="AU56" s="238"/>
      <c r="AV56" s="253" t="s">
        <v>185</v>
      </c>
      <c r="AW56" s="163">
        <v>590</v>
      </c>
      <c r="AX56" s="163">
        <v>285</v>
      </c>
      <c r="AY56" s="163">
        <v>305</v>
      </c>
      <c r="AZ56" s="162">
        <v>613</v>
      </c>
      <c r="BA56" s="162">
        <v>308</v>
      </c>
      <c r="BB56" s="162">
        <v>305</v>
      </c>
      <c r="BC56" s="162">
        <v>618</v>
      </c>
      <c r="BD56" s="162">
        <v>293</v>
      </c>
      <c r="BE56" s="162">
        <v>325</v>
      </c>
      <c r="BH56" s="230">
        <v>90</v>
      </c>
      <c r="BI56" s="96">
        <v>80</v>
      </c>
      <c r="BJ56" s="96">
        <v>19</v>
      </c>
      <c r="BK56" s="96">
        <v>61</v>
      </c>
      <c r="BL56" s="96">
        <v>52</v>
      </c>
      <c r="BM56" s="96">
        <v>14</v>
      </c>
      <c r="BN56" s="96">
        <v>38</v>
      </c>
      <c r="BO56" s="96">
        <v>45</v>
      </c>
      <c r="BP56" s="96">
        <v>11</v>
      </c>
      <c r="BQ56" s="96">
        <v>34</v>
      </c>
      <c r="BS56" s="253" t="s">
        <v>185</v>
      </c>
      <c r="BT56" s="163">
        <v>165</v>
      </c>
      <c r="BU56" s="163">
        <v>86</v>
      </c>
      <c r="BV56" s="163">
        <v>79</v>
      </c>
      <c r="BW56" s="162">
        <v>183</v>
      </c>
      <c r="BX56" s="162">
        <v>87</v>
      </c>
      <c r="BY56" s="162">
        <v>96</v>
      </c>
      <c r="BZ56" s="162">
        <v>204</v>
      </c>
      <c r="CA56" s="162">
        <v>95</v>
      </c>
      <c r="CB56" s="162">
        <v>109</v>
      </c>
      <c r="CE56" s="230">
        <v>90</v>
      </c>
      <c r="CF56" s="96">
        <v>24</v>
      </c>
      <c r="CG56" s="96">
        <v>8</v>
      </c>
      <c r="CH56" s="96">
        <v>16</v>
      </c>
      <c r="CI56" s="96">
        <v>10</v>
      </c>
      <c r="CJ56" s="96">
        <v>1</v>
      </c>
      <c r="CK56" s="96">
        <v>9</v>
      </c>
      <c r="CL56" s="96">
        <v>10</v>
      </c>
      <c r="CM56" s="96">
        <v>1</v>
      </c>
      <c r="CN56" s="96">
        <v>9</v>
      </c>
    </row>
    <row r="57" spans="2:92" ht="12" customHeight="1">
      <c r="B57" s="230">
        <v>40</v>
      </c>
      <c r="C57" s="97">
        <v>1985</v>
      </c>
      <c r="D57" s="97">
        <v>951</v>
      </c>
      <c r="E57" s="97">
        <v>1034</v>
      </c>
      <c r="F57" s="97">
        <v>2210</v>
      </c>
      <c r="G57" s="97">
        <v>1049</v>
      </c>
      <c r="H57" s="97">
        <v>1161</v>
      </c>
      <c r="I57" s="97">
        <v>2226</v>
      </c>
      <c r="J57" s="97">
        <v>1068</v>
      </c>
      <c r="K57" s="97">
        <v>1158</v>
      </c>
      <c r="N57" s="228">
        <v>91</v>
      </c>
      <c r="O57" s="239">
        <v>693</v>
      </c>
      <c r="P57" s="240">
        <v>171</v>
      </c>
      <c r="Q57" s="240">
        <v>522</v>
      </c>
      <c r="R57" s="240">
        <v>528</v>
      </c>
      <c r="S57" s="240">
        <v>108</v>
      </c>
      <c r="T57" s="240">
        <v>420</v>
      </c>
      <c r="U57" s="240">
        <v>342</v>
      </c>
      <c r="V57" s="240">
        <v>79</v>
      </c>
      <c r="W57" s="240">
        <v>263</v>
      </c>
      <c r="X57" s="238"/>
      <c r="Y57" s="230">
        <v>40</v>
      </c>
      <c r="Z57" s="96">
        <v>1849</v>
      </c>
      <c r="AA57" s="96">
        <v>883</v>
      </c>
      <c r="AB57" s="96">
        <v>966</v>
      </c>
      <c r="AC57" s="97">
        <v>2041</v>
      </c>
      <c r="AD57" s="97">
        <v>964</v>
      </c>
      <c r="AE57" s="97">
        <v>1077</v>
      </c>
      <c r="AF57" s="97">
        <v>2057</v>
      </c>
      <c r="AG57" s="97">
        <v>986</v>
      </c>
      <c r="AH57" s="97">
        <v>1071</v>
      </c>
      <c r="AK57" s="228">
        <v>91</v>
      </c>
      <c r="AL57" s="239">
        <v>627</v>
      </c>
      <c r="AM57" s="240">
        <v>154</v>
      </c>
      <c r="AN57" s="240">
        <v>473</v>
      </c>
      <c r="AO57" s="240">
        <v>467</v>
      </c>
      <c r="AP57" s="240">
        <v>96</v>
      </c>
      <c r="AQ57" s="240">
        <v>371</v>
      </c>
      <c r="AR57" s="240">
        <v>309</v>
      </c>
      <c r="AS57" s="240">
        <v>72</v>
      </c>
      <c r="AT57" s="240">
        <v>237</v>
      </c>
      <c r="AU57" s="238"/>
      <c r="AV57" s="230">
        <v>40</v>
      </c>
      <c r="AW57" s="96">
        <v>107</v>
      </c>
      <c r="AX57" s="96">
        <v>51</v>
      </c>
      <c r="AY57" s="96">
        <v>56</v>
      </c>
      <c r="AZ57" s="97">
        <v>130</v>
      </c>
      <c r="BA57" s="97">
        <v>65</v>
      </c>
      <c r="BB57" s="97">
        <v>65</v>
      </c>
      <c r="BC57" s="97">
        <v>124</v>
      </c>
      <c r="BD57" s="97">
        <v>60</v>
      </c>
      <c r="BE57" s="97">
        <v>64</v>
      </c>
      <c r="BH57" s="230">
        <v>91</v>
      </c>
      <c r="BI57" s="96">
        <v>53</v>
      </c>
      <c r="BJ57" s="96">
        <v>10</v>
      </c>
      <c r="BK57" s="96">
        <v>43</v>
      </c>
      <c r="BL57" s="96">
        <v>53</v>
      </c>
      <c r="BM57" s="96">
        <v>11</v>
      </c>
      <c r="BN57" s="96">
        <v>42</v>
      </c>
      <c r="BO57" s="96">
        <v>22</v>
      </c>
      <c r="BP57" s="96">
        <v>4</v>
      </c>
      <c r="BQ57" s="96">
        <v>18</v>
      </c>
      <c r="BS57" s="230">
        <v>40</v>
      </c>
      <c r="BT57" s="96">
        <v>29</v>
      </c>
      <c r="BU57" s="96">
        <v>17</v>
      </c>
      <c r="BV57" s="96">
        <v>12</v>
      </c>
      <c r="BW57" s="97">
        <v>39</v>
      </c>
      <c r="BX57" s="97">
        <v>20</v>
      </c>
      <c r="BY57" s="97">
        <v>19</v>
      </c>
      <c r="BZ57" s="97">
        <v>45</v>
      </c>
      <c r="CA57" s="97">
        <v>22</v>
      </c>
      <c r="CB57" s="97">
        <v>23</v>
      </c>
      <c r="CE57" s="230">
        <v>91</v>
      </c>
      <c r="CF57" s="96">
        <v>13</v>
      </c>
      <c r="CG57" s="96">
        <v>7</v>
      </c>
      <c r="CH57" s="96">
        <v>6</v>
      </c>
      <c r="CI57" s="96">
        <v>8</v>
      </c>
      <c r="CJ57" s="96">
        <v>1</v>
      </c>
      <c r="CK57" s="96">
        <v>7</v>
      </c>
      <c r="CL57" s="96">
        <v>11</v>
      </c>
      <c r="CM57" s="96">
        <v>3</v>
      </c>
      <c r="CN57" s="96">
        <v>8</v>
      </c>
    </row>
    <row r="58" spans="2:92" ht="12" customHeight="1">
      <c r="B58" s="230">
        <v>41</v>
      </c>
      <c r="C58" s="97">
        <v>2036</v>
      </c>
      <c r="D58" s="97">
        <v>998</v>
      </c>
      <c r="E58" s="97">
        <v>1038</v>
      </c>
      <c r="F58" s="97">
        <v>2396</v>
      </c>
      <c r="G58" s="97">
        <v>1144</v>
      </c>
      <c r="H58" s="97">
        <v>1252</v>
      </c>
      <c r="I58" s="97">
        <v>2196</v>
      </c>
      <c r="J58" s="97">
        <v>1018</v>
      </c>
      <c r="K58" s="97">
        <v>1178</v>
      </c>
      <c r="N58" s="228">
        <v>92</v>
      </c>
      <c r="O58" s="239">
        <v>617</v>
      </c>
      <c r="P58" s="240">
        <v>139</v>
      </c>
      <c r="Q58" s="240">
        <v>478</v>
      </c>
      <c r="R58" s="240">
        <v>382</v>
      </c>
      <c r="S58" s="240">
        <v>75</v>
      </c>
      <c r="T58" s="240">
        <v>307</v>
      </c>
      <c r="U58" s="240">
        <v>270</v>
      </c>
      <c r="V58" s="240">
        <v>49</v>
      </c>
      <c r="W58" s="240">
        <v>221</v>
      </c>
      <c r="X58" s="238"/>
      <c r="Y58" s="230">
        <v>41</v>
      </c>
      <c r="Z58" s="96">
        <v>1890</v>
      </c>
      <c r="AA58" s="96">
        <v>929</v>
      </c>
      <c r="AB58" s="96">
        <v>961</v>
      </c>
      <c r="AC58" s="97">
        <v>2221</v>
      </c>
      <c r="AD58" s="97">
        <v>1053</v>
      </c>
      <c r="AE58" s="97">
        <v>1168</v>
      </c>
      <c r="AF58" s="97">
        <v>2043</v>
      </c>
      <c r="AG58" s="97">
        <v>946</v>
      </c>
      <c r="AH58" s="97">
        <v>1097</v>
      </c>
      <c r="AK58" s="228">
        <v>92</v>
      </c>
      <c r="AL58" s="239">
        <v>551</v>
      </c>
      <c r="AM58" s="240">
        <v>128</v>
      </c>
      <c r="AN58" s="240">
        <v>423</v>
      </c>
      <c r="AO58" s="240">
        <v>338</v>
      </c>
      <c r="AP58" s="240">
        <v>69</v>
      </c>
      <c r="AQ58" s="240">
        <v>269</v>
      </c>
      <c r="AR58" s="240">
        <v>236</v>
      </c>
      <c r="AS58" s="240">
        <v>42</v>
      </c>
      <c r="AT58" s="240">
        <v>194</v>
      </c>
      <c r="AU58" s="238"/>
      <c r="AV58" s="230">
        <v>41</v>
      </c>
      <c r="AW58" s="96">
        <v>116</v>
      </c>
      <c r="AX58" s="96">
        <v>52</v>
      </c>
      <c r="AY58" s="96">
        <v>64</v>
      </c>
      <c r="AZ58" s="97">
        <v>145</v>
      </c>
      <c r="BA58" s="97">
        <v>73</v>
      </c>
      <c r="BB58" s="97">
        <v>72</v>
      </c>
      <c r="BC58" s="97">
        <v>121</v>
      </c>
      <c r="BD58" s="97">
        <v>56</v>
      </c>
      <c r="BE58" s="97">
        <v>65</v>
      </c>
      <c r="BH58" s="230">
        <v>92</v>
      </c>
      <c r="BI58" s="96">
        <v>46</v>
      </c>
      <c r="BJ58" s="96">
        <v>6</v>
      </c>
      <c r="BK58" s="96">
        <v>40</v>
      </c>
      <c r="BL58" s="96">
        <v>37</v>
      </c>
      <c r="BM58" s="96">
        <v>6</v>
      </c>
      <c r="BN58" s="96">
        <v>31</v>
      </c>
      <c r="BO58" s="96">
        <v>30</v>
      </c>
      <c r="BP58" s="96">
        <v>4</v>
      </c>
      <c r="BQ58" s="96">
        <v>26</v>
      </c>
      <c r="BS58" s="230">
        <v>41</v>
      </c>
      <c r="BT58" s="96">
        <v>30</v>
      </c>
      <c r="BU58" s="96">
        <v>17</v>
      </c>
      <c r="BV58" s="96">
        <v>13</v>
      </c>
      <c r="BW58" s="97">
        <v>30</v>
      </c>
      <c r="BX58" s="97">
        <v>18</v>
      </c>
      <c r="BY58" s="97">
        <v>12</v>
      </c>
      <c r="BZ58" s="97">
        <v>32</v>
      </c>
      <c r="CA58" s="97">
        <v>16</v>
      </c>
      <c r="CB58" s="97">
        <v>16</v>
      </c>
      <c r="CE58" s="230">
        <v>92</v>
      </c>
      <c r="CF58" s="96">
        <v>20</v>
      </c>
      <c r="CG58" s="96">
        <v>5</v>
      </c>
      <c r="CH58" s="96">
        <v>15</v>
      </c>
      <c r="CI58" s="96">
        <v>7</v>
      </c>
      <c r="CJ58" s="96" t="s">
        <v>133</v>
      </c>
      <c r="CK58" s="96">
        <v>7</v>
      </c>
      <c r="CL58" s="96">
        <v>4</v>
      </c>
      <c r="CM58" s="96">
        <v>3</v>
      </c>
      <c r="CN58" s="96">
        <v>1</v>
      </c>
    </row>
    <row r="59" spans="2:92" ht="12" customHeight="1">
      <c r="B59" s="230">
        <v>42</v>
      </c>
      <c r="C59" s="97">
        <v>2050</v>
      </c>
      <c r="D59" s="97">
        <v>1013</v>
      </c>
      <c r="E59" s="97">
        <v>1037</v>
      </c>
      <c r="F59" s="97">
        <v>2302</v>
      </c>
      <c r="G59" s="97">
        <v>1103</v>
      </c>
      <c r="H59" s="97">
        <v>1199</v>
      </c>
      <c r="I59" s="97">
        <v>2287</v>
      </c>
      <c r="J59" s="97">
        <v>1101</v>
      </c>
      <c r="K59" s="97">
        <v>1186</v>
      </c>
      <c r="N59" s="228">
        <v>93</v>
      </c>
      <c r="O59" s="239">
        <v>435</v>
      </c>
      <c r="P59" s="240">
        <v>97</v>
      </c>
      <c r="Q59" s="240">
        <v>338</v>
      </c>
      <c r="R59" s="240">
        <v>294</v>
      </c>
      <c r="S59" s="240">
        <v>53</v>
      </c>
      <c r="T59" s="240">
        <v>241</v>
      </c>
      <c r="U59" s="240">
        <v>224</v>
      </c>
      <c r="V59" s="240">
        <v>48</v>
      </c>
      <c r="W59" s="240">
        <v>176</v>
      </c>
      <c r="X59" s="238"/>
      <c r="Y59" s="230">
        <v>42</v>
      </c>
      <c r="Z59" s="96">
        <v>1901</v>
      </c>
      <c r="AA59" s="96">
        <v>935</v>
      </c>
      <c r="AB59" s="96">
        <v>966</v>
      </c>
      <c r="AC59" s="97">
        <v>2146</v>
      </c>
      <c r="AD59" s="97">
        <v>1031</v>
      </c>
      <c r="AE59" s="97">
        <v>1115</v>
      </c>
      <c r="AF59" s="97">
        <v>2117</v>
      </c>
      <c r="AG59" s="97">
        <v>1007</v>
      </c>
      <c r="AH59" s="97">
        <v>1110</v>
      </c>
      <c r="AK59" s="228">
        <v>93</v>
      </c>
      <c r="AL59" s="239">
        <v>386</v>
      </c>
      <c r="AM59" s="240">
        <v>83</v>
      </c>
      <c r="AN59" s="240">
        <v>303</v>
      </c>
      <c r="AO59" s="240">
        <v>265</v>
      </c>
      <c r="AP59" s="240">
        <v>49</v>
      </c>
      <c r="AQ59" s="240">
        <v>216</v>
      </c>
      <c r="AR59" s="240">
        <v>205</v>
      </c>
      <c r="AS59" s="240">
        <v>46</v>
      </c>
      <c r="AT59" s="240">
        <v>159</v>
      </c>
      <c r="AU59" s="238"/>
      <c r="AV59" s="230">
        <v>42</v>
      </c>
      <c r="AW59" s="96">
        <v>114</v>
      </c>
      <c r="AX59" s="96">
        <v>62</v>
      </c>
      <c r="AY59" s="96">
        <v>52</v>
      </c>
      <c r="AZ59" s="97">
        <v>120</v>
      </c>
      <c r="BA59" s="97">
        <v>56</v>
      </c>
      <c r="BB59" s="97">
        <v>64</v>
      </c>
      <c r="BC59" s="97">
        <v>126</v>
      </c>
      <c r="BD59" s="97">
        <v>69</v>
      </c>
      <c r="BE59" s="97">
        <v>57</v>
      </c>
      <c r="BH59" s="230">
        <v>93</v>
      </c>
      <c r="BI59" s="96">
        <v>35</v>
      </c>
      <c r="BJ59" s="96">
        <v>9</v>
      </c>
      <c r="BK59" s="96">
        <v>26</v>
      </c>
      <c r="BL59" s="96">
        <v>26</v>
      </c>
      <c r="BM59" s="96">
        <v>3</v>
      </c>
      <c r="BN59" s="96">
        <v>23</v>
      </c>
      <c r="BO59" s="96">
        <v>18</v>
      </c>
      <c r="BP59" s="96">
        <v>2</v>
      </c>
      <c r="BQ59" s="96">
        <v>16</v>
      </c>
      <c r="BS59" s="230">
        <v>42</v>
      </c>
      <c r="BT59" s="96">
        <v>35</v>
      </c>
      <c r="BU59" s="96">
        <v>16</v>
      </c>
      <c r="BV59" s="96">
        <v>19</v>
      </c>
      <c r="BW59" s="97">
        <v>36</v>
      </c>
      <c r="BX59" s="97">
        <v>16</v>
      </c>
      <c r="BY59" s="97">
        <v>20</v>
      </c>
      <c r="BZ59" s="97">
        <v>44</v>
      </c>
      <c r="CA59" s="97">
        <v>25</v>
      </c>
      <c r="CB59" s="97">
        <v>19</v>
      </c>
      <c r="CE59" s="230">
        <v>93</v>
      </c>
      <c r="CF59" s="96">
        <v>14</v>
      </c>
      <c r="CG59" s="96">
        <v>5</v>
      </c>
      <c r="CH59" s="96">
        <v>9</v>
      </c>
      <c r="CI59" s="96">
        <v>3</v>
      </c>
      <c r="CJ59" s="96">
        <v>1</v>
      </c>
      <c r="CK59" s="96">
        <v>2</v>
      </c>
      <c r="CL59" s="96">
        <v>1</v>
      </c>
      <c r="CM59" s="96" t="s">
        <v>133</v>
      </c>
      <c r="CN59" s="96">
        <v>1</v>
      </c>
    </row>
    <row r="60" spans="2:92" ht="12" customHeight="1">
      <c r="B60" s="230">
        <v>43</v>
      </c>
      <c r="C60" s="97">
        <v>2007</v>
      </c>
      <c r="D60" s="97">
        <v>936</v>
      </c>
      <c r="E60" s="97">
        <v>1071</v>
      </c>
      <c r="F60" s="97">
        <v>2302</v>
      </c>
      <c r="G60" s="97">
        <v>1087</v>
      </c>
      <c r="H60" s="97">
        <v>1215</v>
      </c>
      <c r="I60" s="97">
        <v>2311</v>
      </c>
      <c r="J60" s="97">
        <v>1081</v>
      </c>
      <c r="K60" s="97">
        <v>1230</v>
      </c>
      <c r="N60" s="228">
        <v>94</v>
      </c>
      <c r="O60" s="239">
        <v>325</v>
      </c>
      <c r="P60" s="240">
        <v>66</v>
      </c>
      <c r="Q60" s="240">
        <v>259</v>
      </c>
      <c r="R60" s="240">
        <v>260</v>
      </c>
      <c r="S60" s="240">
        <v>48</v>
      </c>
      <c r="T60" s="240">
        <v>212</v>
      </c>
      <c r="U60" s="240">
        <v>180</v>
      </c>
      <c r="V60" s="240">
        <v>34</v>
      </c>
      <c r="W60" s="240">
        <v>146</v>
      </c>
      <c r="X60" s="238"/>
      <c r="Y60" s="230">
        <v>43</v>
      </c>
      <c r="Z60" s="96">
        <v>1848</v>
      </c>
      <c r="AA60" s="96">
        <v>863</v>
      </c>
      <c r="AB60" s="96">
        <v>985</v>
      </c>
      <c r="AC60" s="97">
        <v>2146</v>
      </c>
      <c r="AD60" s="97">
        <v>1015</v>
      </c>
      <c r="AE60" s="97">
        <v>1131</v>
      </c>
      <c r="AF60" s="97">
        <v>2131</v>
      </c>
      <c r="AG60" s="97">
        <v>1003</v>
      </c>
      <c r="AH60" s="97">
        <v>1128</v>
      </c>
      <c r="AK60" s="228">
        <v>94</v>
      </c>
      <c r="AL60" s="239">
        <v>290</v>
      </c>
      <c r="AM60" s="240">
        <v>56</v>
      </c>
      <c r="AN60" s="240">
        <v>234</v>
      </c>
      <c r="AO60" s="240">
        <v>228</v>
      </c>
      <c r="AP60" s="240">
        <v>41</v>
      </c>
      <c r="AQ60" s="240">
        <v>187</v>
      </c>
      <c r="AR60" s="240">
        <v>153</v>
      </c>
      <c r="AS60" s="240">
        <v>30</v>
      </c>
      <c r="AT60" s="240">
        <v>123</v>
      </c>
      <c r="AU60" s="238"/>
      <c r="AV60" s="230">
        <v>43</v>
      </c>
      <c r="AW60" s="96">
        <v>126</v>
      </c>
      <c r="AX60" s="96">
        <v>56</v>
      </c>
      <c r="AY60" s="96">
        <v>70</v>
      </c>
      <c r="AZ60" s="97">
        <v>115</v>
      </c>
      <c r="BA60" s="97">
        <v>54</v>
      </c>
      <c r="BB60" s="97">
        <v>61</v>
      </c>
      <c r="BC60" s="97">
        <v>135</v>
      </c>
      <c r="BD60" s="97">
        <v>61</v>
      </c>
      <c r="BE60" s="97">
        <v>74</v>
      </c>
      <c r="BH60" s="230">
        <v>94</v>
      </c>
      <c r="BI60" s="96">
        <v>27</v>
      </c>
      <c r="BJ60" s="96">
        <v>7</v>
      </c>
      <c r="BK60" s="96">
        <v>20</v>
      </c>
      <c r="BL60" s="96">
        <v>25</v>
      </c>
      <c r="BM60" s="96">
        <v>6</v>
      </c>
      <c r="BN60" s="96">
        <v>19</v>
      </c>
      <c r="BO60" s="96">
        <v>20</v>
      </c>
      <c r="BP60" s="96">
        <v>3</v>
      </c>
      <c r="BQ60" s="96">
        <v>17</v>
      </c>
      <c r="BS60" s="230">
        <v>43</v>
      </c>
      <c r="BT60" s="96">
        <v>33</v>
      </c>
      <c r="BU60" s="96">
        <v>17</v>
      </c>
      <c r="BV60" s="96">
        <v>16</v>
      </c>
      <c r="BW60" s="97">
        <v>41</v>
      </c>
      <c r="BX60" s="97">
        <v>18</v>
      </c>
      <c r="BY60" s="97">
        <v>23</v>
      </c>
      <c r="BZ60" s="97">
        <v>45</v>
      </c>
      <c r="CA60" s="97">
        <v>17</v>
      </c>
      <c r="CB60" s="97">
        <v>28</v>
      </c>
      <c r="CE60" s="230">
        <v>94</v>
      </c>
      <c r="CF60" s="96">
        <v>8</v>
      </c>
      <c r="CG60" s="96">
        <v>3</v>
      </c>
      <c r="CH60" s="96">
        <v>5</v>
      </c>
      <c r="CI60" s="96">
        <v>7</v>
      </c>
      <c r="CJ60" s="96">
        <v>1</v>
      </c>
      <c r="CK60" s="96">
        <v>6</v>
      </c>
      <c r="CL60" s="96">
        <v>7</v>
      </c>
      <c r="CM60" s="96">
        <v>1</v>
      </c>
      <c r="CN60" s="96">
        <v>6</v>
      </c>
    </row>
    <row r="61" spans="2:92" ht="12" customHeight="1">
      <c r="B61" s="230">
        <v>44</v>
      </c>
      <c r="C61" s="97">
        <v>2158</v>
      </c>
      <c r="D61" s="97">
        <v>1011</v>
      </c>
      <c r="E61" s="97">
        <v>1147</v>
      </c>
      <c r="F61" s="97">
        <v>2260</v>
      </c>
      <c r="G61" s="97">
        <v>1068</v>
      </c>
      <c r="H61" s="97">
        <v>1192</v>
      </c>
      <c r="I61" s="97">
        <v>1855</v>
      </c>
      <c r="J61" s="97">
        <v>850</v>
      </c>
      <c r="K61" s="97">
        <v>1005</v>
      </c>
      <c r="N61" s="227" t="s">
        <v>186</v>
      </c>
      <c r="O61" s="237">
        <v>731</v>
      </c>
      <c r="P61" s="162">
        <v>111</v>
      </c>
      <c r="Q61" s="162">
        <v>620</v>
      </c>
      <c r="R61" s="162">
        <v>471</v>
      </c>
      <c r="S61" s="162">
        <v>63</v>
      </c>
      <c r="T61" s="162">
        <v>408</v>
      </c>
      <c r="U61" s="162">
        <v>412</v>
      </c>
      <c r="V61" s="162">
        <v>61</v>
      </c>
      <c r="W61" s="162">
        <v>351</v>
      </c>
      <c r="X61" s="238"/>
      <c r="Y61" s="230">
        <v>44</v>
      </c>
      <c r="Z61" s="95">
        <v>1993</v>
      </c>
      <c r="AA61" s="95">
        <v>928</v>
      </c>
      <c r="AB61" s="95">
        <v>1065</v>
      </c>
      <c r="AC61" s="97">
        <v>2120</v>
      </c>
      <c r="AD61" s="97">
        <v>993</v>
      </c>
      <c r="AE61" s="97">
        <v>1127</v>
      </c>
      <c r="AF61" s="97">
        <v>1705</v>
      </c>
      <c r="AG61" s="97">
        <v>788</v>
      </c>
      <c r="AH61" s="97">
        <v>917</v>
      </c>
      <c r="AK61" s="252" t="s">
        <v>186</v>
      </c>
      <c r="AL61" s="237">
        <v>646</v>
      </c>
      <c r="AM61" s="162">
        <v>95</v>
      </c>
      <c r="AN61" s="162">
        <v>551</v>
      </c>
      <c r="AO61" s="162">
        <v>416</v>
      </c>
      <c r="AP61" s="162">
        <v>52</v>
      </c>
      <c r="AQ61" s="162">
        <v>364</v>
      </c>
      <c r="AR61" s="162">
        <v>371</v>
      </c>
      <c r="AS61" s="162">
        <v>57</v>
      </c>
      <c r="AT61" s="162">
        <v>314</v>
      </c>
      <c r="AU61" s="238"/>
      <c r="AV61" s="230">
        <v>44</v>
      </c>
      <c r="AW61" s="95">
        <v>127</v>
      </c>
      <c r="AX61" s="95">
        <v>64</v>
      </c>
      <c r="AY61" s="95">
        <v>63</v>
      </c>
      <c r="AZ61" s="97">
        <v>103</v>
      </c>
      <c r="BA61" s="97">
        <v>60</v>
      </c>
      <c r="BB61" s="97">
        <v>43</v>
      </c>
      <c r="BC61" s="97">
        <v>112</v>
      </c>
      <c r="BD61" s="97">
        <v>47</v>
      </c>
      <c r="BE61" s="97">
        <v>65</v>
      </c>
      <c r="BH61" s="253" t="s">
        <v>186</v>
      </c>
      <c r="BI61" s="162">
        <v>68</v>
      </c>
      <c r="BJ61" s="162">
        <v>14</v>
      </c>
      <c r="BK61" s="162">
        <v>54</v>
      </c>
      <c r="BL61" s="162">
        <v>48</v>
      </c>
      <c r="BM61" s="162">
        <v>10</v>
      </c>
      <c r="BN61" s="162">
        <v>38</v>
      </c>
      <c r="BO61" s="162">
        <v>29</v>
      </c>
      <c r="BP61" s="162">
        <v>4</v>
      </c>
      <c r="BQ61" s="162">
        <v>25</v>
      </c>
      <c r="BS61" s="230">
        <v>44</v>
      </c>
      <c r="BT61" s="95">
        <v>38</v>
      </c>
      <c r="BU61" s="95">
        <v>19</v>
      </c>
      <c r="BV61" s="95">
        <v>19</v>
      </c>
      <c r="BW61" s="97">
        <v>37</v>
      </c>
      <c r="BX61" s="97">
        <v>15</v>
      </c>
      <c r="BY61" s="97">
        <v>22</v>
      </c>
      <c r="BZ61" s="97">
        <v>38</v>
      </c>
      <c r="CA61" s="97">
        <v>15</v>
      </c>
      <c r="CB61" s="97">
        <v>23</v>
      </c>
      <c r="CE61" s="253" t="s">
        <v>186</v>
      </c>
      <c r="CF61" s="162">
        <v>17</v>
      </c>
      <c r="CG61" s="162">
        <v>2</v>
      </c>
      <c r="CH61" s="162">
        <v>15</v>
      </c>
      <c r="CI61" s="162">
        <v>7</v>
      </c>
      <c r="CJ61" s="164">
        <v>1</v>
      </c>
      <c r="CK61" s="162">
        <v>6</v>
      </c>
      <c r="CL61" s="162">
        <v>12</v>
      </c>
      <c r="CM61" s="164" t="s">
        <v>133</v>
      </c>
      <c r="CN61" s="162">
        <v>12</v>
      </c>
    </row>
    <row r="62" spans="2:92" ht="12" customHeight="1">
      <c r="B62" s="234" t="s">
        <v>187</v>
      </c>
      <c r="C62" s="162">
        <v>11417</v>
      </c>
      <c r="D62" s="162">
        <v>5407</v>
      </c>
      <c r="E62" s="162">
        <v>6010</v>
      </c>
      <c r="F62" s="162">
        <v>10900</v>
      </c>
      <c r="G62" s="162">
        <v>5137</v>
      </c>
      <c r="H62" s="162">
        <v>5763</v>
      </c>
      <c r="I62" s="162">
        <v>11781</v>
      </c>
      <c r="J62" s="162">
        <v>5500</v>
      </c>
      <c r="K62" s="162">
        <v>6281</v>
      </c>
      <c r="N62" s="228">
        <v>95</v>
      </c>
      <c r="O62" s="239">
        <v>265</v>
      </c>
      <c r="P62" s="240">
        <v>47</v>
      </c>
      <c r="Q62" s="240">
        <v>218</v>
      </c>
      <c r="R62" s="240">
        <v>185</v>
      </c>
      <c r="S62" s="240">
        <v>22</v>
      </c>
      <c r="T62" s="240">
        <v>163</v>
      </c>
      <c r="U62" s="240">
        <v>138</v>
      </c>
      <c r="V62" s="240">
        <v>26</v>
      </c>
      <c r="W62" s="240">
        <v>112</v>
      </c>
      <c r="X62" s="238"/>
      <c r="Y62" s="253" t="s">
        <v>187</v>
      </c>
      <c r="Z62" s="163">
        <v>10615</v>
      </c>
      <c r="AA62" s="163">
        <v>5011</v>
      </c>
      <c r="AB62" s="163">
        <v>5604</v>
      </c>
      <c r="AC62" s="162">
        <v>10089</v>
      </c>
      <c r="AD62" s="162">
        <v>4739</v>
      </c>
      <c r="AE62" s="162">
        <v>5350</v>
      </c>
      <c r="AF62" s="162">
        <v>10714</v>
      </c>
      <c r="AG62" s="162">
        <v>4991</v>
      </c>
      <c r="AH62" s="162">
        <v>5723</v>
      </c>
      <c r="AK62" s="228">
        <v>95</v>
      </c>
      <c r="AL62" s="239">
        <v>239</v>
      </c>
      <c r="AM62" s="240">
        <v>42</v>
      </c>
      <c r="AN62" s="240">
        <v>197</v>
      </c>
      <c r="AO62" s="240">
        <v>163</v>
      </c>
      <c r="AP62" s="240">
        <v>17</v>
      </c>
      <c r="AQ62" s="240">
        <v>146</v>
      </c>
      <c r="AR62" s="240">
        <v>121</v>
      </c>
      <c r="AS62" s="240">
        <v>24</v>
      </c>
      <c r="AT62" s="240">
        <v>97</v>
      </c>
      <c r="AU62" s="238"/>
      <c r="AV62" s="253" t="s">
        <v>187</v>
      </c>
      <c r="AW62" s="163">
        <v>617</v>
      </c>
      <c r="AX62" s="163">
        <v>312</v>
      </c>
      <c r="AY62" s="163">
        <v>305</v>
      </c>
      <c r="AZ62" s="162">
        <v>600</v>
      </c>
      <c r="BA62" s="162">
        <v>292</v>
      </c>
      <c r="BB62" s="162">
        <v>308</v>
      </c>
      <c r="BC62" s="162">
        <v>827</v>
      </c>
      <c r="BD62" s="162">
        <v>382</v>
      </c>
      <c r="BE62" s="162">
        <v>445</v>
      </c>
      <c r="BH62" s="230">
        <v>95</v>
      </c>
      <c r="BI62" s="96">
        <v>21</v>
      </c>
      <c r="BJ62" s="96">
        <v>4</v>
      </c>
      <c r="BK62" s="96">
        <v>17</v>
      </c>
      <c r="BL62" s="96">
        <v>20</v>
      </c>
      <c r="BM62" s="96">
        <v>5</v>
      </c>
      <c r="BN62" s="96">
        <v>15</v>
      </c>
      <c r="BO62" s="96">
        <v>12</v>
      </c>
      <c r="BP62" s="96">
        <v>2</v>
      </c>
      <c r="BQ62" s="96">
        <v>10</v>
      </c>
      <c r="BS62" s="253" t="s">
        <v>187</v>
      </c>
      <c r="BT62" s="163">
        <v>185</v>
      </c>
      <c r="BU62" s="163">
        <v>84</v>
      </c>
      <c r="BV62" s="163">
        <v>101</v>
      </c>
      <c r="BW62" s="162">
        <v>211</v>
      </c>
      <c r="BX62" s="162">
        <v>106</v>
      </c>
      <c r="BY62" s="162">
        <v>105</v>
      </c>
      <c r="BZ62" s="162">
        <v>240</v>
      </c>
      <c r="CA62" s="162">
        <v>127</v>
      </c>
      <c r="CB62" s="162">
        <v>113</v>
      </c>
      <c r="CE62" s="230">
        <v>95</v>
      </c>
      <c r="CF62" s="96">
        <v>5</v>
      </c>
      <c r="CG62" s="96">
        <v>1</v>
      </c>
      <c r="CH62" s="96">
        <v>4</v>
      </c>
      <c r="CI62" s="96">
        <v>2</v>
      </c>
      <c r="CJ62" s="96" t="s">
        <v>133</v>
      </c>
      <c r="CK62" s="96">
        <v>2</v>
      </c>
      <c r="CL62" s="96">
        <v>5</v>
      </c>
      <c r="CM62" s="96" t="s">
        <v>133</v>
      </c>
      <c r="CN62" s="96">
        <v>5</v>
      </c>
    </row>
    <row r="63" spans="2:92" ht="12" customHeight="1">
      <c r="B63" s="230">
        <v>45</v>
      </c>
      <c r="C63" s="97">
        <v>2209</v>
      </c>
      <c r="D63" s="97">
        <v>1032</v>
      </c>
      <c r="E63" s="97">
        <v>1177</v>
      </c>
      <c r="F63" s="97">
        <v>2215</v>
      </c>
      <c r="G63" s="97">
        <v>1058</v>
      </c>
      <c r="H63" s="97">
        <v>1157</v>
      </c>
      <c r="I63" s="97">
        <v>2425</v>
      </c>
      <c r="J63" s="97">
        <v>1087</v>
      </c>
      <c r="K63" s="97">
        <v>1338</v>
      </c>
      <c r="N63" s="228">
        <v>96</v>
      </c>
      <c r="O63" s="239">
        <v>206</v>
      </c>
      <c r="P63" s="240">
        <v>34</v>
      </c>
      <c r="Q63" s="240">
        <v>172</v>
      </c>
      <c r="R63" s="240">
        <v>110</v>
      </c>
      <c r="S63" s="240">
        <v>17</v>
      </c>
      <c r="T63" s="240">
        <v>93</v>
      </c>
      <c r="U63" s="240">
        <v>109</v>
      </c>
      <c r="V63" s="240">
        <v>13</v>
      </c>
      <c r="W63" s="240">
        <v>96</v>
      </c>
      <c r="X63" s="238"/>
      <c r="Y63" s="230">
        <v>45</v>
      </c>
      <c r="Z63" s="96">
        <v>2043</v>
      </c>
      <c r="AA63" s="96">
        <v>945</v>
      </c>
      <c r="AB63" s="96">
        <v>1098</v>
      </c>
      <c r="AC63" s="97">
        <v>2039</v>
      </c>
      <c r="AD63" s="97">
        <v>968</v>
      </c>
      <c r="AE63" s="97">
        <v>1071</v>
      </c>
      <c r="AF63" s="97">
        <v>2212</v>
      </c>
      <c r="AG63" s="97">
        <v>989</v>
      </c>
      <c r="AH63" s="97">
        <v>1223</v>
      </c>
      <c r="AK63" s="228">
        <v>96</v>
      </c>
      <c r="AL63" s="239">
        <v>177</v>
      </c>
      <c r="AM63" s="240">
        <v>27</v>
      </c>
      <c r="AN63" s="240">
        <v>150</v>
      </c>
      <c r="AO63" s="240">
        <v>96</v>
      </c>
      <c r="AP63" s="240">
        <v>15</v>
      </c>
      <c r="AQ63" s="240">
        <v>81</v>
      </c>
      <c r="AR63" s="240">
        <v>102</v>
      </c>
      <c r="AS63" s="240">
        <v>13</v>
      </c>
      <c r="AT63" s="240">
        <v>89</v>
      </c>
      <c r="AU63" s="238"/>
      <c r="AV63" s="230">
        <v>45</v>
      </c>
      <c r="AW63" s="96">
        <v>130</v>
      </c>
      <c r="AX63" s="96">
        <v>69</v>
      </c>
      <c r="AY63" s="96">
        <v>61</v>
      </c>
      <c r="AZ63" s="97">
        <v>130</v>
      </c>
      <c r="BA63" s="97">
        <v>65</v>
      </c>
      <c r="BB63" s="97">
        <v>65</v>
      </c>
      <c r="BC63" s="97">
        <v>166</v>
      </c>
      <c r="BD63" s="97">
        <v>80</v>
      </c>
      <c r="BE63" s="97">
        <v>86</v>
      </c>
      <c r="BH63" s="230">
        <v>96</v>
      </c>
      <c r="BI63" s="96">
        <v>21</v>
      </c>
      <c r="BJ63" s="96">
        <v>7</v>
      </c>
      <c r="BK63" s="96">
        <v>14</v>
      </c>
      <c r="BL63" s="96">
        <v>11</v>
      </c>
      <c r="BM63" s="96">
        <v>2</v>
      </c>
      <c r="BN63" s="96">
        <v>9</v>
      </c>
      <c r="BO63" s="96">
        <v>6</v>
      </c>
      <c r="BP63" s="96" t="s">
        <v>133</v>
      </c>
      <c r="BQ63" s="96">
        <v>6</v>
      </c>
      <c r="BS63" s="230">
        <v>45</v>
      </c>
      <c r="BT63" s="96">
        <v>36</v>
      </c>
      <c r="BU63" s="96">
        <v>18</v>
      </c>
      <c r="BV63" s="96">
        <v>18</v>
      </c>
      <c r="BW63" s="97">
        <v>46</v>
      </c>
      <c r="BX63" s="97">
        <v>25</v>
      </c>
      <c r="BY63" s="97">
        <v>21</v>
      </c>
      <c r="BZ63" s="97">
        <v>47</v>
      </c>
      <c r="CA63" s="97">
        <v>18</v>
      </c>
      <c r="CB63" s="97">
        <v>29</v>
      </c>
      <c r="CE63" s="230">
        <v>96</v>
      </c>
      <c r="CF63" s="96">
        <v>8</v>
      </c>
      <c r="CG63" s="96" t="s">
        <v>133</v>
      </c>
      <c r="CH63" s="96">
        <v>8</v>
      </c>
      <c r="CI63" s="96">
        <v>3</v>
      </c>
      <c r="CJ63" s="96" t="s">
        <v>133</v>
      </c>
      <c r="CK63" s="96">
        <v>3</v>
      </c>
      <c r="CL63" s="96">
        <v>1</v>
      </c>
      <c r="CM63" s="96" t="s">
        <v>133</v>
      </c>
      <c r="CN63" s="96">
        <v>1</v>
      </c>
    </row>
    <row r="64" spans="2:92" ht="12" customHeight="1">
      <c r="B64" s="230">
        <v>46</v>
      </c>
      <c r="C64" s="97">
        <v>2375</v>
      </c>
      <c r="D64" s="97">
        <v>1137</v>
      </c>
      <c r="E64" s="97">
        <v>1238</v>
      </c>
      <c r="F64" s="97">
        <v>2231</v>
      </c>
      <c r="G64" s="97">
        <v>1047</v>
      </c>
      <c r="H64" s="97">
        <v>1184</v>
      </c>
      <c r="I64" s="97">
        <v>2355</v>
      </c>
      <c r="J64" s="97">
        <v>1119</v>
      </c>
      <c r="K64" s="97">
        <v>1236</v>
      </c>
      <c r="N64" s="228">
        <v>97</v>
      </c>
      <c r="O64" s="239">
        <v>108</v>
      </c>
      <c r="P64" s="240">
        <v>13</v>
      </c>
      <c r="Q64" s="240">
        <v>95</v>
      </c>
      <c r="R64" s="240">
        <v>74</v>
      </c>
      <c r="S64" s="240">
        <v>10</v>
      </c>
      <c r="T64" s="240">
        <v>64</v>
      </c>
      <c r="U64" s="240">
        <v>80</v>
      </c>
      <c r="V64" s="240">
        <v>10</v>
      </c>
      <c r="W64" s="240">
        <v>70</v>
      </c>
      <c r="X64" s="238"/>
      <c r="Y64" s="230">
        <v>46</v>
      </c>
      <c r="Z64" s="96">
        <v>2210</v>
      </c>
      <c r="AA64" s="96">
        <v>1054</v>
      </c>
      <c r="AB64" s="96">
        <v>1156</v>
      </c>
      <c r="AC64" s="97">
        <v>2071</v>
      </c>
      <c r="AD64" s="97">
        <v>967</v>
      </c>
      <c r="AE64" s="97">
        <v>1104</v>
      </c>
      <c r="AF64" s="97">
        <v>2169</v>
      </c>
      <c r="AG64" s="97">
        <v>1033</v>
      </c>
      <c r="AH64" s="97">
        <v>1136</v>
      </c>
      <c r="AK64" s="228">
        <v>97</v>
      </c>
      <c r="AL64" s="239">
        <v>97</v>
      </c>
      <c r="AM64" s="240">
        <v>12</v>
      </c>
      <c r="AN64" s="240">
        <v>85</v>
      </c>
      <c r="AO64" s="240">
        <v>65</v>
      </c>
      <c r="AP64" s="240">
        <v>8</v>
      </c>
      <c r="AQ64" s="240">
        <v>57</v>
      </c>
      <c r="AR64" s="240">
        <v>72</v>
      </c>
      <c r="AS64" s="240">
        <v>9</v>
      </c>
      <c r="AT64" s="240">
        <v>63</v>
      </c>
      <c r="AU64" s="238"/>
      <c r="AV64" s="230">
        <v>46</v>
      </c>
      <c r="AW64" s="96">
        <v>135</v>
      </c>
      <c r="AX64" s="96">
        <v>68</v>
      </c>
      <c r="AY64" s="96">
        <v>67</v>
      </c>
      <c r="AZ64" s="97">
        <v>123</v>
      </c>
      <c r="BA64" s="97">
        <v>60</v>
      </c>
      <c r="BB64" s="97">
        <v>63</v>
      </c>
      <c r="BC64" s="97">
        <v>140</v>
      </c>
      <c r="BD64" s="97">
        <v>63</v>
      </c>
      <c r="BE64" s="97">
        <v>77</v>
      </c>
      <c r="BH64" s="230">
        <v>97</v>
      </c>
      <c r="BI64" s="96">
        <v>10</v>
      </c>
      <c r="BJ64" s="96">
        <v>1</v>
      </c>
      <c r="BK64" s="96">
        <v>9</v>
      </c>
      <c r="BL64" s="96">
        <v>8</v>
      </c>
      <c r="BM64" s="96">
        <v>1</v>
      </c>
      <c r="BN64" s="96">
        <v>7</v>
      </c>
      <c r="BO64" s="96">
        <v>4</v>
      </c>
      <c r="BP64" s="96">
        <v>1</v>
      </c>
      <c r="BQ64" s="96">
        <v>3</v>
      </c>
      <c r="BS64" s="230">
        <v>46</v>
      </c>
      <c r="BT64" s="96">
        <v>30</v>
      </c>
      <c r="BU64" s="96">
        <v>15</v>
      </c>
      <c r="BV64" s="96">
        <v>15</v>
      </c>
      <c r="BW64" s="97">
        <v>37</v>
      </c>
      <c r="BX64" s="97">
        <v>20</v>
      </c>
      <c r="BY64" s="97">
        <v>17</v>
      </c>
      <c r="BZ64" s="97">
        <v>46</v>
      </c>
      <c r="CA64" s="97">
        <v>23</v>
      </c>
      <c r="CB64" s="97">
        <v>23</v>
      </c>
      <c r="CE64" s="230">
        <v>97</v>
      </c>
      <c r="CF64" s="96">
        <v>1</v>
      </c>
      <c r="CG64" s="96" t="s">
        <v>133</v>
      </c>
      <c r="CH64" s="96">
        <v>1</v>
      </c>
      <c r="CI64" s="96">
        <v>1</v>
      </c>
      <c r="CJ64" s="96">
        <v>1</v>
      </c>
      <c r="CK64" s="96" t="s">
        <v>133</v>
      </c>
      <c r="CL64" s="96">
        <v>4</v>
      </c>
      <c r="CM64" s="96" t="s">
        <v>133</v>
      </c>
      <c r="CN64" s="96">
        <v>4</v>
      </c>
    </row>
    <row r="65" spans="2:92" ht="12" customHeight="1">
      <c r="B65" s="230">
        <v>47</v>
      </c>
      <c r="C65" s="97">
        <v>2347</v>
      </c>
      <c r="D65" s="97">
        <v>1123</v>
      </c>
      <c r="E65" s="97">
        <v>1224</v>
      </c>
      <c r="F65" s="97">
        <v>2293</v>
      </c>
      <c r="G65" s="97">
        <v>1104</v>
      </c>
      <c r="H65" s="97">
        <v>1189</v>
      </c>
      <c r="I65" s="97">
        <v>2323</v>
      </c>
      <c r="J65" s="97">
        <v>1062</v>
      </c>
      <c r="K65" s="97">
        <v>1261</v>
      </c>
      <c r="N65" s="228">
        <v>98</v>
      </c>
      <c r="O65" s="239">
        <v>77</v>
      </c>
      <c r="P65" s="240">
        <v>9</v>
      </c>
      <c r="Q65" s="240">
        <v>68</v>
      </c>
      <c r="R65" s="240">
        <v>57</v>
      </c>
      <c r="S65" s="240">
        <v>10</v>
      </c>
      <c r="T65" s="240">
        <v>47</v>
      </c>
      <c r="U65" s="240">
        <v>54</v>
      </c>
      <c r="V65" s="240">
        <v>7</v>
      </c>
      <c r="W65" s="240">
        <v>47</v>
      </c>
      <c r="X65" s="238"/>
      <c r="Y65" s="230">
        <v>47</v>
      </c>
      <c r="Z65" s="96">
        <v>2185</v>
      </c>
      <c r="AA65" s="96">
        <v>1045</v>
      </c>
      <c r="AB65" s="96">
        <v>1140</v>
      </c>
      <c r="AC65" s="97">
        <v>2123</v>
      </c>
      <c r="AD65" s="97">
        <v>1011</v>
      </c>
      <c r="AE65" s="97">
        <v>1112</v>
      </c>
      <c r="AF65" s="97">
        <v>2116</v>
      </c>
      <c r="AG65" s="97">
        <v>964</v>
      </c>
      <c r="AH65" s="97">
        <v>1152</v>
      </c>
      <c r="AK65" s="228">
        <v>98</v>
      </c>
      <c r="AL65" s="239">
        <v>68</v>
      </c>
      <c r="AM65" s="240">
        <v>7</v>
      </c>
      <c r="AN65" s="240">
        <v>61</v>
      </c>
      <c r="AO65" s="240">
        <v>53</v>
      </c>
      <c r="AP65" s="240">
        <v>9</v>
      </c>
      <c r="AQ65" s="240">
        <v>44</v>
      </c>
      <c r="AR65" s="240">
        <v>47</v>
      </c>
      <c r="AS65" s="240">
        <v>7</v>
      </c>
      <c r="AT65" s="240">
        <v>40</v>
      </c>
      <c r="AU65" s="238"/>
      <c r="AV65" s="230">
        <v>47</v>
      </c>
      <c r="AW65" s="96">
        <v>124</v>
      </c>
      <c r="AX65" s="96">
        <v>59</v>
      </c>
      <c r="AY65" s="96">
        <v>65</v>
      </c>
      <c r="AZ65" s="97">
        <v>123</v>
      </c>
      <c r="BA65" s="97">
        <v>67</v>
      </c>
      <c r="BB65" s="97">
        <v>56</v>
      </c>
      <c r="BC65" s="97">
        <v>160</v>
      </c>
      <c r="BD65" s="97">
        <v>71</v>
      </c>
      <c r="BE65" s="97">
        <v>89</v>
      </c>
      <c r="BH65" s="230">
        <v>98</v>
      </c>
      <c r="BI65" s="96">
        <v>8</v>
      </c>
      <c r="BJ65" s="96">
        <v>1</v>
      </c>
      <c r="BK65" s="96">
        <v>7</v>
      </c>
      <c r="BL65" s="96">
        <v>4</v>
      </c>
      <c r="BM65" s="96">
        <v>1</v>
      </c>
      <c r="BN65" s="96">
        <v>3</v>
      </c>
      <c r="BO65" s="96">
        <v>6</v>
      </c>
      <c r="BP65" s="96" t="s">
        <v>133</v>
      </c>
      <c r="BQ65" s="96">
        <v>6</v>
      </c>
      <c r="BS65" s="230">
        <v>47</v>
      </c>
      <c r="BT65" s="96">
        <v>38</v>
      </c>
      <c r="BU65" s="96">
        <v>19</v>
      </c>
      <c r="BV65" s="96">
        <v>19</v>
      </c>
      <c r="BW65" s="97">
        <v>47</v>
      </c>
      <c r="BX65" s="97">
        <v>26</v>
      </c>
      <c r="BY65" s="97">
        <v>21</v>
      </c>
      <c r="BZ65" s="97">
        <v>47</v>
      </c>
      <c r="CA65" s="97">
        <v>27</v>
      </c>
      <c r="CB65" s="97">
        <v>20</v>
      </c>
      <c r="CE65" s="230">
        <v>98</v>
      </c>
      <c r="CF65" s="96">
        <v>1</v>
      </c>
      <c r="CG65" s="96">
        <v>1</v>
      </c>
      <c r="CH65" s="96" t="s">
        <v>133</v>
      </c>
      <c r="CI65" s="96" t="s">
        <v>133</v>
      </c>
      <c r="CJ65" s="96" t="s">
        <v>133</v>
      </c>
      <c r="CK65" s="96" t="s">
        <v>133</v>
      </c>
      <c r="CL65" s="96">
        <v>1</v>
      </c>
      <c r="CM65" s="96" t="s">
        <v>133</v>
      </c>
      <c r="CN65" s="96">
        <v>1</v>
      </c>
    </row>
    <row r="66" spans="2:92" ht="12" customHeight="1">
      <c r="B66" s="230">
        <v>48</v>
      </c>
      <c r="C66" s="97">
        <v>2271</v>
      </c>
      <c r="D66" s="97">
        <v>1049</v>
      </c>
      <c r="E66" s="97">
        <v>1222</v>
      </c>
      <c r="F66" s="97">
        <v>2302</v>
      </c>
      <c r="G66" s="97">
        <v>1075</v>
      </c>
      <c r="H66" s="97">
        <v>1227</v>
      </c>
      <c r="I66" s="97">
        <v>2374</v>
      </c>
      <c r="J66" s="97">
        <v>1139</v>
      </c>
      <c r="K66" s="97">
        <v>1235</v>
      </c>
      <c r="N66" s="228">
        <v>99</v>
      </c>
      <c r="O66" s="239">
        <v>75</v>
      </c>
      <c r="P66" s="240">
        <v>8</v>
      </c>
      <c r="Q66" s="240">
        <v>67</v>
      </c>
      <c r="R66" s="240">
        <v>45</v>
      </c>
      <c r="S66" s="240">
        <v>4</v>
      </c>
      <c r="T66" s="240">
        <v>41</v>
      </c>
      <c r="U66" s="240">
        <v>31</v>
      </c>
      <c r="V66" s="240">
        <v>5</v>
      </c>
      <c r="W66" s="240">
        <v>26</v>
      </c>
      <c r="X66" s="238"/>
      <c r="Y66" s="230">
        <v>48</v>
      </c>
      <c r="Z66" s="96">
        <v>2109</v>
      </c>
      <c r="AA66" s="96">
        <v>977</v>
      </c>
      <c r="AB66" s="96">
        <v>1132</v>
      </c>
      <c r="AC66" s="97">
        <v>2135</v>
      </c>
      <c r="AD66" s="97">
        <v>1004</v>
      </c>
      <c r="AE66" s="97">
        <v>1131</v>
      </c>
      <c r="AF66" s="97">
        <v>2135</v>
      </c>
      <c r="AG66" s="97">
        <v>1019</v>
      </c>
      <c r="AH66" s="97">
        <v>1116</v>
      </c>
      <c r="AK66" s="228">
        <v>99</v>
      </c>
      <c r="AL66" s="239">
        <v>65</v>
      </c>
      <c r="AM66" s="240">
        <v>7</v>
      </c>
      <c r="AN66" s="240">
        <v>58</v>
      </c>
      <c r="AO66" s="240">
        <v>39</v>
      </c>
      <c r="AP66" s="240">
        <v>3</v>
      </c>
      <c r="AQ66" s="240">
        <v>36</v>
      </c>
      <c r="AR66" s="240">
        <v>29</v>
      </c>
      <c r="AS66" s="240">
        <v>4</v>
      </c>
      <c r="AT66" s="240">
        <v>25</v>
      </c>
      <c r="AU66" s="238"/>
      <c r="AV66" s="230">
        <v>48</v>
      </c>
      <c r="AW66" s="96">
        <v>119</v>
      </c>
      <c r="AX66" s="96">
        <v>55</v>
      </c>
      <c r="AY66" s="96">
        <v>64</v>
      </c>
      <c r="AZ66" s="97">
        <v>121</v>
      </c>
      <c r="BA66" s="97">
        <v>53</v>
      </c>
      <c r="BB66" s="97">
        <v>68</v>
      </c>
      <c r="BC66" s="97">
        <v>182</v>
      </c>
      <c r="BD66" s="97">
        <v>88</v>
      </c>
      <c r="BE66" s="97">
        <v>94</v>
      </c>
      <c r="BH66" s="230">
        <v>99</v>
      </c>
      <c r="BI66" s="96">
        <v>8</v>
      </c>
      <c r="BJ66" s="96">
        <v>1</v>
      </c>
      <c r="BK66" s="96">
        <v>7</v>
      </c>
      <c r="BL66" s="96">
        <v>5</v>
      </c>
      <c r="BM66" s="96">
        <v>1</v>
      </c>
      <c r="BN66" s="96">
        <v>4</v>
      </c>
      <c r="BO66" s="96">
        <v>1</v>
      </c>
      <c r="BP66" s="96">
        <v>1</v>
      </c>
      <c r="BQ66" s="96" t="s">
        <v>133</v>
      </c>
      <c r="BS66" s="230">
        <v>48</v>
      </c>
      <c r="BT66" s="96">
        <v>43</v>
      </c>
      <c r="BU66" s="96">
        <v>17</v>
      </c>
      <c r="BV66" s="96">
        <v>26</v>
      </c>
      <c r="BW66" s="97">
        <v>46</v>
      </c>
      <c r="BX66" s="97">
        <v>18</v>
      </c>
      <c r="BY66" s="97">
        <v>28</v>
      </c>
      <c r="BZ66" s="97">
        <v>57</v>
      </c>
      <c r="CA66" s="97">
        <v>32</v>
      </c>
      <c r="CB66" s="97">
        <v>25</v>
      </c>
      <c r="CE66" s="230">
        <v>99</v>
      </c>
      <c r="CF66" s="96">
        <v>2</v>
      </c>
      <c r="CG66" s="96" t="s">
        <v>133</v>
      </c>
      <c r="CH66" s="96">
        <v>2</v>
      </c>
      <c r="CI66" s="96">
        <v>1</v>
      </c>
      <c r="CJ66" s="96" t="s">
        <v>133</v>
      </c>
      <c r="CK66" s="96">
        <v>1</v>
      </c>
      <c r="CL66" s="96">
        <v>1</v>
      </c>
      <c r="CM66" s="96" t="s">
        <v>133</v>
      </c>
      <c r="CN66" s="96">
        <v>1</v>
      </c>
    </row>
    <row r="67" spans="2:92" ht="12" customHeight="1">
      <c r="B67" s="230">
        <v>49</v>
      </c>
      <c r="C67" s="97">
        <v>2215</v>
      </c>
      <c r="D67" s="97">
        <v>1066</v>
      </c>
      <c r="E67" s="97">
        <v>1149</v>
      </c>
      <c r="F67" s="97">
        <v>1859</v>
      </c>
      <c r="G67" s="97">
        <v>853</v>
      </c>
      <c r="H67" s="97">
        <v>1006</v>
      </c>
      <c r="I67" s="97">
        <v>2304</v>
      </c>
      <c r="J67" s="97">
        <v>1093</v>
      </c>
      <c r="K67" s="97">
        <v>1211</v>
      </c>
      <c r="N67" s="227" t="s">
        <v>132</v>
      </c>
      <c r="O67" s="241">
        <v>102</v>
      </c>
      <c r="P67" s="164">
        <v>11</v>
      </c>
      <c r="Q67" s="164">
        <v>91</v>
      </c>
      <c r="R67" s="164">
        <v>79</v>
      </c>
      <c r="S67" s="164">
        <v>4</v>
      </c>
      <c r="T67" s="164">
        <v>75</v>
      </c>
      <c r="U67" s="164">
        <v>47</v>
      </c>
      <c r="V67" s="164">
        <v>6</v>
      </c>
      <c r="W67" s="164">
        <v>41</v>
      </c>
      <c r="X67" s="238"/>
      <c r="Y67" s="230">
        <v>49</v>
      </c>
      <c r="Z67" s="98">
        <v>2068</v>
      </c>
      <c r="AA67" s="98">
        <v>990</v>
      </c>
      <c r="AB67" s="98">
        <v>1078</v>
      </c>
      <c r="AC67" s="97">
        <v>1721</v>
      </c>
      <c r="AD67" s="97">
        <v>789</v>
      </c>
      <c r="AE67" s="97">
        <v>932</v>
      </c>
      <c r="AF67" s="97">
        <v>2082</v>
      </c>
      <c r="AG67" s="97">
        <v>986</v>
      </c>
      <c r="AH67" s="97">
        <v>1096</v>
      </c>
      <c r="AK67" s="252" t="s">
        <v>132</v>
      </c>
      <c r="AL67" s="241">
        <v>93</v>
      </c>
      <c r="AM67" s="164">
        <v>10</v>
      </c>
      <c r="AN67" s="164">
        <v>83</v>
      </c>
      <c r="AO67" s="164">
        <v>69</v>
      </c>
      <c r="AP67" s="164">
        <v>3</v>
      </c>
      <c r="AQ67" s="164">
        <v>66</v>
      </c>
      <c r="AR67" s="164">
        <v>41</v>
      </c>
      <c r="AS67" s="164">
        <v>6</v>
      </c>
      <c r="AT67" s="164">
        <v>35</v>
      </c>
      <c r="AU67" s="238"/>
      <c r="AV67" s="230">
        <v>49</v>
      </c>
      <c r="AW67" s="98">
        <v>109</v>
      </c>
      <c r="AX67" s="98">
        <v>61</v>
      </c>
      <c r="AY67" s="98">
        <v>48</v>
      </c>
      <c r="AZ67" s="97">
        <v>103</v>
      </c>
      <c r="BA67" s="97">
        <v>47</v>
      </c>
      <c r="BB67" s="97">
        <v>56</v>
      </c>
      <c r="BC67" s="97">
        <v>179</v>
      </c>
      <c r="BD67" s="97">
        <v>80</v>
      </c>
      <c r="BE67" s="97">
        <v>99</v>
      </c>
      <c r="BH67" s="253" t="s">
        <v>132</v>
      </c>
      <c r="BI67" s="163">
        <v>8</v>
      </c>
      <c r="BJ67" s="163">
        <v>1</v>
      </c>
      <c r="BK67" s="163">
        <v>7</v>
      </c>
      <c r="BL67" s="163">
        <v>8</v>
      </c>
      <c r="BM67" s="163">
        <v>1</v>
      </c>
      <c r="BN67" s="163">
        <v>7</v>
      </c>
      <c r="BO67" s="163">
        <v>5</v>
      </c>
      <c r="BP67" s="163" t="s">
        <v>133</v>
      </c>
      <c r="BQ67" s="163">
        <v>5</v>
      </c>
      <c r="BS67" s="230">
        <v>49</v>
      </c>
      <c r="BT67" s="98">
        <v>38</v>
      </c>
      <c r="BU67" s="98">
        <v>15</v>
      </c>
      <c r="BV67" s="98">
        <v>23</v>
      </c>
      <c r="BW67" s="97">
        <v>35</v>
      </c>
      <c r="BX67" s="97">
        <v>17</v>
      </c>
      <c r="BY67" s="97">
        <v>18</v>
      </c>
      <c r="BZ67" s="97">
        <v>43</v>
      </c>
      <c r="CA67" s="97">
        <v>27</v>
      </c>
      <c r="CB67" s="97">
        <v>16</v>
      </c>
      <c r="CE67" s="253" t="s">
        <v>132</v>
      </c>
      <c r="CF67" s="163">
        <v>1</v>
      </c>
      <c r="CG67" s="163" t="s">
        <v>133</v>
      </c>
      <c r="CH67" s="163">
        <v>1</v>
      </c>
      <c r="CI67" s="163">
        <v>2</v>
      </c>
      <c r="CJ67" s="163" t="s">
        <v>133</v>
      </c>
      <c r="CK67" s="163">
        <v>2</v>
      </c>
      <c r="CL67" s="163">
        <v>1</v>
      </c>
      <c r="CM67" s="163" t="s">
        <v>133</v>
      </c>
      <c r="CN67" s="163">
        <v>1</v>
      </c>
    </row>
    <row r="68" spans="2:92" ht="12" customHeight="1">
      <c r="B68" s="232"/>
      <c r="C68" s="99"/>
      <c r="D68" s="99"/>
      <c r="E68" s="99"/>
      <c r="F68" s="99"/>
      <c r="G68" s="99"/>
      <c r="H68" s="99"/>
      <c r="I68" s="99"/>
      <c r="J68" s="99"/>
      <c r="K68" s="99"/>
      <c r="N68" s="227" t="s">
        <v>188</v>
      </c>
      <c r="O68" s="241">
        <v>2012</v>
      </c>
      <c r="P68" s="164">
        <v>968</v>
      </c>
      <c r="Q68" s="164">
        <v>1044</v>
      </c>
      <c r="R68" s="164">
        <v>1109</v>
      </c>
      <c r="S68" s="164">
        <v>608</v>
      </c>
      <c r="T68" s="164">
        <v>501</v>
      </c>
      <c r="U68" s="164">
        <v>2060</v>
      </c>
      <c r="V68" s="164">
        <v>1114</v>
      </c>
      <c r="W68" s="164">
        <v>946</v>
      </c>
      <c r="X68" s="238"/>
      <c r="Y68" s="232"/>
      <c r="Z68" s="163"/>
      <c r="AA68" s="163"/>
      <c r="AB68" s="163"/>
      <c r="AC68" s="99"/>
      <c r="AD68" s="99"/>
      <c r="AE68" s="99"/>
      <c r="AF68" s="99"/>
      <c r="AG68" s="99"/>
      <c r="AH68" s="99"/>
      <c r="AK68" s="252" t="s">
        <v>188</v>
      </c>
      <c r="AL68" s="241">
        <v>1979</v>
      </c>
      <c r="AM68" s="164">
        <v>956</v>
      </c>
      <c r="AN68" s="164">
        <v>1023</v>
      </c>
      <c r="AO68" s="164">
        <v>1079</v>
      </c>
      <c r="AP68" s="164">
        <v>584</v>
      </c>
      <c r="AQ68" s="164">
        <v>495</v>
      </c>
      <c r="AR68" s="164">
        <v>1969</v>
      </c>
      <c r="AS68" s="164">
        <v>1063</v>
      </c>
      <c r="AT68" s="164">
        <v>906</v>
      </c>
      <c r="AU68" s="238"/>
      <c r="AV68" s="232"/>
      <c r="AW68" s="163"/>
      <c r="AX68" s="163"/>
      <c r="AY68" s="163"/>
      <c r="AZ68" s="99"/>
      <c r="BA68" s="99"/>
      <c r="BB68" s="99"/>
      <c r="BC68" s="99"/>
      <c r="BD68" s="99"/>
      <c r="BE68" s="99"/>
      <c r="BH68" s="253" t="s">
        <v>188</v>
      </c>
      <c r="BI68" s="163">
        <v>24</v>
      </c>
      <c r="BJ68" s="163">
        <v>9</v>
      </c>
      <c r="BK68" s="163">
        <v>15</v>
      </c>
      <c r="BL68" s="163">
        <v>30</v>
      </c>
      <c r="BM68" s="163">
        <v>24</v>
      </c>
      <c r="BN68" s="163">
        <v>6</v>
      </c>
      <c r="BO68" s="163">
        <v>72</v>
      </c>
      <c r="BP68" s="163">
        <v>43</v>
      </c>
      <c r="BQ68" s="163">
        <v>29</v>
      </c>
      <c r="BS68" s="232"/>
      <c r="BT68" s="163"/>
      <c r="BU68" s="163"/>
      <c r="BV68" s="163"/>
      <c r="BW68" s="99"/>
      <c r="BX68" s="99"/>
      <c r="BY68" s="99"/>
      <c r="BZ68" s="99"/>
      <c r="CA68" s="99"/>
      <c r="CB68" s="99"/>
      <c r="CE68" s="253" t="s">
        <v>188</v>
      </c>
      <c r="CF68" s="163">
        <v>9</v>
      </c>
      <c r="CG68" s="163">
        <v>3</v>
      </c>
      <c r="CH68" s="163">
        <v>6</v>
      </c>
      <c r="CI68" s="163" t="s">
        <v>133</v>
      </c>
      <c r="CJ68" s="163" t="s">
        <v>133</v>
      </c>
      <c r="CK68" s="163" t="s">
        <v>133</v>
      </c>
      <c r="CL68" s="163">
        <v>19</v>
      </c>
      <c r="CM68" s="163">
        <v>8</v>
      </c>
      <c r="CN68" s="163">
        <v>11</v>
      </c>
    </row>
    <row r="69" spans="2:92" s="244" customFormat="1" ht="6" customHeight="1">
      <c r="B69" s="242"/>
      <c r="C69" s="243"/>
      <c r="D69" s="243"/>
      <c r="E69" s="243"/>
      <c r="F69" s="243"/>
      <c r="G69" s="243"/>
      <c r="H69" s="243"/>
      <c r="I69" s="243"/>
      <c r="J69" s="243"/>
      <c r="K69" s="243"/>
      <c r="N69" s="245"/>
      <c r="O69" s="246"/>
      <c r="P69" s="243"/>
      <c r="Q69" s="243"/>
      <c r="R69" s="243"/>
      <c r="S69" s="243"/>
      <c r="T69" s="243"/>
      <c r="U69" s="243"/>
      <c r="V69" s="243"/>
      <c r="W69" s="243"/>
      <c r="X69" s="247"/>
      <c r="Y69" s="242"/>
      <c r="Z69" s="243"/>
      <c r="AA69" s="243"/>
      <c r="AB69" s="243"/>
      <c r="AC69" s="248"/>
      <c r="AD69" s="243"/>
      <c r="AE69" s="243"/>
      <c r="AF69" s="243"/>
      <c r="AG69" s="243"/>
      <c r="AH69" s="243"/>
      <c r="AK69" s="245"/>
      <c r="AL69" s="246"/>
      <c r="AM69" s="243"/>
      <c r="AN69" s="243"/>
      <c r="AO69" s="243"/>
      <c r="AP69" s="243"/>
      <c r="AQ69" s="243"/>
      <c r="AR69" s="243"/>
      <c r="AS69" s="243"/>
      <c r="AT69" s="243"/>
      <c r="AU69" s="247"/>
      <c r="AV69" s="242"/>
      <c r="AW69" s="243"/>
      <c r="AX69" s="243"/>
      <c r="AY69" s="243"/>
      <c r="AZ69" s="248"/>
      <c r="BA69" s="243"/>
      <c r="BB69" s="243"/>
      <c r="BC69" s="243"/>
      <c r="BD69" s="243"/>
      <c r="BE69" s="243"/>
      <c r="BH69" s="242"/>
      <c r="BI69" s="243"/>
      <c r="BJ69" s="243"/>
      <c r="BK69" s="243"/>
      <c r="BL69" s="243"/>
      <c r="BM69" s="243"/>
      <c r="BN69" s="243"/>
      <c r="BO69" s="243"/>
      <c r="BP69" s="243"/>
      <c r="BQ69" s="243"/>
      <c r="BS69" s="242"/>
      <c r="BT69" s="243"/>
      <c r="BU69" s="243"/>
      <c r="BV69" s="243"/>
      <c r="BW69" s="243"/>
      <c r="BX69" s="243"/>
      <c r="BY69" s="243"/>
      <c r="BZ69" s="243"/>
      <c r="CA69" s="243"/>
      <c r="CB69" s="243"/>
      <c r="CE69" s="242"/>
      <c r="CF69" s="243"/>
      <c r="CG69" s="243"/>
      <c r="CH69" s="243"/>
      <c r="CI69" s="249"/>
      <c r="CJ69" s="249"/>
      <c r="CK69" s="249"/>
      <c r="CL69" s="249"/>
      <c r="CM69" s="249"/>
      <c r="CN69" s="249"/>
    </row>
    <row r="70" spans="2:92" s="244" customFormat="1" ht="11.25">
      <c r="B70" s="250"/>
      <c r="C70" s="251"/>
      <c r="D70" s="251"/>
      <c r="E70" s="251"/>
      <c r="F70" s="251"/>
      <c r="G70" s="251"/>
      <c r="H70" s="251"/>
      <c r="I70" s="251"/>
      <c r="J70" s="251"/>
      <c r="K70" s="251"/>
      <c r="N70" s="250"/>
      <c r="O70" s="251"/>
      <c r="P70" s="251"/>
      <c r="Q70" s="251"/>
      <c r="R70" s="251"/>
      <c r="S70" s="251"/>
      <c r="T70" s="251"/>
      <c r="U70" s="251"/>
      <c r="V70" s="251"/>
      <c r="W70" s="251"/>
      <c r="Y70" s="250"/>
      <c r="Z70" s="251"/>
      <c r="AA70" s="251"/>
      <c r="AB70" s="251"/>
      <c r="AC70" s="251"/>
      <c r="AD70" s="251"/>
      <c r="AE70" s="251"/>
      <c r="AF70" s="251"/>
      <c r="AG70" s="251"/>
      <c r="AH70" s="251"/>
      <c r="AK70" s="250"/>
      <c r="AL70" s="251"/>
      <c r="AM70" s="251"/>
      <c r="AN70" s="251"/>
      <c r="AO70" s="251"/>
      <c r="AP70" s="251"/>
      <c r="AQ70" s="251"/>
      <c r="AR70" s="251"/>
      <c r="AS70" s="251"/>
      <c r="AT70" s="251"/>
      <c r="AV70" s="250"/>
      <c r="AW70" s="251"/>
      <c r="AX70" s="251"/>
      <c r="AY70" s="251"/>
      <c r="AZ70" s="251"/>
      <c r="BA70" s="251"/>
      <c r="BB70" s="251"/>
      <c r="BC70" s="251"/>
      <c r="BD70" s="251"/>
      <c r="BE70" s="251"/>
      <c r="BH70" s="250"/>
      <c r="BI70" s="251"/>
      <c r="BJ70" s="251"/>
      <c r="BK70" s="251"/>
      <c r="BL70" s="251"/>
      <c r="BM70" s="251"/>
      <c r="BN70" s="251"/>
      <c r="BO70" s="251"/>
      <c r="BP70" s="251"/>
      <c r="BQ70" s="251"/>
      <c r="BS70" s="250"/>
      <c r="BT70" s="251"/>
      <c r="BU70" s="251"/>
      <c r="BV70" s="251"/>
      <c r="BW70" s="251"/>
      <c r="BX70" s="251"/>
      <c r="BY70" s="251"/>
      <c r="BZ70" s="251"/>
      <c r="CA70" s="251"/>
      <c r="CB70" s="251"/>
      <c r="CE70" s="250"/>
      <c r="CF70" s="251"/>
      <c r="CG70" s="251"/>
      <c r="CH70" s="251"/>
      <c r="CI70" s="251"/>
      <c r="CJ70" s="251"/>
      <c r="CK70" s="251"/>
      <c r="CL70" s="251"/>
      <c r="CM70" s="251"/>
      <c r="CN70" s="251"/>
    </row>
    <row r="71" spans="2:92" s="244" customFormat="1" ht="11.25">
      <c r="B71" s="250"/>
      <c r="C71" s="251"/>
      <c r="D71" s="251"/>
      <c r="E71" s="251"/>
      <c r="F71" s="251"/>
      <c r="G71" s="251"/>
      <c r="H71" s="251"/>
      <c r="I71" s="251"/>
      <c r="J71" s="251"/>
      <c r="K71" s="251"/>
      <c r="N71" s="250"/>
      <c r="O71" s="251"/>
      <c r="P71" s="251"/>
      <c r="Q71" s="251"/>
      <c r="R71" s="251"/>
      <c r="S71" s="251"/>
      <c r="T71" s="251"/>
      <c r="U71" s="251"/>
      <c r="V71" s="251"/>
      <c r="W71" s="251"/>
      <c r="Y71" s="250"/>
      <c r="Z71" s="251"/>
      <c r="AA71" s="251"/>
      <c r="AB71" s="251"/>
      <c r="AC71" s="251"/>
      <c r="AD71" s="251"/>
      <c r="AE71" s="251"/>
      <c r="AF71" s="251"/>
      <c r="AG71" s="251"/>
      <c r="AH71" s="251"/>
      <c r="AK71" s="250"/>
      <c r="AL71" s="251"/>
      <c r="AM71" s="251"/>
      <c r="AN71" s="251"/>
      <c r="AO71" s="251"/>
      <c r="AP71" s="251"/>
      <c r="AQ71" s="251"/>
      <c r="AR71" s="251"/>
      <c r="AS71" s="251"/>
      <c r="AT71" s="251"/>
      <c r="AV71" s="250"/>
      <c r="AW71" s="251"/>
      <c r="AX71" s="251"/>
      <c r="AY71" s="251"/>
      <c r="AZ71" s="251"/>
      <c r="BA71" s="251"/>
      <c r="BB71" s="251"/>
      <c r="BC71" s="251"/>
      <c r="BD71" s="251"/>
      <c r="BE71" s="251"/>
      <c r="BH71" s="250"/>
      <c r="BI71" s="251"/>
      <c r="BJ71" s="251"/>
      <c r="BK71" s="251"/>
      <c r="BL71" s="251"/>
      <c r="BM71" s="251"/>
      <c r="BN71" s="251"/>
      <c r="BO71" s="251"/>
      <c r="BP71" s="251"/>
      <c r="BQ71" s="251"/>
      <c r="BS71" s="250"/>
      <c r="BT71" s="251"/>
      <c r="BU71" s="251"/>
      <c r="BV71" s="251"/>
      <c r="BW71" s="251"/>
      <c r="BX71" s="251"/>
      <c r="BY71" s="251"/>
      <c r="BZ71" s="251"/>
      <c r="CA71" s="251"/>
      <c r="CB71" s="251"/>
      <c r="CE71" s="250"/>
      <c r="CF71" s="251"/>
      <c r="CG71" s="251"/>
      <c r="CH71" s="251"/>
      <c r="CI71" s="251"/>
      <c r="CJ71" s="251"/>
      <c r="CK71" s="251"/>
      <c r="CL71" s="251"/>
      <c r="CM71" s="251"/>
      <c r="CN71" s="251"/>
    </row>
    <row r="72" spans="2:92" s="244" customFormat="1" ht="11.25">
      <c r="B72" s="250"/>
      <c r="C72" s="251"/>
      <c r="D72" s="251"/>
      <c r="E72" s="251"/>
      <c r="F72" s="251"/>
      <c r="G72" s="251"/>
      <c r="H72" s="251"/>
      <c r="I72" s="251"/>
      <c r="J72" s="251"/>
      <c r="K72" s="251"/>
      <c r="N72" s="250"/>
      <c r="O72" s="251"/>
      <c r="P72" s="251"/>
      <c r="Q72" s="251"/>
      <c r="R72" s="251"/>
      <c r="S72" s="251"/>
      <c r="T72" s="251"/>
      <c r="U72" s="251"/>
      <c r="V72" s="251"/>
      <c r="W72" s="251"/>
      <c r="Y72" s="250"/>
      <c r="Z72" s="251"/>
      <c r="AA72" s="251"/>
      <c r="AB72" s="251"/>
      <c r="AC72" s="251"/>
      <c r="AD72" s="251"/>
      <c r="AE72" s="251"/>
      <c r="AF72" s="251"/>
      <c r="AG72" s="251"/>
      <c r="AH72" s="251"/>
      <c r="AK72" s="250"/>
      <c r="AL72" s="251"/>
      <c r="AM72" s="251"/>
      <c r="AN72" s="251"/>
      <c r="AO72" s="251"/>
      <c r="AP72" s="251"/>
      <c r="AQ72" s="251"/>
      <c r="AR72" s="251"/>
      <c r="AS72" s="251"/>
      <c r="AT72" s="251"/>
      <c r="AV72" s="250"/>
      <c r="AW72" s="251"/>
      <c r="AX72" s="251"/>
      <c r="AY72" s="251"/>
      <c r="AZ72" s="251"/>
      <c r="BA72" s="251"/>
      <c r="BB72" s="251"/>
      <c r="BC72" s="251"/>
      <c r="BD72" s="251"/>
      <c r="BE72" s="251"/>
      <c r="BH72" s="250"/>
      <c r="BI72" s="251"/>
      <c r="BJ72" s="251"/>
      <c r="BK72" s="251"/>
      <c r="BL72" s="251"/>
      <c r="BM72" s="251"/>
      <c r="BN72" s="251"/>
      <c r="BO72" s="251"/>
      <c r="BP72" s="251"/>
      <c r="BQ72" s="251"/>
      <c r="BS72" s="250"/>
      <c r="BT72" s="251"/>
      <c r="BU72" s="251"/>
      <c r="BV72" s="251"/>
      <c r="BW72" s="251"/>
      <c r="BX72" s="251"/>
      <c r="BY72" s="251"/>
      <c r="BZ72" s="251"/>
      <c r="CA72" s="251"/>
      <c r="CB72" s="251"/>
      <c r="CE72" s="250"/>
      <c r="CF72" s="251"/>
      <c r="CG72" s="251"/>
      <c r="CH72" s="251"/>
      <c r="CI72" s="251"/>
      <c r="CJ72" s="251"/>
      <c r="CK72" s="251"/>
      <c r="CL72" s="251"/>
      <c r="CM72" s="251"/>
      <c r="CN72" s="251"/>
    </row>
    <row r="73" spans="2:92" s="244" customFormat="1" ht="11.25">
      <c r="B73" s="250"/>
      <c r="C73" s="251"/>
      <c r="D73" s="251"/>
      <c r="E73" s="251"/>
      <c r="F73" s="251"/>
      <c r="G73" s="251"/>
      <c r="H73" s="251"/>
      <c r="I73" s="251"/>
      <c r="J73" s="251"/>
      <c r="K73" s="251"/>
      <c r="N73" s="250"/>
      <c r="O73" s="251"/>
      <c r="P73" s="251"/>
      <c r="Q73" s="251"/>
      <c r="R73" s="251"/>
      <c r="S73" s="251"/>
      <c r="T73" s="251"/>
      <c r="U73" s="251"/>
      <c r="V73" s="251"/>
      <c r="W73" s="251"/>
      <c r="Y73" s="250"/>
      <c r="Z73" s="251"/>
      <c r="AA73" s="251"/>
      <c r="AB73" s="251"/>
      <c r="AC73" s="251"/>
      <c r="AD73" s="251"/>
      <c r="AE73" s="251"/>
      <c r="AF73" s="251"/>
      <c r="AG73" s="251"/>
      <c r="AH73" s="251"/>
      <c r="AK73" s="250"/>
      <c r="AL73" s="251"/>
      <c r="AM73" s="251"/>
      <c r="AN73" s="251"/>
      <c r="AO73" s="251"/>
      <c r="AP73" s="251"/>
      <c r="AQ73" s="251"/>
      <c r="AR73" s="251"/>
      <c r="AS73" s="251"/>
      <c r="AT73" s="251"/>
      <c r="AV73" s="250"/>
      <c r="AW73" s="251"/>
      <c r="AX73" s="251"/>
      <c r="AY73" s="251"/>
      <c r="AZ73" s="251"/>
      <c r="BA73" s="251"/>
      <c r="BB73" s="251"/>
      <c r="BC73" s="251"/>
      <c r="BD73" s="251"/>
      <c r="BE73" s="251"/>
      <c r="BH73" s="250"/>
      <c r="BI73" s="251"/>
      <c r="BJ73" s="251"/>
      <c r="BK73" s="251"/>
      <c r="BL73" s="251"/>
      <c r="BM73" s="251"/>
      <c r="BN73" s="251"/>
      <c r="BO73" s="251"/>
      <c r="BP73" s="251"/>
      <c r="BQ73" s="251"/>
      <c r="BS73" s="250"/>
      <c r="BT73" s="251"/>
      <c r="BU73" s="251"/>
      <c r="BV73" s="251"/>
      <c r="BW73" s="251"/>
      <c r="BX73" s="251"/>
      <c r="BY73" s="251"/>
      <c r="BZ73" s="251"/>
      <c r="CA73" s="251"/>
      <c r="CB73" s="251"/>
      <c r="CE73" s="250"/>
      <c r="CF73" s="251"/>
      <c r="CG73" s="251"/>
      <c r="CH73" s="251"/>
      <c r="CI73" s="251"/>
      <c r="CJ73" s="251"/>
      <c r="CK73" s="251"/>
      <c r="CL73" s="251"/>
      <c r="CM73" s="251"/>
      <c r="CN73" s="251"/>
    </row>
    <row r="74" spans="2:92" s="244" customFormat="1" ht="11.25">
      <c r="B74" s="250"/>
      <c r="C74" s="251"/>
      <c r="D74" s="251"/>
      <c r="E74" s="251"/>
      <c r="F74" s="251"/>
      <c r="G74" s="251"/>
      <c r="H74" s="251"/>
      <c r="I74" s="251"/>
      <c r="J74" s="251"/>
      <c r="K74" s="251"/>
      <c r="N74" s="250"/>
      <c r="O74" s="251"/>
      <c r="P74" s="251"/>
      <c r="Q74" s="251"/>
      <c r="R74" s="251"/>
      <c r="S74" s="251"/>
      <c r="T74" s="251"/>
      <c r="U74" s="251"/>
      <c r="V74" s="251"/>
      <c r="W74" s="251"/>
      <c r="Y74" s="250"/>
      <c r="Z74" s="251"/>
      <c r="AA74" s="251"/>
      <c r="AB74" s="251"/>
      <c r="AC74" s="251"/>
      <c r="AD74" s="251"/>
      <c r="AE74" s="251"/>
      <c r="AF74" s="251"/>
      <c r="AG74" s="251"/>
      <c r="AH74" s="251"/>
      <c r="AK74" s="250"/>
      <c r="AL74" s="251"/>
      <c r="AM74" s="251"/>
      <c r="AN74" s="251"/>
      <c r="AO74" s="251"/>
      <c r="AP74" s="251"/>
      <c r="AQ74" s="251"/>
      <c r="AR74" s="251"/>
      <c r="AS74" s="251"/>
      <c r="AT74" s="251"/>
      <c r="AV74" s="250"/>
      <c r="AW74" s="251"/>
      <c r="AX74" s="251"/>
      <c r="AY74" s="251"/>
      <c r="AZ74" s="251"/>
      <c r="BA74" s="251"/>
      <c r="BB74" s="251"/>
      <c r="BC74" s="251"/>
      <c r="BD74" s="251"/>
      <c r="BE74" s="251"/>
      <c r="BH74" s="250"/>
      <c r="BI74" s="251"/>
      <c r="BJ74" s="251"/>
      <c r="BK74" s="251"/>
      <c r="BL74" s="251"/>
      <c r="BM74" s="251"/>
      <c r="BN74" s="251"/>
      <c r="BO74" s="251"/>
      <c r="BP74" s="251"/>
      <c r="BQ74" s="251"/>
      <c r="BS74" s="250"/>
      <c r="BT74" s="251"/>
      <c r="BU74" s="251"/>
      <c r="BV74" s="251"/>
      <c r="BW74" s="251"/>
      <c r="BX74" s="251"/>
      <c r="BY74" s="251"/>
      <c r="BZ74" s="251"/>
      <c r="CA74" s="251"/>
      <c r="CB74" s="251"/>
      <c r="CE74" s="250"/>
      <c r="CF74" s="251"/>
      <c r="CG74" s="251"/>
      <c r="CH74" s="251"/>
      <c r="CI74" s="251"/>
      <c r="CJ74" s="251"/>
      <c r="CK74" s="251"/>
      <c r="CL74" s="251"/>
      <c r="CM74" s="251"/>
      <c r="CN74" s="251"/>
    </row>
    <row r="75" spans="2:92" s="244" customFormat="1" ht="11.25">
      <c r="B75" s="250"/>
      <c r="C75" s="251"/>
      <c r="D75" s="251"/>
      <c r="E75" s="251"/>
      <c r="F75" s="251"/>
      <c r="G75" s="251"/>
      <c r="H75" s="251"/>
      <c r="I75" s="251"/>
      <c r="J75" s="251"/>
      <c r="K75" s="251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K75" s="250"/>
      <c r="AL75" s="251"/>
      <c r="AM75" s="251"/>
      <c r="AN75" s="251"/>
      <c r="AO75" s="251"/>
      <c r="AP75" s="251"/>
      <c r="AQ75" s="251"/>
      <c r="AR75" s="251"/>
      <c r="AS75" s="251"/>
      <c r="AT75" s="251"/>
      <c r="AV75" s="250"/>
      <c r="AW75" s="251"/>
      <c r="AX75" s="251"/>
      <c r="AY75" s="251"/>
      <c r="AZ75" s="251"/>
      <c r="BA75" s="251"/>
      <c r="BB75" s="251"/>
      <c r="BC75" s="251"/>
      <c r="BD75" s="251"/>
      <c r="BE75" s="251"/>
      <c r="BH75" s="250"/>
      <c r="BI75" s="251"/>
      <c r="BJ75" s="251"/>
      <c r="BK75" s="251"/>
      <c r="BL75" s="251"/>
      <c r="BM75" s="251"/>
      <c r="BN75" s="251"/>
      <c r="BO75" s="251"/>
      <c r="BP75" s="251"/>
      <c r="BQ75" s="251"/>
      <c r="BS75" s="250"/>
      <c r="BT75" s="251"/>
      <c r="BU75" s="251"/>
      <c r="BV75" s="251"/>
      <c r="BW75" s="251"/>
      <c r="BX75" s="251"/>
      <c r="BY75" s="251"/>
      <c r="BZ75" s="251"/>
      <c r="CA75" s="251"/>
      <c r="CB75" s="251"/>
      <c r="CE75" s="250"/>
      <c r="CF75" s="251"/>
      <c r="CG75" s="251"/>
      <c r="CH75" s="251"/>
      <c r="CI75" s="251"/>
      <c r="CJ75" s="251"/>
      <c r="CK75" s="251"/>
      <c r="CL75" s="251"/>
      <c r="CM75" s="251"/>
      <c r="CN75" s="251"/>
    </row>
    <row r="76" spans="2:92" s="244" customFormat="1" ht="11.25">
      <c r="B76" s="250"/>
      <c r="C76" s="251"/>
      <c r="D76" s="251"/>
      <c r="E76" s="251"/>
      <c r="F76" s="251"/>
      <c r="G76" s="251"/>
      <c r="H76" s="251"/>
      <c r="I76" s="251"/>
      <c r="J76" s="251"/>
      <c r="K76" s="251"/>
      <c r="N76" s="250"/>
      <c r="O76" s="251"/>
      <c r="P76" s="251"/>
      <c r="Q76" s="251"/>
      <c r="R76" s="251"/>
      <c r="S76" s="251"/>
      <c r="T76" s="251"/>
      <c r="U76" s="251"/>
      <c r="V76" s="251"/>
      <c r="W76" s="251"/>
      <c r="Y76" s="250"/>
      <c r="Z76" s="251"/>
      <c r="AA76" s="251"/>
      <c r="AB76" s="251"/>
      <c r="AC76" s="251"/>
      <c r="AD76" s="251"/>
      <c r="AE76" s="251"/>
      <c r="AF76" s="251"/>
      <c r="AG76" s="251"/>
      <c r="AH76" s="251"/>
      <c r="AK76" s="250"/>
      <c r="AL76" s="251"/>
      <c r="AM76" s="251"/>
      <c r="AN76" s="251"/>
      <c r="AO76" s="251"/>
      <c r="AP76" s="251"/>
      <c r="AQ76" s="251"/>
      <c r="AR76" s="251"/>
      <c r="AS76" s="251"/>
      <c r="AT76" s="251"/>
      <c r="AV76" s="250"/>
      <c r="AW76" s="251"/>
      <c r="AX76" s="251"/>
      <c r="AY76" s="251"/>
      <c r="AZ76" s="251"/>
      <c r="BA76" s="251"/>
      <c r="BB76" s="251"/>
      <c r="BC76" s="251"/>
      <c r="BD76" s="251"/>
      <c r="BE76" s="251"/>
      <c r="BH76" s="250"/>
      <c r="BI76" s="251"/>
      <c r="BJ76" s="251"/>
      <c r="BK76" s="251"/>
      <c r="BL76" s="251"/>
      <c r="BM76" s="251"/>
      <c r="BN76" s="251"/>
      <c r="BO76" s="251"/>
      <c r="BP76" s="251"/>
      <c r="BQ76" s="251"/>
      <c r="BS76" s="250"/>
      <c r="BT76" s="251"/>
      <c r="BU76" s="251"/>
      <c r="BV76" s="251"/>
      <c r="BW76" s="251"/>
      <c r="BX76" s="251"/>
      <c r="BY76" s="251"/>
      <c r="BZ76" s="251"/>
      <c r="CA76" s="251"/>
      <c r="CB76" s="251"/>
      <c r="CE76" s="250"/>
      <c r="CF76" s="251"/>
      <c r="CG76" s="251"/>
      <c r="CH76" s="251"/>
      <c r="CI76" s="251"/>
      <c r="CJ76" s="251"/>
      <c r="CK76" s="251"/>
      <c r="CL76" s="251"/>
      <c r="CM76" s="251"/>
      <c r="CN76" s="251"/>
    </row>
    <row r="77" spans="2:92" s="244" customFormat="1" ht="11.25"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Y77" s="250"/>
      <c r="Z77" s="251"/>
      <c r="AA77" s="251"/>
      <c r="AB77" s="251"/>
      <c r="AC77" s="251"/>
      <c r="AD77" s="251"/>
      <c r="AE77" s="251"/>
      <c r="AF77" s="251"/>
      <c r="AG77" s="251"/>
      <c r="AH77" s="251"/>
      <c r="AK77" s="250"/>
      <c r="AL77" s="251"/>
      <c r="AM77" s="251"/>
      <c r="AN77" s="251"/>
      <c r="AO77" s="251"/>
      <c r="AP77" s="251"/>
      <c r="AQ77" s="251"/>
      <c r="AR77" s="251"/>
      <c r="AS77" s="251"/>
      <c r="AT77" s="251"/>
      <c r="AV77" s="250"/>
      <c r="AW77" s="251"/>
      <c r="AX77" s="251"/>
      <c r="AY77" s="251"/>
      <c r="AZ77" s="251"/>
      <c r="BA77" s="251"/>
      <c r="BB77" s="251"/>
      <c r="BC77" s="251"/>
      <c r="BD77" s="251"/>
      <c r="BE77" s="251"/>
      <c r="BH77" s="250"/>
      <c r="BI77" s="251"/>
      <c r="BJ77" s="251"/>
      <c r="BK77" s="251"/>
      <c r="BL77" s="251"/>
      <c r="BM77" s="251"/>
      <c r="BN77" s="251"/>
      <c r="BO77" s="251"/>
      <c r="BP77" s="251"/>
      <c r="BQ77" s="251"/>
      <c r="BS77" s="250"/>
      <c r="BT77" s="251"/>
      <c r="BU77" s="251"/>
      <c r="BV77" s="251"/>
      <c r="BW77" s="251"/>
      <c r="BX77" s="251"/>
      <c r="BY77" s="251"/>
      <c r="BZ77" s="251"/>
      <c r="CA77" s="251"/>
      <c r="CB77" s="251"/>
      <c r="CE77" s="250"/>
      <c r="CF77" s="251"/>
      <c r="CG77" s="251"/>
      <c r="CH77" s="251"/>
      <c r="CI77" s="251"/>
      <c r="CJ77" s="251"/>
      <c r="CK77" s="251"/>
      <c r="CL77" s="251"/>
      <c r="CM77" s="251"/>
      <c r="CN77" s="251"/>
    </row>
    <row r="78" spans="2:92" s="244" customFormat="1" ht="11.25">
      <c r="B78" s="250"/>
      <c r="C78" s="251"/>
      <c r="D78" s="251"/>
      <c r="E78" s="251"/>
      <c r="F78" s="251"/>
      <c r="G78" s="251"/>
      <c r="H78" s="251"/>
      <c r="I78" s="251"/>
      <c r="J78" s="251"/>
      <c r="K78" s="251"/>
      <c r="N78" s="250"/>
      <c r="O78" s="251"/>
      <c r="P78" s="251"/>
      <c r="Q78" s="251"/>
      <c r="R78" s="251"/>
      <c r="S78" s="251"/>
      <c r="T78" s="251"/>
      <c r="U78" s="251"/>
      <c r="V78" s="251"/>
      <c r="W78" s="251"/>
      <c r="Y78" s="250"/>
      <c r="Z78" s="251"/>
      <c r="AA78" s="251"/>
      <c r="AB78" s="251"/>
      <c r="AC78" s="251"/>
      <c r="AD78" s="251"/>
      <c r="AE78" s="251"/>
      <c r="AF78" s="251"/>
      <c r="AG78" s="251"/>
      <c r="AH78" s="251"/>
      <c r="AK78" s="250"/>
      <c r="AL78" s="251"/>
      <c r="AM78" s="251"/>
      <c r="AN78" s="251"/>
      <c r="AO78" s="251"/>
      <c r="AP78" s="251"/>
      <c r="AQ78" s="251"/>
      <c r="AR78" s="251"/>
      <c r="AS78" s="251"/>
      <c r="AT78" s="251"/>
      <c r="AV78" s="250"/>
      <c r="AW78" s="251"/>
      <c r="AX78" s="251"/>
      <c r="AY78" s="251"/>
      <c r="AZ78" s="251"/>
      <c r="BA78" s="251"/>
      <c r="BB78" s="251"/>
      <c r="BC78" s="251"/>
      <c r="BD78" s="251"/>
      <c r="BE78" s="251"/>
      <c r="BH78" s="250"/>
      <c r="BI78" s="251"/>
      <c r="BJ78" s="251"/>
      <c r="BK78" s="251"/>
      <c r="BL78" s="251"/>
      <c r="BM78" s="251"/>
      <c r="BN78" s="251"/>
      <c r="BO78" s="251"/>
      <c r="BP78" s="251"/>
      <c r="BQ78" s="251"/>
      <c r="BS78" s="250"/>
      <c r="BT78" s="251"/>
      <c r="BU78" s="251"/>
      <c r="BV78" s="251"/>
      <c r="BW78" s="251"/>
      <c r="BX78" s="251"/>
      <c r="BY78" s="251"/>
      <c r="BZ78" s="251"/>
      <c r="CA78" s="251"/>
      <c r="CB78" s="251"/>
      <c r="CE78" s="250"/>
      <c r="CF78" s="251"/>
      <c r="CG78" s="251"/>
      <c r="CH78" s="251"/>
      <c r="CI78" s="251"/>
      <c r="CJ78" s="251"/>
      <c r="CK78" s="251"/>
      <c r="CL78" s="251"/>
      <c r="CM78" s="251"/>
      <c r="CN78" s="251"/>
    </row>
    <row r="79" spans="2:92" s="244" customFormat="1" ht="11.25">
      <c r="B79" s="250"/>
      <c r="C79" s="251"/>
      <c r="D79" s="251"/>
      <c r="E79" s="251"/>
      <c r="F79" s="251"/>
      <c r="G79" s="251"/>
      <c r="H79" s="251"/>
      <c r="I79" s="251"/>
      <c r="J79" s="251"/>
      <c r="K79" s="251"/>
      <c r="N79" s="250"/>
      <c r="O79" s="251"/>
      <c r="P79" s="251"/>
      <c r="Q79" s="251"/>
      <c r="R79" s="251"/>
      <c r="S79" s="251"/>
      <c r="T79" s="251"/>
      <c r="U79" s="251"/>
      <c r="V79" s="251"/>
      <c r="W79" s="251"/>
      <c r="Y79" s="250"/>
      <c r="Z79" s="251"/>
      <c r="AA79" s="251"/>
      <c r="AB79" s="251"/>
      <c r="AC79" s="251"/>
      <c r="AD79" s="251"/>
      <c r="AE79" s="251"/>
      <c r="AF79" s="251"/>
      <c r="AG79" s="251"/>
      <c r="AH79" s="251"/>
      <c r="AK79" s="250"/>
      <c r="AL79" s="251"/>
      <c r="AM79" s="251"/>
      <c r="AN79" s="251"/>
      <c r="AO79" s="251"/>
      <c r="AP79" s="251"/>
      <c r="AQ79" s="251"/>
      <c r="AR79" s="251"/>
      <c r="AS79" s="251"/>
      <c r="AT79" s="251"/>
      <c r="AV79" s="250"/>
      <c r="AW79" s="251"/>
      <c r="AX79" s="251"/>
      <c r="AY79" s="251"/>
      <c r="AZ79" s="251"/>
      <c r="BA79" s="251"/>
      <c r="BB79" s="251"/>
      <c r="BC79" s="251"/>
      <c r="BD79" s="251"/>
      <c r="BE79" s="251"/>
      <c r="BH79" s="250"/>
      <c r="BI79" s="251"/>
      <c r="BJ79" s="251"/>
      <c r="BK79" s="251"/>
      <c r="BL79" s="251"/>
      <c r="BM79" s="251"/>
      <c r="BN79" s="251"/>
      <c r="BO79" s="251"/>
      <c r="BP79" s="251"/>
      <c r="BQ79" s="251"/>
      <c r="BS79" s="250"/>
      <c r="BT79" s="251"/>
      <c r="BU79" s="251"/>
      <c r="BV79" s="251"/>
      <c r="BW79" s="251"/>
      <c r="BX79" s="251"/>
      <c r="BY79" s="251"/>
      <c r="BZ79" s="251"/>
      <c r="CA79" s="251"/>
      <c r="CB79" s="251"/>
      <c r="CE79" s="250"/>
      <c r="CF79" s="251"/>
      <c r="CG79" s="251"/>
      <c r="CH79" s="251"/>
      <c r="CI79" s="251"/>
      <c r="CJ79" s="251"/>
      <c r="CK79" s="251"/>
      <c r="CL79" s="251"/>
      <c r="CM79" s="251"/>
      <c r="CN79" s="251"/>
    </row>
    <row r="80" spans="2:92" s="244" customFormat="1" ht="11.25">
      <c r="B80" s="250"/>
      <c r="C80" s="251"/>
      <c r="D80" s="251"/>
      <c r="E80" s="251"/>
      <c r="F80" s="251"/>
      <c r="G80" s="251"/>
      <c r="H80" s="251"/>
      <c r="I80" s="251"/>
      <c r="J80" s="251"/>
      <c r="K80" s="251"/>
      <c r="N80" s="250"/>
      <c r="O80" s="251"/>
      <c r="P80" s="251"/>
      <c r="Q80" s="251"/>
      <c r="R80" s="251"/>
      <c r="S80" s="251"/>
      <c r="T80" s="251"/>
      <c r="U80" s="251"/>
      <c r="V80" s="251"/>
      <c r="W80" s="251"/>
      <c r="Y80" s="250"/>
      <c r="Z80" s="251"/>
      <c r="AA80" s="251"/>
      <c r="AB80" s="251"/>
      <c r="AC80" s="251"/>
      <c r="AD80" s="251"/>
      <c r="AE80" s="251"/>
      <c r="AF80" s="251"/>
      <c r="AG80" s="251"/>
      <c r="AH80" s="251"/>
      <c r="AK80" s="250"/>
      <c r="AL80" s="251"/>
      <c r="AM80" s="251"/>
      <c r="AN80" s="251"/>
      <c r="AO80" s="251"/>
      <c r="AP80" s="251"/>
      <c r="AQ80" s="251"/>
      <c r="AR80" s="251"/>
      <c r="AS80" s="251"/>
      <c r="AT80" s="251"/>
      <c r="AV80" s="250"/>
      <c r="AW80" s="251"/>
      <c r="AX80" s="251"/>
      <c r="AY80" s="251"/>
      <c r="AZ80" s="251"/>
      <c r="BA80" s="251"/>
      <c r="BB80" s="251"/>
      <c r="BC80" s="251"/>
      <c r="BD80" s="251"/>
      <c r="BE80" s="251"/>
      <c r="BH80" s="250"/>
      <c r="BI80" s="251"/>
      <c r="BJ80" s="251"/>
      <c r="BK80" s="251"/>
      <c r="BL80" s="251"/>
      <c r="BM80" s="251"/>
      <c r="BN80" s="251"/>
      <c r="BO80" s="251"/>
      <c r="BP80" s="251"/>
      <c r="BQ80" s="251"/>
      <c r="BS80" s="250"/>
      <c r="BT80" s="251"/>
      <c r="BU80" s="251"/>
      <c r="BV80" s="251"/>
      <c r="BW80" s="251"/>
      <c r="BX80" s="251"/>
      <c r="BY80" s="251"/>
      <c r="BZ80" s="251"/>
      <c r="CA80" s="251"/>
      <c r="CB80" s="251"/>
      <c r="CE80" s="250"/>
      <c r="CF80" s="251"/>
      <c r="CG80" s="251"/>
      <c r="CH80" s="251"/>
      <c r="CI80" s="251"/>
      <c r="CJ80" s="251"/>
      <c r="CK80" s="251"/>
      <c r="CL80" s="251"/>
      <c r="CM80" s="251"/>
      <c r="CN80" s="251"/>
    </row>
    <row r="81" spans="2:92" s="244" customFormat="1" ht="11.25">
      <c r="B81" s="250"/>
      <c r="C81" s="251"/>
      <c r="D81" s="251"/>
      <c r="E81" s="251"/>
      <c r="F81" s="251"/>
      <c r="G81" s="251"/>
      <c r="H81" s="251"/>
      <c r="I81" s="251"/>
      <c r="J81" s="251"/>
      <c r="K81" s="251"/>
      <c r="N81" s="250"/>
      <c r="O81" s="251"/>
      <c r="P81" s="251"/>
      <c r="Q81" s="251"/>
      <c r="R81" s="251"/>
      <c r="S81" s="251"/>
      <c r="T81" s="251"/>
      <c r="U81" s="251"/>
      <c r="V81" s="251"/>
      <c r="W81" s="251"/>
      <c r="Y81" s="250"/>
      <c r="Z81" s="251"/>
      <c r="AA81" s="251"/>
      <c r="AB81" s="251"/>
      <c r="AC81" s="251"/>
      <c r="AD81" s="251"/>
      <c r="AE81" s="251"/>
      <c r="AF81" s="251"/>
      <c r="AG81" s="251"/>
      <c r="AH81" s="251"/>
      <c r="AK81" s="250"/>
      <c r="AL81" s="251"/>
      <c r="AM81" s="251"/>
      <c r="AN81" s="251"/>
      <c r="AO81" s="251"/>
      <c r="AP81" s="251"/>
      <c r="AQ81" s="251"/>
      <c r="AR81" s="251"/>
      <c r="AS81" s="251"/>
      <c r="AT81" s="251"/>
      <c r="AV81" s="250"/>
      <c r="AW81" s="251"/>
      <c r="AX81" s="251"/>
      <c r="AY81" s="251"/>
      <c r="AZ81" s="251"/>
      <c r="BA81" s="251"/>
      <c r="BB81" s="251"/>
      <c r="BC81" s="251"/>
      <c r="BD81" s="251"/>
      <c r="BE81" s="251"/>
      <c r="BH81" s="250"/>
      <c r="BI81" s="251"/>
      <c r="BJ81" s="251"/>
      <c r="BK81" s="251"/>
      <c r="BL81" s="251"/>
      <c r="BM81" s="251"/>
      <c r="BN81" s="251"/>
      <c r="BO81" s="251"/>
      <c r="BP81" s="251"/>
      <c r="BQ81" s="251"/>
      <c r="BS81" s="250"/>
      <c r="BT81" s="251"/>
      <c r="BU81" s="251"/>
      <c r="BV81" s="251"/>
      <c r="BW81" s="251"/>
      <c r="BX81" s="251"/>
      <c r="BY81" s="251"/>
      <c r="BZ81" s="251"/>
      <c r="CA81" s="251"/>
      <c r="CB81" s="251"/>
      <c r="CE81" s="250"/>
      <c r="CF81" s="251"/>
      <c r="CG81" s="251"/>
      <c r="CH81" s="251"/>
      <c r="CI81" s="251"/>
      <c r="CJ81" s="251"/>
      <c r="CK81" s="251"/>
      <c r="CL81" s="251"/>
      <c r="CM81" s="251"/>
      <c r="CN81" s="251"/>
    </row>
    <row r="82" spans="2:92" s="244" customFormat="1" ht="11.25">
      <c r="B82" s="250"/>
      <c r="C82" s="251"/>
      <c r="D82" s="251"/>
      <c r="E82" s="251"/>
      <c r="F82" s="251"/>
      <c r="G82" s="251"/>
      <c r="H82" s="251"/>
      <c r="I82" s="251"/>
      <c r="J82" s="251"/>
      <c r="K82" s="251"/>
      <c r="N82" s="250"/>
      <c r="O82" s="251"/>
      <c r="P82" s="251"/>
      <c r="Q82" s="251"/>
      <c r="R82" s="251"/>
      <c r="S82" s="251"/>
      <c r="T82" s="251"/>
      <c r="U82" s="251"/>
      <c r="V82" s="251"/>
      <c r="W82" s="251"/>
      <c r="Y82" s="250"/>
      <c r="Z82" s="251"/>
      <c r="AA82" s="251"/>
      <c r="AB82" s="251"/>
      <c r="AC82" s="251"/>
      <c r="AD82" s="251"/>
      <c r="AE82" s="251"/>
      <c r="AF82" s="251"/>
      <c r="AG82" s="251"/>
      <c r="AH82" s="251"/>
      <c r="AK82" s="250"/>
      <c r="AL82" s="251"/>
      <c r="AM82" s="251"/>
      <c r="AN82" s="251"/>
      <c r="AO82" s="251"/>
      <c r="AP82" s="251"/>
      <c r="AQ82" s="251"/>
      <c r="AR82" s="251"/>
      <c r="AS82" s="251"/>
      <c r="AT82" s="251"/>
      <c r="AV82" s="250"/>
      <c r="AW82" s="251"/>
      <c r="AX82" s="251"/>
      <c r="AY82" s="251"/>
      <c r="AZ82" s="251"/>
      <c r="BA82" s="251"/>
      <c r="BB82" s="251"/>
      <c r="BC82" s="251"/>
      <c r="BD82" s="251"/>
      <c r="BE82" s="251"/>
      <c r="BH82" s="250"/>
      <c r="BI82" s="251"/>
      <c r="BJ82" s="251"/>
      <c r="BK82" s="251"/>
      <c r="BL82" s="251"/>
      <c r="BM82" s="251"/>
      <c r="BN82" s="251"/>
      <c r="BO82" s="251"/>
      <c r="BP82" s="251"/>
      <c r="BQ82" s="251"/>
      <c r="BS82" s="250"/>
      <c r="BT82" s="251"/>
      <c r="BU82" s="251"/>
      <c r="BV82" s="251"/>
      <c r="BW82" s="251"/>
      <c r="BX82" s="251"/>
      <c r="BY82" s="251"/>
      <c r="BZ82" s="251"/>
      <c r="CA82" s="251"/>
      <c r="CB82" s="251"/>
      <c r="CE82" s="250"/>
      <c r="CF82" s="251"/>
      <c r="CG82" s="251"/>
      <c r="CH82" s="251"/>
      <c r="CI82" s="251"/>
      <c r="CJ82" s="251"/>
      <c r="CK82" s="251"/>
      <c r="CL82" s="251"/>
      <c r="CM82" s="251"/>
      <c r="CN82" s="251"/>
    </row>
    <row r="83" spans="2:92" s="244" customFormat="1" ht="11.25">
      <c r="B83" s="250"/>
      <c r="C83" s="251"/>
      <c r="D83" s="251"/>
      <c r="E83" s="251"/>
      <c r="F83" s="251"/>
      <c r="G83" s="251"/>
      <c r="H83" s="251"/>
      <c r="I83" s="251"/>
      <c r="J83" s="251"/>
      <c r="K83" s="251"/>
      <c r="N83" s="250"/>
      <c r="O83" s="251"/>
      <c r="P83" s="251"/>
      <c r="Q83" s="251"/>
      <c r="R83" s="251"/>
      <c r="S83" s="251"/>
      <c r="T83" s="251"/>
      <c r="U83" s="251"/>
      <c r="V83" s="251"/>
      <c r="W83" s="251"/>
      <c r="Y83" s="250"/>
      <c r="Z83" s="251"/>
      <c r="AA83" s="251"/>
      <c r="AB83" s="251"/>
      <c r="AC83" s="251"/>
      <c r="AD83" s="251"/>
      <c r="AE83" s="251"/>
      <c r="AF83" s="251"/>
      <c r="AG83" s="251"/>
      <c r="AH83" s="251"/>
      <c r="AK83" s="250"/>
      <c r="AL83" s="251"/>
      <c r="AM83" s="251"/>
      <c r="AN83" s="251"/>
      <c r="AO83" s="251"/>
      <c r="AP83" s="251"/>
      <c r="AQ83" s="251"/>
      <c r="AR83" s="251"/>
      <c r="AS83" s="251"/>
      <c r="AT83" s="251"/>
      <c r="AV83" s="250"/>
      <c r="AW83" s="251"/>
      <c r="AX83" s="251"/>
      <c r="AY83" s="251"/>
      <c r="AZ83" s="251"/>
      <c r="BA83" s="251"/>
      <c r="BB83" s="251"/>
      <c r="BC83" s="251"/>
      <c r="BD83" s="251"/>
      <c r="BE83" s="251"/>
      <c r="BH83" s="250"/>
      <c r="BI83" s="251"/>
      <c r="BJ83" s="251"/>
      <c r="BK83" s="251"/>
      <c r="BL83" s="251"/>
      <c r="BM83" s="251"/>
      <c r="BN83" s="251"/>
      <c r="BO83" s="251"/>
      <c r="BP83" s="251"/>
      <c r="BQ83" s="251"/>
      <c r="BS83" s="250"/>
      <c r="BT83" s="251"/>
      <c r="BU83" s="251"/>
      <c r="BV83" s="251"/>
      <c r="BW83" s="251"/>
      <c r="BX83" s="251"/>
      <c r="BY83" s="251"/>
      <c r="BZ83" s="251"/>
      <c r="CA83" s="251"/>
      <c r="CB83" s="251"/>
      <c r="CE83" s="250"/>
      <c r="CF83" s="251"/>
      <c r="CG83" s="251"/>
      <c r="CH83" s="251"/>
      <c r="CI83" s="251"/>
      <c r="CJ83" s="251"/>
      <c r="CK83" s="251"/>
      <c r="CL83" s="251"/>
      <c r="CM83" s="251"/>
      <c r="CN83" s="251"/>
    </row>
    <row r="84" spans="2:92" s="244" customFormat="1" ht="11.25">
      <c r="B84" s="250"/>
      <c r="C84" s="251"/>
      <c r="D84" s="251"/>
      <c r="E84" s="251"/>
      <c r="F84" s="251"/>
      <c r="G84" s="251"/>
      <c r="H84" s="251"/>
      <c r="I84" s="251"/>
      <c r="J84" s="251"/>
      <c r="K84" s="251"/>
      <c r="N84" s="250"/>
      <c r="O84" s="251"/>
      <c r="P84" s="251"/>
      <c r="Q84" s="251"/>
      <c r="R84" s="251"/>
      <c r="S84" s="251"/>
      <c r="T84" s="251"/>
      <c r="U84" s="251"/>
      <c r="V84" s="251"/>
      <c r="W84" s="251"/>
      <c r="Y84" s="250"/>
      <c r="Z84" s="251"/>
      <c r="AA84" s="251"/>
      <c r="AB84" s="251"/>
      <c r="AC84" s="251"/>
      <c r="AD84" s="251"/>
      <c r="AE84" s="251"/>
      <c r="AF84" s="251"/>
      <c r="AG84" s="251"/>
      <c r="AH84" s="251"/>
      <c r="AK84" s="250"/>
      <c r="AL84" s="251"/>
      <c r="AM84" s="251"/>
      <c r="AN84" s="251"/>
      <c r="AO84" s="251"/>
      <c r="AP84" s="251"/>
      <c r="AQ84" s="251"/>
      <c r="AR84" s="251"/>
      <c r="AS84" s="251"/>
      <c r="AT84" s="251"/>
      <c r="AV84" s="250"/>
      <c r="AW84" s="251"/>
      <c r="AX84" s="251"/>
      <c r="AY84" s="251"/>
      <c r="AZ84" s="251"/>
      <c r="BA84" s="251"/>
      <c r="BB84" s="251"/>
      <c r="BC84" s="251"/>
      <c r="BD84" s="251"/>
      <c r="BE84" s="251"/>
      <c r="BH84" s="250"/>
      <c r="BI84" s="251"/>
      <c r="BJ84" s="251"/>
      <c r="BK84" s="251"/>
      <c r="BL84" s="251"/>
      <c r="BM84" s="251"/>
      <c r="BN84" s="251"/>
      <c r="BO84" s="251"/>
      <c r="BP84" s="251"/>
      <c r="BQ84" s="251"/>
      <c r="BS84" s="250"/>
      <c r="BT84" s="251"/>
      <c r="BU84" s="251"/>
      <c r="BV84" s="251"/>
      <c r="BW84" s="251"/>
      <c r="BX84" s="251"/>
      <c r="BY84" s="251"/>
      <c r="BZ84" s="251"/>
      <c r="CA84" s="251"/>
      <c r="CB84" s="251"/>
      <c r="CE84" s="250"/>
      <c r="CF84" s="251"/>
      <c r="CG84" s="251"/>
      <c r="CH84" s="251"/>
      <c r="CI84" s="251"/>
      <c r="CJ84" s="251"/>
      <c r="CK84" s="251"/>
      <c r="CL84" s="251"/>
      <c r="CM84" s="251"/>
      <c r="CN84" s="251"/>
    </row>
    <row r="85" spans="2:92" s="244" customFormat="1" ht="11.25">
      <c r="B85" s="250"/>
      <c r="C85" s="251"/>
      <c r="D85" s="251"/>
      <c r="E85" s="251"/>
      <c r="F85" s="251"/>
      <c r="G85" s="251"/>
      <c r="H85" s="251"/>
      <c r="I85" s="251"/>
      <c r="J85" s="251"/>
      <c r="K85" s="251"/>
      <c r="N85" s="250"/>
      <c r="O85" s="251"/>
      <c r="P85" s="251"/>
      <c r="Q85" s="251"/>
      <c r="R85" s="251"/>
      <c r="S85" s="251"/>
      <c r="T85" s="251"/>
      <c r="U85" s="251"/>
      <c r="V85" s="251"/>
      <c r="W85" s="251"/>
      <c r="Y85" s="250"/>
      <c r="Z85" s="251"/>
      <c r="AA85" s="251"/>
      <c r="AB85" s="251"/>
      <c r="AC85" s="251"/>
      <c r="AD85" s="251"/>
      <c r="AE85" s="251"/>
      <c r="AF85" s="251"/>
      <c r="AG85" s="251"/>
      <c r="AH85" s="251"/>
      <c r="AK85" s="250"/>
      <c r="AL85" s="251"/>
      <c r="AM85" s="251"/>
      <c r="AN85" s="251"/>
      <c r="AO85" s="251"/>
      <c r="AP85" s="251"/>
      <c r="AQ85" s="251"/>
      <c r="AR85" s="251"/>
      <c r="AS85" s="251"/>
      <c r="AT85" s="251"/>
      <c r="AV85" s="250"/>
      <c r="AW85" s="251"/>
      <c r="AX85" s="251"/>
      <c r="AY85" s="251"/>
      <c r="AZ85" s="251"/>
      <c r="BA85" s="251"/>
      <c r="BB85" s="251"/>
      <c r="BC85" s="251"/>
      <c r="BD85" s="251"/>
      <c r="BE85" s="251"/>
      <c r="BH85" s="250"/>
      <c r="BI85" s="251"/>
      <c r="BJ85" s="251"/>
      <c r="BK85" s="251"/>
      <c r="BL85" s="251"/>
      <c r="BM85" s="251"/>
      <c r="BN85" s="251"/>
      <c r="BO85" s="251"/>
      <c r="BP85" s="251"/>
      <c r="BQ85" s="251"/>
      <c r="BS85" s="250"/>
      <c r="BT85" s="251"/>
      <c r="BU85" s="251"/>
      <c r="BV85" s="251"/>
      <c r="BW85" s="251"/>
      <c r="BX85" s="251"/>
      <c r="BY85" s="251"/>
      <c r="BZ85" s="251"/>
      <c r="CA85" s="251"/>
      <c r="CB85" s="251"/>
      <c r="CE85" s="250"/>
      <c r="CF85" s="251"/>
      <c r="CG85" s="251"/>
      <c r="CH85" s="251"/>
      <c r="CI85" s="251"/>
      <c r="CJ85" s="251"/>
      <c r="CK85" s="251"/>
      <c r="CL85" s="251"/>
      <c r="CM85" s="251"/>
      <c r="CN85" s="251"/>
    </row>
    <row r="86" spans="2:92" s="244" customFormat="1" ht="11.25">
      <c r="B86" s="250"/>
      <c r="C86" s="251"/>
      <c r="D86" s="251"/>
      <c r="E86" s="251"/>
      <c r="F86" s="251"/>
      <c r="G86" s="251"/>
      <c r="H86" s="251"/>
      <c r="I86" s="251"/>
      <c r="J86" s="251"/>
      <c r="K86" s="251"/>
      <c r="N86" s="250"/>
      <c r="O86" s="251"/>
      <c r="P86" s="251"/>
      <c r="Q86" s="251"/>
      <c r="R86" s="251"/>
      <c r="S86" s="251"/>
      <c r="T86" s="251"/>
      <c r="U86" s="251"/>
      <c r="V86" s="251"/>
      <c r="W86" s="251"/>
      <c r="Y86" s="250"/>
      <c r="Z86" s="251"/>
      <c r="AA86" s="251"/>
      <c r="AB86" s="251"/>
      <c r="AC86" s="251"/>
      <c r="AD86" s="251"/>
      <c r="AE86" s="251"/>
      <c r="AF86" s="251"/>
      <c r="AG86" s="251"/>
      <c r="AH86" s="251"/>
      <c r="AK86" s="250"/>
      <c r="AL86" s="251"/>
      <c r="AM86" s="251"/>
      <c r="AN86" s="251"/>
      <c r="AO86" s="251"/>
      <c r="AP86" s="251"/>
      <c r="AQ86" s="251"/>
      <c r="AR86" s="251"/>
      <c r="AS86" s="251"/>
      <c r="AT86" s="251"/>
      <c r="AV86" s="250"/>
      <c r="AW86" s="251"/>
      <c r="AX86" s="251"/>
      <c r="AY86" s="251"/>
      <c r="AZ86" s="251"/>
      <c r="BA86" s="251"/>
      <c r="BB86" s="251"/>
      <c r="BC86" s="251"/>
      <c r="BD86" s="251"/>
      <c r="BE86" s="251"/>
      <c r="BH86" s="250"/>
      <c r="BI86" s="251"/>
      <c r="BJ86" s="251"/>
      <c r="BK86" s="251"/>
      <c r="BL86" s="251"/>
      <c r="BM86" s="251"/>
      <c r="BN86" s="251"/>
      <c r="BO86" s="251"/>
      <c r="BP86" s="251"/>
      <c r="BQ86" s="251"/>
      <c r="BS86" s="250"/>
      <c r="BT86" s="251"/>
      <c r="BU86" s="251"/>
      <c r="BV86" s="251"/>
      <c r="BW86" s="251"/>
      <c r="BX86" s="251"/>
      <c r="BY86" s="251"/>
      <c r="BZ86" s="251"/>
      <c r="CA86" s="251"/>
      <c r="CB86" s="251"/>
      <c r="CE86" s="250"/>
      <c r="CF86" s="251"/>
      <c r="CG86" s="251"/>
      <c r="CH86" s="251"/>
      <c r="CI86" s="251"/>
      <c r="CJ86" s="251"/>
      <c r="CK86" s="251"/>
      <c r="CL86" s="251"/>
      <c r="CM86" s="251"/>
      <c r="CN86" s="251"/>
    </row>
    <row r="87" spans="2:92" s="244" customFormat="1" ht="11.25">
      <c r="B87" s="250"/>
      <c r="C87" s="251"/>
      <c r="D87" s="251"/>
      <c r="E87" s="251"/>
      <c r="F87" s="251"/>
      <c r="G87" s="251"/>
      <c r="H87" s="251"/>
      <c r="I87" s="251"/>
      <c r="J87" s="251"/>
      <c r="K87" s="251"/>
      <c r="N87" s="250"/>
      <c r="O87" s="251"/>
      <c r="P87" s="251"/>
      <c r="Q87" s="251"/>
      <c r="R87" s="251"/>
      <c r="S87" s="251"/>
      <c r="T87" s="251"/>
      <c r="U87" s="251"/>
      <c r="V87" s="251"/>
      <c r="W87" s="251"/>
      <c r="Y87" s="250"/>
      <c r="Z87" s="251"/>
      <c r="AA87" s="251"/>
      <c r="AB87" s="251"/>
      <c r="AC87" s="251"/>
      <c r="AD87" s="251"/>
      <c r="AE87" s="251"/>
      <c r="AF87" s="251"/>
      <c r="AG87" s="251"/>
      <c r="AH87" s="251"/>
      <c r="AK87" s="250"/>
      <c r="AL87" s="251"/>
      <c r="AM87" s="251"/>
      <c r="AN87" s="251"/>
      <c r="AO87" s="251"/>
      <c r="AP87" s="251"/>
      <c r="AQ87" s="251"/>
      <c r="AR87" s="251"/>
      <c r="AS87" s="251"/>
      <c r="AT87" s="251"/>
      <c r="AV87" s="250"/>
      <c r="AW87" s="251"/>
      <c r="AX87" s="251"/>
      <c r="AY87" s="251"/>
      <c r="AZ87" s="251"/>
      <c r="BA87" s="251"/>
      <c r="BB87" s="251"/>
      <c r="BC87" s="251"/>
      <c r="BD87" s="251"/>
      <c r="BE87" s="251"/>
      <c r="BH87" s="250"/>
      <c r="BI87" s="251"/>
      <c r="BJ87" s="251"/>
      <c r="BK87" s="251"/>
      <c r="BL87" s="251"/>
      <c r="BM87" s="251"/>
      <c r="BN87" s="251"/>
      <c r="BO87" s="251"/>
      <c r="BP87" s="251"/>
      <c r="BQ87" s="251"/>
      <c r="BS87" s="250"/>
      <c r="BT87" s="251"/>
      <c r="BU87" s="251"/>
      <c r="BV87" s="251"/>
      <c r="BW87" s="251"/>
      <c r="BX87" s="251"/>
      <c r="BY87" s="251"/>
      <c r="BZ87" s="251"/>
      <c r="CA87" s="251"/>
      <c r="CB87" s="251"/>
      <c r="CE87" s="250"/>
      <c r="CF87" s="251"/>
      <c r="CG87" s="251"/>
      <c r="CH87" s="251"/>
      <c r="CI87" s="251"/>
      <c r="CJ87" s="251"/>
      <c r="CK87" s="251"/>
      <c r="CL87" s="251"/>
      <c r="CM87" s="251"/>
      <c r="CN87" s="251"/>
    </row>
    <row r="88" spans="2:92" s="244" customFormat="1" ht="11.25">
      <c r="B88" s="250"/>
      <c r="C88" s="251"/>
      <c r="D88" s="251"/>
      <c r="E88" s="251"/>
      <c r="F88" s="251"/>
      <c r="G88" s="251"/>
      <c r="H88" s="251"/>
      <c r="I88" s="251"/>
      <c r="J88" s="251"/>
      <c r="K88" s="251"/>
      <c r="N88" s="250"/>
      <c r="O88" s="251"/>
      <c r="P88" s="251"/>
      <c r="Q88" s="251"/>
      <c r="R88" s="251"/>
      <c r="S88" s="251"/>
      <c r="T88" s="251"/>
      <c r="U88" s="251"/>
      <c r="V88" s="251"/>
      <c r="W88" s="251"/>
      <c r="Y88" s="250"/>
      <c r="Z88" s="251"/>
      <c r="AA88" s="251"/>
      <c r="AB88" s="251"/>
      <c r="AC88" s="251"/>
      <c r="AD88" s="251"/>
      <c r="AE88" s="251"/>
      <c r="AF88" s="251"/>
      <c r="AG88" s="251"/>
      <c r="AH88" s="251"/>
      <c r="AK88" s="250"/>
      <c r="AL88" s="251"/>
      <c r="AM88" s="251"/>
      <c r="AN88" s="251"/>
      <c r="AO88" s="251"/>
      <c r="AP88" s="251"/>
      <c r="AQ88" s="251"/>
      <c r="AR88" s="251"/>
      <c r="AS88" s="251"/>
      <c r="AT88" s="251"/>
      <c r="AV88" s="250"/>
      <c r="AW88" s="251"/>
      <c r="AX88" s="251"/>
      <c r="AY88" s="251"/>
      <c r="AZ88" s="251"/>
      <c r="BA88" s="251"/>
      <c r="BB88" s="251"/>
      <c r="BC88" s="251"/>
      <c r="BD88" s="251"/>
      <c r="BE88" s="251"/>
      <c r="BH88" s="250"/>
      <c r="BI88" s="251"/>
      <c r="BJ88" s="251"/>
      <c r="BK88" s="251"/>
      <c r="BL88" s="251"/>
      <c r="BM88" s="251"/>
      <c r="BN88" s="251"/>
      <c r="BO88" s="251"/>
      <c r="BP88" s="251"/>
      <c r="BQ88" s="251"/>
      <c r="BS88" s="250"/>
      <c r="BT88" s="251"/>
      <c r="BU88" s="251"/>
      <c r="BV88" s="251"/>
      <c r="BW88" s="251"/>
      <c r="BX88" s="251"/>
      <c r="BY88" s="251"/>
      <c r="BZ88" s="251"/>
      <c r="CA88" s="251"/>
      <c r="CB88" s="251"/>
      <c r="CE88" s="250"/>
      <c r="CF88" s="251"/>
      <c r="CG88" s="251"/>
      <c r="CH88" s="251"/>
      <c r="CI88" s="251"/>
      <c r="CJ88" s="251"/>
      <c r="CK88" s="251"/>
      <c r="CL88" s="251"/>
      <c r="CM88" s="251"/>
      <c r="CN88" s="251"/>
    </row>
    <row r="89" spans="2:92" s="244" customFormat="1" ht="11.25">
      <c r="B89" s="250"/>
      <c r="C89" s="251"/>
      <c r="D89" s="251"/>
      <c r="E89" s="251"/>
      <c r="F89" s="251"/>
      <c r="G89" s="251"/>
      <c r="H89" s="251"/>
      <c r="I89" s="251"/>
      <c r="J89" s="251"/>
      <c r="K89" s="251"/>
      <c r="N89" s="250"/>
      <c r="O89" s="251"/>
      <c r="P89" s="251"/>
      <c r="Q89" s="251"/>
      <c r="R89" s="251"/>
      <c r="S89" s="251"/>
      <c r="T89" s="251"/>
      <c r="U89" s="251"/>
      <c r="V89" s="251"/>
      <c r="W89" s="251"/>
      <c r="Y89" s="250"/>
      <c r="Z89" s="251"/>
      <c r="AA89" s="251"/>
      <c r="AB89" s="251"/>
      <c r="AC89" s="251"/>
      <c r="AD89" s="251"/>
      <c r="AE89" s="251"/>
      <c r="AF89" s="251"/>
      <c r="AG89" s="251"/>
      <c r="AH89" s="251"/>
      <c r="AK89" s="250"/>
      <c r="AL89" s="251"/>
      <c r="AM89" s="251"/>
      <c r="AN89" s="251"/>
      <c r="AO89" s="251"/>
      <c r="AP89" s="251"/>
      <c r="AQ89" s="251"/>
      <c r="AR89" s="251"/>
      <c r="AS89" s="251"/>
      <c r="AT89" s="251"/>
      <c r="AV89" s="250"/>
      <c r="AW89" s="251"/>
      <c r="AX89" s="251"/>
      <c r="AY89" s="251"/>
      <c r="AZ89" s="251"/>
      <c r="BA89" s="251"/>
      <c r="BB89" s="251"/>
      <c r="BC89" s="251"/>
      <c r="BD89" s="251"/>
      <c r="BE89" s="251"/>
      <c r="BH89" s="250"/>
      <c r="BI89" s="251"/>
      <c r="BJ89" s="251"/>
      <c r="BK89" s="251"/>
      <c r="BL89" s="251"/>
      <c r="BM89" s="251"/>
      <c r="BN89" s="251"/>
      <c r="BO89" s="251"/>
      <c r="BP89" s="251"/>
      <c r="BQ89" s="251"/>
      <c r="BS89" s="250"/>
      <c r="BT89" s="251"/>
      <c r="BU89" s="251"/>
      <c r="BV89" s="251"/>
      <c r="BW89" s="251"/>
      <c r="BX89" s="251"/>
      <c r="BY89" s="251"/>
      <c r="BZ89" s="251"/>
      <c r="CA89" s="251"/>
      <c r="CB89" s="251"/>
      <c r="CE89" s="250"/>
      <c r="CF89" s="251"/>
      <c r="CG89" s="251"/>
      <c r="CH89" s="251"/>
      <c r="CI89" s="251"/>
      <c r="CJ89" s="251"/>
      <c r="CK89" s="251"/>
      <c r="CL89" s="251"/>
      <c r="CM89" s="251"/>
      <c r="CN89" s="251"/>
    </row>
    <row r="90" spans="2:92" s="244" customFormat="1" ht="11.25">
      <c r="B90" s="250"/>
      <c r="C90" s="251"/>
      <c r="D90" s="251"/>
      <c r="E90" s="251"/>
      <c r="F90" s="251"/>
      <c r="G90" s="251"/>
      <c r="H90" s="251"/>
      <c r="I90" s="251"/>
      <c r="J90" s="251"/>
      <c r="K90" s="251"/>
      <c r="N90" s="250"/>
      <c r="O90" s="251"/>
      <c r="P90" s="251"/>
      <c r="Q90" s="251"/>
      <c r="R90" s="251"/>
      <c r="S90" s="251"/>
      <c r="T90" s="251"/>
      <c r="U90" s="251"/>
      <c r="V90" s="251"/>
      <c r="W90" s="251"/>
      <c r="Y90" s="250"/>
      <c r="Z90" s="251"/>
      <c r="AA90" s="251"/>
      <c r="AB90" s="251"/>
      <c r="AC90" s="251"/>
      <c r="AD90" s="251"/>
      <c r="AE90" s="251"/>
      <c r="AF90" s="251"/>
      <c r="AG90" s="251"/>
      <c r="AH90" s="251"/>
      <c r="AK90" s="250"/>
      <c r="AL90" s="251"/>
      <c r="AM90" s="251"/>
      <c r="AN90" s="251"/>
      <c r="AO90" s="251"/>
      <c r="AP90" s="251"/>
      <c r="AQ90" s="251"/>
      <c r="AR90" s="251"/>
      <c r="AS90" s="251"/>
      <c r="AT90" s="251"/>
      <c r="AV90" s="250"/>
      <c r="AW90" s="251"/>
      <c r="AX90" s="251"/>
      <c r="AY90" s="251"/>
      <c r="AZ90" s="251"/>
      <c r="BA90" s="251"/>
      <c r="BB90" s="251"/>
      <c r="BC90" s="251"/>
      <c r="BD90" s="251"/>
      <c r="BE90" s="251"/>
      <c r="BH90" s="250"/>
      <c r="BI90" s="251"/>
      <c r="BJ90" s="251"/>
      <c r="BK90" s="251"/>
      <c r="BL90" s="251"/>
      <c r="BM90" s="251"/>
      <c r="BN90" s="251"/>
      <c r="BO90" s="251"/>
      <c r="BP90" s="251"/>
      <c r="BQ90" s="251"/>
      <c r="BS90" s="250"/>
      <c r="BT90" s="251"/>
      <c r="BU90" s="251"/>
      <c r="BV90" s="251"/>
      <c r="BW90" s="251"/>
      <c r="BX90" s="251"/>
      <c r="BY90" s="251"/>
      <c r="BZ90" s="251"/>
      <c r="CA90" s="251"/>
      <c r="CB90" s="251"/>
      <c r="CE90" s="250"/>
      <c r="CF90" s="251"/>
      <c r="CG90" s="251"/>
      <c r="CH90" s="251"/>
      <c r="CI90" s="251"/>
      <c r="CJ90" s="251"/>
      <c r="CK90" s="251"/>
      <c r="CL90" s="251"/>
      <c r="CM90" s="251"/>
      <c r="CN90" s="251"/>
    </row>
    <row r="91" spans="2:92" s="244" customFormat="1" ht="11.25">
      <c r="B91" s="250"/>
      <c r="C91" s="251"/>
      <c r="D91" s="251"/>
      <c r="E91" s="251"/>
      <c r="F91" s="251"/>
      <c r="G91" s="251"/>
      <c r="H91" s="251"/>
      <c r="I91" s="251"/>
      <c r="J91" s="251"/>
      <c r="K91" s="251"/>
      <c r="N91" s="250"/>
      <c r="O91" s="251"/>
      <c r="P91" s="251"/>
      <c r="Q91" s="251"/>
      <c r="R91" s="251"/>
      <c r="S91" s="251"/>
      <c r="T91" s="251"/>
      <c r="U91" s="251"/>
      <c r="V91" s="251"/>
      <c r="W91" s="251"/>
      <c r="Y91" s="250"/>
      <c r="Z91" s="251"/>
      <c r="AA91" s="251"/>
      <c r="AB91" s="251"/>
      <c r="AC91" s="251"/>
      <c r="AD91" s="251"/>
      <c r="AE91" s="251"/>
      <c r="AF91" s="251"/>
      <c r="AG91" s="251"/>
      <c r="AH91" s="251"/>
      <c r="AK91" s="250"/>
      <c r="AL91" s="251"/>
      <c r="AM91" s="251"/>
      <c r="AN91" s="251"/>
      <c r="AO91" s="251"/>
      <c r="AP91" s="251"/>
      <c r="AQ91" s="251"/>
      <c r="AR91" s="251"/>
      <c r="AS91" s="251"/>
      <c r="AT91" s="251"/>
      <c r="AV91" s="250"/>
      <c r="AW91" s="251"/>
      <c r="AX91" s="251"/>
      <c r="AY91" s="251"/>
      <c r="AZ91" s="251"/>
      <c r="BA91" s="251"/>
      <c r="BB91" s="251"/>
      <c r="BC91" s="251"/>
      <c r="BD91" s="251"/>
      <c r="BE91" s="251"/>
      <c r="BH91" s="250"/>
      <c r="BI91" s="251"/>
      <c r="BJ91" s="251"/>
      <c r="BK91" s="251"/>
      <c r="BL91" s="251"/>
      <c r="BM91" s="251"/>
      <c r="BN91" s="251"/>
      <c r="BO91" s="251"/>
      <c r="BP91" s="251"/>
      <c r="BQ91" s="251"/>
      <c r="BS91" s="250"/>
      <c r="BT91" s="251"/>
      <c r="BU91" s="251"/>
      <c r="BV91" s="251"/>
      <c r="BW91" s="251"/>
      <c r="BX91" s="251"/>
      <c r="BY91" s="251"/>
      <c r="BZ91" s="251"/>
      <c r="CA91" s="251"/>
      <c r="CB91" s="251"/>
      <c r="CE91" s="250"/>
      <c r="CF91" s="251"/>
      <c r="CG91" s="251"/>
      <c r="CH91" s="251"/>
      <c r="CI91" s="251"/>
      <c r="CJ91" s="251"/>
      <c r="CK91" s="251"/>
      <c r="CL91" s="251"/>
      <c r="CM91" s="251"/>
      <c r="CN91" s="251"/>
    </row>
    <row r="92" spans="2:92" s="244" customFormat="1" ht="11.25">
      <c r="B92" s="250"/>
      <c r="C92" s="251"/>
      <c r="D92" s="251"/>
      <c r="E92" s="251"/>
      <c r="F92" s="251"/>
      <c r="G92" s="251"/>
      <c r="H92" s="251"/>
      <c r="I92" s="251"/>
      <c r="J92" s="251"/>
      <c r="K92" s="251"/>
      <c r="N92" s="250"/>
      <c r="O92" s="251"/>
      <c r="P92" s="251"/>
      <c r="Q92" s="251"/>
      <c r="R92" s="251"/>
      <c r="S92" s="251"/>
      <c r="T92" s="251"/>
      <c r="U92" s="251"/>
      <c r="V92" s="251"/>
      <c r="W92" s="251"/>
      <c r="Y92" s="250"/>
      <c r="Z92" s="251"/>
      <c r="AA92" s="251"/>
      <c r="AB92" s="251"/>
      <c r="AC92" s="251"/>
      <c r="AD92" s="251"/>
      <c r="AE92" s="251"/>
      <c r="AF92" s="251"/>
      <c r="AG92" s="251"/>
      <c r="AH92" s="251"/>
      <c r="AK92" s="250"/>
      <c r="AL92" s="251"/>
      <c r="AM92" s="251"/>
      <c r="AN92" s="251"/>
      <c r="AO92" s="251"/>
      <c r="AP92" s="251"/>
      <c r="AQ92" s="251"/>
      <c r="AR92" s="251"/>
      <c r="AS92" s="251"/>
      <c r="AT92" s="251"/>
      <c r="AV92" s="250"/>
      <c r="AW92" s="251"/>
      <c r="AX92" s="251"/>
      <c r="AY92" s="251"/>
      <c r="AZ92" s="251"/>
      <c r="BA92" s="251"/>
      <c r="BB92" s="251"/>
      <c r="BC92" s="251"/>
      <c r="BD92" s="251"/>
      <c r="BE92" s="251"/>
      <c r="BH92" s="250"/>
      <c r="BI92" s="251"/>
      <c r="BJ92" s="251"/>
      <c r="BK92" s="251"/>
      <c r="BL92" s="251"/>
      <c r="BM92" s="251"/>
      <c r="BN92" s="251"/>
      <c r="BO92" s="251"/>
      <c r="BP92" s="251"/>
      <c r="BQ92" s="251"/>
      <c r="BS92" s="250"/>
      <c r="BT92" s="251"/>
      <c r="BU92" s="251"/>
      <c r="BV92" s="251"/>
      <c r="BW92" s="251"/>
      <c r="BX92" s="251"/>
      <c r="BY92" s="251"/>
      <c r="BZ92" s="251"/>
      <c r="CA92" s="251"/>
      <c r="CB92" s="251"/>
      <c r="CE92" s="250"/>
      <c r="CF92" s="251"/>
      <c r="CG92" s="251"/>
      <c r="CH92" s="251"/>
      <c r="CI92" s="251"/>
      <c r="CJ92" s="251"/>
      <c r="CK92" s="251"/>
      <c r="CL92" s="251"/>
      <c r="CM92" s="251"/>
      <c r="CN92" s="251"/>
    </row>
    <row r="93" spans="2:92" s="244" customFormat="1" ht="11.25">
      <c r="B93" s="250"/>
      <c r="C93" s="251"/>
      <c r="D93" s="251"/>
      <c r="E93" s="251"/>
      <c r="F93" s="251"/>
      <c r="G93" s="251"/>
      <c r="H93" s="251"/>
      <c r="I93" s="251"/>
      <c r="J93" s="251"/>
      <c r="K93" s="251"/>
      <c r="N93" s="250"/>
      <c r="O93" s="251"/>
      <c r="P93" s="251"/>
      <c r="Q93" s="251"/>
      <c r="R93" s="251"/>
      <c r="S93" s="251"/>
      <c r="T93" s="251"/>
      <c r="U93" s="251"/>
      <c r="V93" s="251"/>
      <c r="W93" s="251"/>
      <c r="Y93" s="250"/>
      <c r="Z93" s="251"/>
      <c r="AA93" s="251"/>
      <c r="AB93" s="251"/>
      <c r="AC93" s="251"/>
      <c r="AD93" s="251"/>
      <c r="AE93" s="251"/>
      <c r="AF93" s="251"/>
      <c r="AG93" s="251"/>
      <c r="AH93" s="251"/>
      <c r="AK93" s="250"/>
      <c r="AL93" s="251"/>
      <c r="AM93" s="251"/>
      <c r="AN93" s="251"/>
      <c r="AO93" s="251"/>
      <c r="AP93" s="251"/>
      <c r="AQ93" s="251"/>
      <c r="AR93" s="251"/>
      <c r="AS93" s="251"/>
      <c r="AT93" s="251"/>
      <c r="AV93" s="250"/>
      <c r="AW93" s="251"/>
      <c r="AX93" s="251"/>
      <c r="AY93" s="251"/>
      <c r="AZ93" s="251"/>
      <c r="BA93" s="251"/>
      <c r="BB93" s="251"/>
      <c r="BC93" s="251"/>
      <c r="BD93" s="251"/>
      <c r="BE93" s="251"/>
      <c r="BH93" s="250"/>
      <c r="BI93" s="251"/>
      <c r="BJ93" s="251"/>
      <c r="BK93" s="251"/>
      <c r="BL93" s="251"/>
      <c r="BM93" s="251"/>
      <c r="BN93" s="251"/>
      <c r="BO93" s="251"/>
      <c r="BP93" s="251"/>
      <c r="BQ93" s="251"/>
      <c r="BS93" s="250"/>
      <c r="BT93" s="251"/>
      <c r="BU93" s="251"/>
      <c r="BV93" s="251"/>
      <c r="BW93" s="251"/>
      <c r="BX93" s="251"/>
      <c r="BY93" s="251"/>
      <c r="BZ93" s="251"/>
      <c r="CA93" s="251"/>
      <c r="CB93" s="251"/>
      <c r="CE93" s="250"/>
      <c r="CF93" s="251"/>
      <c r="CG93" s="251"/>
      <c r="CH93" s="251"/>
      <c r="CI93" s="251"/>
      <c r="CJ93" s="251"/>
      <c r="CK93" s="251"/>
      <c r="CL93" s="251"/>
      <c r="CM93" s="251"/>
      <c r="CN93" s="251"/>
    </row>
    <row r="94" spans="2:92" s="244" customFormat="1" ht="11.25">
      <c r="B94" s="250"/>
      <c r="C94" s="251"/>
      <c r="D94" s="251"/>
      <c r="E94" s="251"/>
      <c r="F94" s="251"/>
      <c r="G94" s="251"/>
      <c r="H94" s="251"/>
      <c r="I94" s="251"/>
      <c r="J94" s="251"/>
      <c r="K94" s="251"/>
      <c r="N94" s="250"/>
      <c r="O94" s="251"/>
      <c r="P94" s="251"/>
      <c r="Q94" s="251"/>
      <c r="R94" s="251"/>
      <c r="S94" s="251"/>
      <c r="T94" s="251"/>
      <c r="U94" s="251"/>
      <c r="V94" s="251"/>
      <c r="W94" s="251"/>
      <c r="Y94" s="250"/>
      <c r="Z94" s="251"/>
      <c r="AA94" s="251"/>
      <c r="AB94" s="251"/>
      <c r="AC94" s="251"/>
      <c r="AD94" s="251"/>
      <c r="AE94" s="251"/>
      <c r="AF94" s="251"/>
      <c r="AG94" s="251"/>
      <c r="AH94" s="251"/>
      <c r="AK94" s="250"/>
      <c r="AL94" s="251"/>
      <c r="AM94" s="251"/>
      <c r="AN94" s="251"/>
      <c r="AO94" s="251"/>
      <c r="AP94" s="251"/>
      <c r="AQ94" s="251"/>
      <c r="AR94" s="251"/>
      <c r="AS94" s="251"/>
      <c r="AT94" s="251"/>
      <c r="AV94" s="250"/>
      <c r="AW94" s="251"/>
      <c r="AX94" s="251"/>
      <c r="AY94" s="251"/>
      <c r="AZ94" s="251"/>
      <c r="BA94" s="251"/>
      <c r="BB94" s="251"/>
      <c r="BC94" s="251"/>
      <c r="BD94" s="251"/>
      <c r="BE94" s="251"/>
      <c r="BH94" s="250"/>
      <c r="BI94" s="251"/>
      <c r="BJ94" s="251"/>
      <c r="BK94" s="251"/>
      <c r="BL94" s="251"/>
      <c r="BM94" s="251"/>
      <c r="BN94" s="251"/>
      <c r="BO94" s="251"/>
      <c r="BP94" s="251"/>
      <c r="BQ94" s="251"/>
      <c r="BS94" s="250"/>
      <c r="BT94" s="251"/>
      <c r="BU94" s="251"/>
      <c r="BV94" s="251"/>
      <c r="BW94" s="251"/>
      <c r="BX94" s="251"/>
      <c r="BY94" s="251"/>
      <c r="BZ94" s="251"/>
      <c r="CA94" s="251"/>
      <c r="CB94" s="251"/>
      <c r="CE94" s="250"/>
      <c r="CF94" s="251"/>
      <c r="CG94" s="251"/>
      <c r="CH94" s="251"/>
      <c r="CI94" s="251"/>
      <c r="CJ94" s="251"/>
      <c r="CK94" s="251"/>
      <c r="CL94" s="251"/>
      <c r="CM94" s="251"/>
      <c r="CN94" s="251"/>
    </row>
    <row r="95" spans="2:92" s="244" customFormat="1" ht="11.25">
      <c r="B95" s="250"/>
      <c r="C95" s="251"/>
      <c r="D95" s="251"/>
      <c r="E95" s="251"/>
      <c r="F95" s="251"/>
      <c r="G95" s="251"/>
      <c r="H95" s="251"/>
      <c r="I95" s="251"/>
      <c r="J95" s="251"/>
      <c r="K95" s="251"/>
      <c r="N95" s="250"/>
      <c r="O95" s="251"/>
      <c r="P95" s="251"/>
      <c r="Q95" s="251"/>
      <c r="R95" s="251"/>
      <c r="S95" s="251"/>
      <c r="T95" s="251"/>
      <c r="U95" s="251"/>
      <c r="V95" s="251"/>
      <c r="W95" s="251"/>
      <c r="Y95" s="250"/>
      <c r="Z95" s="251"/>
      <c r="AA95" s="251"/>
      <c r="AB95" s="251"/>
      <c r="AC95" s="251"/>
      <c r="AD95" s="251"/>
      <c r="AE95" s="251"/>
      <c r="AF95" s="251"/>
      <c r="AG95" s="251"/>
      <c r="AH95" s="251"/>
      <c r="AK95" s="250"/>
      <c r="AL95" s="251"/>
      <c r="AM95" s="251"/>
      <c r="AN95" s="251"/>
      <c r="AO95" s="251"/>
      <c r="AP95" s="251"/>
      <c r="AQ95" s="251"/>
      <c r="AR95" s="251"/>
      <c r="AS95" s="251"/>
      <c r="AT95" s="251"/>
      <c r="AV95" s="250"/>
      <c r="AW95" s="251"/>
      <c r="AX95" s="251"/>
      <c r="AY95" s="251"/>
      <c r="AZ95" s="251"/>
      <c r="BA95" s="251"/>
      <c r="BB95" s="251"/>
      <c r="BC95" s="251"/>
      <c r="BD95" s="251"/>
      <c r="BE95" s="251"/>
      <c r="BH95" s="250"/>
      <c r="BI95" s="251"/>
      <c r="BJ95" s="251"/>
      <c r="BK95" s="251"/>
      <c r="BL95" s="251"/>
      <c r="BM95" s="251"/>
      <c r="BN95" s="251"/>
      <c r="BO95" s="251"/>
      <c r="BP95" s="251"/>
      <c r="BQ95" s="251"/>
      <c r="BS95" s="250"/>
      <c r="BT95" s="251"/>
      <c r="BU95" s="251"/>
      <c r="BV95" s="251"/>
      <c r="BW95" s="251"/>
      <c r="BX95" s="251"/>
      <c r="BY95" s="251"/>
      <c r="BZ95" s="251"/>
      <c r="CA95" s="251"/>
      <c r="CB95" s="251"/>
      <c r="CE95" s="250"/>
      <c r="CF95" s="251"/>
      <c r="CG95" s="251"/>
      <c r="CH95" s="251"/>
      <c r="CI95" s="251"/>
      <c r="CJ95" s="251"/>
      <c r="CK95" s="251"/>
      <c r="CL95" s="251"/>
      <c r="CM95" s="251"/>
      <c r="CN95" s="251"/>
    </row>
    <row r="96" spans="2:92" s="244" customFormat="1" ht="11.25">
      <c r="B96" s="250"/>
      <c r="C96" s="251"/>
      <c r="D96" s="251"/>
      <c r="E96" s="251"/>
      <c r="F96" s="251"/>
      <c r="G96" s="251"/>
      <c r="H96" s="251"/>
      <c r="I96" s="251"/>
      <c r="J96" s="251"/>
      <c r="K96" s="251"/>
      <c r="N96" s="250"/>
      <c r="O96" s="251"/>
      <c r="P96" s="251"/>
      <c r="Q96" s="251"/>
      <c r="R96" s="251"/>
      <c r="S96" s="251"/>
      <c r="T96" s="251"/>
      <c r="U96" s="251"/>
      <c r="V96" s="251"/>
      <c r="W96" s="251"/>
      <c r="Y96" s="250"/>
      <c r="Z96" s="251"/>
      <c r="AA96" s="251"/>
      <c r="AB96" s="251"/>
      <c r="AC96" s="251"/>
      <c r="AD96" s="251"/>
      <c r="AE96" s="251"/>
      <c r="AF96" s="251"/>
      <c r="AG96" s="251"/>
      <c r="AH96" s="251"/>
      <c r="AK96" s="250"/>
      <c r="AL96" s="251"/>
      <c r="AM96" s="251"/>
      <c r="AN96" s="251"/>
      <c r="AO96" s="251"/>
      <c r="AP96" s="251"/>
      <c r="AQ96" s="251"/>
      <c r="AR96" s="251"/>
      <c r="AS96" s="251"/>
      <c r="AT96" s="251"/>
      <c r="AV96" s="250"/>
      <c r="AW96" s="251"/>
      <c r="AX96" s="251"/>
      <c r="AY96" s="251"/>
      <c r="AZ96" s="251"/>
      <c r="BA96" s="251"/>
      <c r="BB96" s="251"/>
      <c r="BC96" s="251"/>
      <c r="BD96" s="251"/>
      <c r="BE96" s="251"/>
      <c r="BH96" s="250"/>
      <c r="BI96" s="251"/>
      <c r="BJ96" s="251"/>
      <c r="BK96" s="251"/>
      <c r="BL96" s="251"/>
      <c r="BM96" s="251"/>
      <c r="BN96" s="251"/>
      <c r="BO96" s="251"/>
      <c r="BP96" s="251"/>
      <c r="BQ96" s="251"/>
      <c r="BS96" s="250"/>
      <c r="BT96" s="251"/>
      <c r="BU96" s="251"/>
      <c r="BV96" s="251"/>
      <c r="BW96" s="251"/>
      <c r="BX96" s="251"/>
      <c r="BY96" s="251"/>
      <c r="BZ96" s="251"/>
      <c r="CA96" s="251"/>
      <c r="CB96" s="251"/>
      <c r="CE96" s="250"/>
      <c r="CF96" s="251"/>
      <c r="CG96" s="251"/>
      <c r="CH96" s="251"/>
      <c r="CI96" s="251"/>
      <c r="CJ96" s="251"/>
      <c r="CK96" s="251"/>
      <c r="CL96" s="251"/>
      <c r="CM96" s="251"/>
      <c r="CN96" s="251"/>
    </row>
    <row r="97" spans="2:92" s="244" customFormat="1" ht="11.25">
      <c r="B97" s="250"/>
      <c r="C97" s="251"/>
      <c r="D97" s="251"/>
      <c r="E97" s="251"/>
      <c r="F97" s="251"/>
      <c r="G97" s="251"/>
      <c r="H97" s="251"/>
      <c r="I97" s="251"/>
      <c r="J97" s="251"/>
      <c r="K97" s="251"/>
      <c r="N97" s="250"/>
      <c r="O97" s="251"/>
      <c r="P97" s="251"/>
      <c r="Q97" s="251"/>
      <c r="R97" s="251"/>
      <c r="S97" s="251"/>
      <c r="T97" s="251"/>
      <c r="U97" s="251"/>
      <c r="V97" s="251"/>
      <c r="W97" s="251"/>
      <c r="Y97" s="250"/>
      <c r="Z97" s="251"/>
      <c r="AA97" s="251"/>
      <c r="AB97" s="251"/>
      <c r="AC97" s="251"/>
      <c r="AD97" s="251"/>
      <c r="AE97" s="251"/>
      <c r="AF97" s="251"/>
      <c r="AG97" s="251"/>
      <c r="AH97" s="251"/>
      <c r="AK97" s="250"/>
      <c r="AL97" s="251"/>
      <c r="AM97" s="251"/>
      <c r="AN97" s="251"/>
      <c r="AO97" s="251"/>
      <c r="AP97" s="251"/>
      <c r="AQ97" s="251"/>
      <c r="AR97" s="251"/>
      <c r="AS97" s="251"/>
      <c r="AT97" s="251"/>
      <c r="AV97" s="250"/>
      <c r="AW97" s="251"/>
      <c r="AX97" s="251"/>
      <c r="AY97" s="251"/>
      <c r="AZ97" s="251"/>
      <c r="BA97" s="251"/>
      <c r="BB97" s="251"/>
      <c r="BC97" s="251"/>
      <c r="BD97" s="251"/>
      <c r="BE97" s="251"/>
      <c r="BH97" s="250"/>
      <c r="BI97" s="251"/>
      <c r="BJ97" s="251"/>
      <c r="BK97" s="251"/>
      <c r="BL97" s="251"/>
      <c r="BM97" s="251"/>
      <c r="BN97" s="251"/>
      <c r="BO97" s="251"/>
      <c r="BP97" s="251"/>
      <c r="BQ97" s="251"/>
      <c r="BS97" s="250"/>
      <c r="BT97" s="251"/>
      <c r="BU97" s="251"/>
      <c r="BV97" s="251"/>
      <c r="BW97" s="251"/>
      <c r="BX97" s="251"/>
      <c r="BY97" s="251"/>
      <c r="BZ97" s="251"/>
      <c r="CA97" s="251"/>
      <c r="CB97" s="251"/>
      <c r="CE97" s="250"/>
      <c r="CF97" s="251"/>
      <c r="CG97" s="251"/>
      <c r="CH97" s="251"/>
      <c r="CI97" s="251"/>
      <c r="CJ97" s="251"/>
      <c r="CK97" s="251"/>
      <c r="CL97" s="251"/>
      <c r="CM97" s="251"/>
      <c r="CN97" s="251"/>
    </row>
    <row r="98" spans="2:92" s="244" customFormat="1" ht="11.25">
      <c r="B98" s="250"/>
      <c r="C98" s="251"/>
      <c r="D98" s="251"/>
      <c r="E98" s="251"/>
      <c r="F98" s="251"/>
      <c r="G98" s="251"/>
      <c r="H98" s="251"/>
      <c r="I98" s="251"/>
      <c r="J98" s="251"/>
      <c r="K98" s="251"/>
      <c r="N98" s="250"/>
      <c r="O98" s="251"/>
      <c r="P98" s="251"/>
      <c r="Q98" s="251"/>
      <c r="R98" s="251"/>
      <c r="S98" s="251"/>
      <c r="T98" s="251"/>
      <c r="U98" s="251"/>
      <c r="V98" s="251"/>
      <c r="W98" s="251"/>
      <c r="Y98" s="250"/>
      <c r="Z98" s="251"/>
      <c r="AA98" s="251"/>
      <c r="AB98" s="251"/>
      <c r="AC98" s="251"/>
      <c r="AD98" s="251"/>
      <c r="AE98" s="251"/>
      <c r="AF98" s="251"/>
      <c r="AG98" s="251"/>
      <c r="AH98" s="251"/>
      <c r="AK98" s="250"/>
      <c r="AL98" s="251"/>
      <c r="AM98" s="251"/>
      <c r="AN98" s="251"/>
      <c r="AO98" s="251"/>
      <c r="AP98" s="251"/>
      <c r="AQ98" s="251"/>
      <c r="AR98" s="251"/>
      <c r="AS98" s="251"/>
      <c r="AT98" s="251"/>
      <c r="AV98" s="250"/>
      <c r="AW98" s="251"/>
      <c r="AX98" s="251"/>
      <c r="AY98" s="251"/>
      <c r="AZ98" s="251"/>
      <c r="BA98" s="251"/>
      <c r="BB98" s="251"/>
      <c r="BC98" s="251"/>
      <c r="BD98" s="251"/>
      <c r="BE98" s="251"/>
      <c r="BH98" s="250"/>
      <c r="BI98" s="251"/>
      <c r="BJ98" s="251"/>
      <c r="BK98" s="251"/>
      <c r="BL98" s="251"/>
      <c r="BM98" s="251"/>
      <c r="BN98" s="251"/>
      <c r="BO98" s="251"/>
      <c r="BP98" s="251"/>
      <c r="BQ98" s="251"/>
      <c r="BS98" s="250"/>
      <c r="BT98" s="251"/>
      <c r="BU98" s="251"/>
      <c r="BV98" s="251"/>
      <c r="BW98" s="251"/>
      <c r="BX98" s="251"/>
      <c r="BY98" s="251"/>
      <c r="BZ98" s="251"/>
      <c r="CA98" s="251"/>
      <c r="CB98" s="251"/>
      <c r="CE98" s="250"/>
      <c r="CF98" s="251"/>
      <c r="CG98" s="251"/>
      <c r="CH98" s="251"/>
      <c r="CI98" s="251"/>
      <c r="CJ98" s="251"/>
      <c r="CK98" s="251"/>
      <c r="CL98" s="251"/>
      <c r="CM98" s="251"/>
      <c r="CN98" s="251"/>
    </row>
    <row r="99" spans="2:92" s="244" customFormat="1" ht="11.25">
      <c r="B99" s="250"/>
      <c r="C99" s="251"/>
      <c r="D99" s="251"/>
      <c r="E99" s="251"/>
      <c r="F99" s="251"/>
      <c r="G99" s="251"/>
      <c r="H99" s="251"/>
      <c r="I99" s="251"/>
      <c r="J99" s="251"/>
      <c r="K99" s="251"/>
      <c r="N99" s="250"/>
      <c r="O99" s="251"/>
      <c r="P99" s="251"/>
      <c r="Q99" s="251"/>
      <c r="R99" s="251"/>
      <c r="S99" s="251"/>
      <c r="T99" s="251"/>
      <c r="U99" s="251"/>
      <c r="V99" s="251"/>
      <c r="W99" s="251"/>
      <c r="Y99" s="250"/>
      <c r="Z99" s="251"/>
      <c r="AA99" s="251"/>
      <c r="AB99" s="251"/>
      <c r="AC99" s="251"/>
      <c r="AD99" s="251"/>
      <c r="AE99" s="251"/>
      <c r="AF99" s="251"/>
      <c r="AG99" s="251"/>
      <c r="AH99" s="251"/>
      <c r="AK99" s="250"/>
      <c r="AL99" s="251"/>
      <c r="AM99" s="251"/>
      <c r="AN99" s="251"/>
      <c r="AO99" s="251"/>
      <c r="AP99" s="251"/>
      <c r="AQ99" s="251"/>
      <c r="AR99" s="251"/>
      <c r="AS99" s="251"/>
      <c r="AT99" s="251"/>
      <c r="AV99" s="250"/>
      <c r="AW99" s="251"/>
      <c r="AX99" s="251"/>
      <c r="AY99" s="251"/>
      <c r="AZ99" s="251"/>
      <c r="BA99" s="251"/>
      <c r="BB99" s="251"/>
      <c r="BC99" s="251"/>
      <c r="BD99" s="251"/>
      <c r="BE99" s="251"/>
      <c r="BH99" s="250"/>
      <c r="BI99" s="251"/>
      <c r="BJ99" s="251"/>
      <c r="BK99" s="251"/>
      <c r="BL99" s="251"/>
      <c r="BM99" s="251"/>
      <c r="BN99" s="251"/>
      <c r="BO99" s="251"/>
      <c r="BP99" s="251"/>
      <c r="BQ99" s="251"/>
      <c r="BS99" s="250"/>
      <c r="BT99" s="251"/>
      <c r="BU99" s="251"/>
      <c r="BV99" s="251"/>
      <c r="BW99" s="251"/>
      <c r="BX99" s="251"/>
      <c r="BY99" s="251"/>
      <c r="BZ99" s="251"/>
      <c r="CA99" s="251"/>
      <c r="CB99" s="251"/>
      <c r="CE99" s="250"/>
      <c r="CF99" s="251"/>
      <c r="CG99" s="251"/>
      <c r="CH99" s="251"/>
      <c r="CI99" s="251"/>
      <c r="CJ99" s="251"/>
      <c r="CK99" s="251"/>
      <c r="CL99" s="251"/>
      <c r="CM99" s="251"/>
      <c r="CN99" s="251"/>
    </row>
    <row r="100" spans="2:92" s="244" customFormat="1" ht="11.25">
      <c r="B100" s="250"/>
      <c r="C100" s="251"/>
      <c r="D100" s="251"/>
      <c r="E100" s="251"/>
      <c r="F100" s="251"/>
      <c r="G100" s="251"/>
      <c r="H100" s="251"/>
      <c r="I100" s="251"/>
      <c r="J100" s="251"/>
      <c r="K100" s="251"/>
      <c r="N100" s="250"/>
      <c r="O100" s="251"/>
      <c r="P100" s="251"/>
      <c r="Q100" s="251"/>
      <c r="R100" s="251"/>
      <c r="S100" s="251"/>
      <c r="T100" s="251"/>
      <c r="U100" s="251"/>
      <c r="V100" s="251"/>
      <c r="W100" s="251"/>
      <c r="Y100" s="250"/>
      <c r="Z100" s="251"/>
      <c r="AA100" s="251"/>
      <c r="AB100" s="251"/>
      <c r="AC100" s="251"/>
      <c r="AD100" s="251"/>
      <c r="AE100" s="251"/>
      <c r="AF100" s="251"/>
      <c r="AG100" s="251"/>
      <c r="AH100" s="251"/>
      <c r="AK100" s="250"/>
      <c r="AL100" s="251"/>
      <c r="AM100" s="251"/>
      <c r="AN100" s="251"/>
      <c r="AO100" s="251"/>
      <c r="AP100" s="251"/>
      <c r="AQ100" s="251"/>
      <c r="AR100" s="251"/>
      <c r="AS100" s="251"/>
      <c r="AT100" s="251"/>
      <c r="AV100" s="250"/>
      <c r="AW100" s="251"/>
      <c r="AX100" s="251"/>
      <c r="AY100" s="251"/>
      <c r="AZ100" s="251"/>
      <c r="BA100" s="251"/>
      <c r="BB100" s="251"/>
      <c r="BC100" s="251"/>
      <c r="BD100" s="251"/>
      <c r="BE100" s="251"/>
      <c r="BH100" s="250"/>
      <c r="BI100" s="251"/>
      <c r="BJ100" s="251"/>
      <c r="BK100" s="251"/>
      <c r="BL100" s="251"/>
      <c r="BM100" s="251"/>
      <c r="BN100" s="251"/>
      <c r="BO100" s="251"/>
      <c r="BP100" s="251"/>
      <c r="BQ100" s="251"/>
      <c r="BS100" s="250"/>
      <c r="BT100" s="251"/>
      <c r="BU100" s="251"/>
      <c r="BV100" s="251"/>
      <c r="BW100" s="251"/>
      <c r="BX100" s="251"/>
      <c r="BY100" s="251"/>
      <c r="BZ100" s="251"/>
      <c r="CA100" s="251"/>
      <c r="CB100" s="251"/>
      <c r="CE100" s="250"/>
      <c r="CF100" s="251"/>
      <c r="CG100" s="251"/>
      <c r="CH100" s="251"/>
      <c r="CI100" s="251"/>
      <c r="CJ100" s="251"/>
      <c r="CK100" s="251"/>
      <c r="CL100" s="251"/>
      <c r="CM100" s="251"/>
      <c r="CN100" s="251"/>
    </row>
    <row r="101" spans="2:92" s="244" customFormat="1" ht="11.25">
      <c r="B101" s="250"/>
      <c r="C101" s="251"/>
      <c r="D101" s="251"/>
      <c r="E101" s="251"/>
      <c r="F101" s="251"/>
      <c r="G101" s="251"/>
      <c r="H101" s="251"/>
      <c r="I101" s="251"/>
      <c r="J101" s="251"/>
      <c r="K101" s="251"/>
      <c r="N101" s="250"/>
      <c r="O101" s="251"/>
      <c r="P101" s="251"/>
      <c r="Q101" s="251"/>
      <c r="R101" s="251"/>
      <c r="S101" s="251"/>
      <c r="T101" s="251"/>
      <c r="U101" s="251"/>
      <c r="V101" s="251"/>
      <c r="W101" s="251"/>
      <c r="Y101" s="250"/>
      <c r="Z101" s="251"/>
      <c r="AA101" s="251"/>
      <c r="AB101" s="251"/>
      <c r="AC101" s="251"/>
      <c r="AD101" s="251"/>
      <c r="AE101" s="251"/>
      <c r="AF101" s="251"/>
      <c r="AG101" s="251"/>
      <c r="AH101" s="251"/>
      <c r="AK101" s="250"/>
      <c r="AL101" s="251"/>
      <c r="AM101" s="251"/>
      <c r="AN101" s="251"/>
      <c r="AO101" s="251"/>
      <c r="AP101" s="251"/>
      <c r="AQ101" s="251"/>
      <c r="AR101" s="251"/>
      <c r="AS101" s="251"/>
      <c r="AT101" s="251"/>
      <c r="AV101" s="250"/>
      <c r="AW101" s="251"/>
      <c r="AX101" s="251"/>
      <c r="AY101" s="251"/>
      <c r="AZ101" s="251"/>
      <c r="BA101" s="251"/>
      <c r="BB101" s="251"/>
      <c r="BC101" s="251"/>
      <c r="BD101" s="251"/>
      <c r="BE101" s="251"/>
      <c r="BH101" s="250"/>
      <c r="BI101" s="251"/>
      <c r="BJ101" s="251"/>
      <c r="BK101" s="251"/>
      <c r="BL101" s="251"/>
      <c r="BM101" s="251"/>
      <c r="BN101" s="251"/>
      <c r="BO101" s="251"/>
      <c r="BP101" s="251"/>
      <c r="BQ101" s="251"/>
      <c r="BS101" s="250"/>
      <c r="BT101" s="251"/>
      <c r="BU101" s="251"/>
      <c r="BV101" s="251"/>
      <c r="BW101" s="251"/>
      <c r="BX101" s="251"/>
      <c r="BY101" s="251"/>
      <c r="BZ101" s="251"/>
      <c r="CA101" s="251"/>
      <c r="CB101" s="251"/>
      <c r="CE101" s="250"/>
      <c r="CF101" s="251"/>
      <c r="CG101" s="251"/>
      <c r="CH101" s="251"/>
      <c r="CI101" s="251"/>
      <c r="CJ101" s="251"/>
      <c r="CK101" s="251"/>
      <c r="CL101" s="251"/>
      <c r="CM101" s="251"/>
      <c r="CN101" s="251"/>
    </row>
    <row r="102" spans="2:92" s="244" customFormat="1" ht="11.25">
      <c r="B102" s="250"/>
      <c r="C102" s="251"/>
      <c r="D102" s="251"/>
      <c r="E102" s="251"/>
      <c r="F102" s="251"/>
      <c r="G102" s="251"/>
      <c r="H102" s="251"/>
      <c r="I102" s="251"/>
      <c r="J102" s="251"/>
      <c r="K102" s="251"/>
      <c r="N102" s="250"/>
      <c r="O102" s="251"/>
      <c r="P102" s="251"/>
      <c r="Q102" s="251"/>
      <c r="R102" s="251"/>
      <c r="S102" s="251"/>
      <c r="T102" s="251"/>
      <c r="U102" s="251"/>
      <c r="V102" s="251"/>
      <c r="W102" s="251"/>
      <c r="Y102" s="250"/>
      <c r="Z102" s="251"/>
      <c r="AA102" s="251"/>
      <c r="AB102" s="251"/>
      <c r="AC102" s="251"/>
      <c r="AD102" s="251"/>
      <c r="AE102" s="251"/>
      <c r="AF102" s="251"/>
      <c r="AG102" s="251"/>
      <c r="AH102" s="251"/>
      <c r="AK102" s="250"/>
      <c r="AL102" s="251"/>
      <c r="AM102" s="251"/>
      <c r="AN102" s="251"/>
      <c r="AO102" s="251"/>
      <c r="AP102" s="251"/>
      <c r="AQ102" s="251"/>
      <c r="AR102" s="251"/>
      <c r="AS102" s="251"/>
      <c r="AT102" s="251"/>
      <c r="AV102" s="250"/>
      <c r="AW102" s="251"/>
      <c r="AX102" s="251"/>
      <c r="AY102" s="251"/>
      <c r="AZ102" s="251"/>
      <c r="BA102" s="251"/>
      <c r="BB102" s="251"/>
      <c r="BC102" s="251"/>
      <c r="BD102" s="251"/>
      <c r="BE102" s="251"/>
      <c r="BH102" s="250"/>
      <c r="BI102" s="251"/>
      <c r="BJ102" s="251"/>
      <c r="BK102" s="251"/>
      <c r="BL102" s="251"/>
      <c r="BM102" s="251"/>
      <c r="BN102" s="251"/>
      <c r="BO102" s="251"/>
      <c r="BP102" s="251"/>
      <c r="BQ102" s="251"/>
      <c r="BS102" s="250"/>
      <c r="BT102" s="251"/>
      <c r="BU102" s="251"/>
      <c r="BV102" s="251"/>
      <c r="BW102" s="251"/>
      <c r="BX102" s="251"/>
      <c r="BY102" s="251"/>
      <c r="BZ102" s="251"/>
      <c r="CA102" s="251"/>
      <c r="CB102" s="251"/>
      <c r="CE102" s="250"/>
      <c r="CF102" s="251"/>
      <c r="CG102" s="251"/>
      <c r="CH102" s="251"/>
      <c r="CI102" s="251"/>
      <c r="CJ102" s="251"/>
      <c r="CK102" s="251"/>
      <c r="CL102" s="251"/>
      <c r="CM102" s="251"/>
      <c r="CN102" s="251"/>
    </row>
    <row r="103" spans="2:92" s="244" customFormat="1" ht="11.25">
      <c r="B103" s="250"/>
      <c r="C103" s="251"/>
      <c r="D103" s="251"/>
      <c r="E103" s="251"/>
      <c r="F103" s="251"/>
      <c r="G103" s="251"/>
      <c r="H103" s="251"/>
      <c r="I103" s="251"/>
      <c r="J103" s="251"/>
      <c r="K103" s="251"/>
      <c r="N103" s="250"/>
      <c r="O103" s="251"/>
      <c r="P103" s="251"/>
      <c r="Q103" s="251"/>
      <c r="R103" s="251"/>
      <c r="S103" s="251"/>
      <c r="T103" s="251"/>
      <c r="U103" s="251"/>
      <c r="V103" s="251"/>
      <c r="W103" s="251"/>
      <c r="Y103" s="250"/>
      <c r="Z103" s="251"/>
      <c r="AA103" s="251"/>
      <c r="AB103" s="251"/>
      <c r="AC103" s="251"/>
      <c r="AD103" s="251"/>
      <c r="AE103" s="251"/>
      <c r="AF103" s="251"/>
      <c r="AG103" s="251"/>
      <c r="AH103" s="251"/>
      <c r="AK103" s="250"/>
      <c r="AL103" s="251"/>
      <c r="AM103" s="251"/>
      <c r="AN103" s="251"/>
      <c r="AO103" s="251"/>
      <c r="AP103" s="251"/>
      <c r="AQ103" s="251"/>
      <c r="AR103" s="251"/>
      <c r="AS103" s="251"/>
      <c r="AT103" s="251"/>
      <c r="AV103" s="250"/>
      <c r="AW103" s="251"/>
      <c r="AX103" s="251"/>
      <c r="AY103" s="251"/>
      <c r="AZ103" s="251"/>
      <c r="BA103" s="251"/>
      <c r="BB103" s="251"/>
      <c r="BC103" s="251"/>
      <c r="BD103" s="251"/>
      <c r="BE103" s="251"/>
      <c r="BH103" s="250"/>
      <c r="BI103" s="251"/>
      <c r="BJ103" s="251"/>
      <c r="BK103" s="251"/>
      <c r="BL103" s="251"/>
      <c r="BM103" s="251"/>
      <c r="BN103" s="251"/>
      <c r="BO103" s="251"/>
      <c r="BP103" s="251"/>
      <c r="BQ103" s="251"/>
      <c r="BS103" s="250"/>
      <c r="BT103" s="251"/>
      <c r="BU103" s="251"/>
      <c r="BV103" s="251"/>
      <c r="BW103" s="251"/>
      <c r="BX103" s="251"/>
      <c r="BY103" s="251"/>
      <c r="BZ103" s="251"/>
      <c r="CA103" s="251"/>
      <c r="CB103" s="251"/>
      <c r="CE103" s="250"/>
      <c r="CF103" s="251"/>
      <c r="CG103" s="251"/>
      <c r="CH103" s="251"/>
      <c r="CI103" s="251"/>
      <c r="CJ103" s="251"/>
      <c r="CK103" s="251"/>
      <c r="CL103" s="251"/>
      <c r="CM103" s="251"/>
      <c r="CN103" s="251"/>
    </row>
    <row r="104" spans="2:92" s="244" customFormat="1" ht="11.25">
      <c r="B104" s="250"/>
      <c r="C104" s="251"/>
      <c r="D104" s="251"/>
      <c r="E104" s="251"/>
      <c r="F104" s="251"/>
      <c r="G104" s="251"/>
      <c r="H104" s="251"/>
      <c r="I104" s="251"/>
      <c r="J104" s="251"/>
      <c r="K104" s="251"/>
      <c r="N104" s="250"/>
      <c r="O104" s="251"/>
      <c r="P104" s="251"/>
      <c r="Q104" s="251"/>
      <c r="R104" s="251"/>
      <c r="S104" s="251"/>
      <c r="T104" s="251"/>
      <c r="U104" s="251"/>
      <c r="V104" s="251"/>
      <c r="W104" s="251"/>
      <c r="Y104" s="250"/>
      <c r="Z104" s="251"/>
      <c r="AA104" s="251"/>
      <c r="AB104" s="251"/>
      <c r="AC104" s="251"/>
      <c r="AD104" s="251"/>
      <c r="AE104" s="251"/>
      <c r="AF104" s="251"/>
      <c r="AG104" s="251"/>
      <c r="AH104" s="251"/>
      <c r="AK104" s="250"/>
      <c r="AL104" s="251"/>
      <c r="AM104" s="251"/>
      <c r="AN104" s="251"/>
      <c r="AO104" s="251"/>
      <c r="AP104" s="251"/>
      <c r="AQ104" s="251"/>
      <c r="AR104" s="251"/>
      <c r="AS104" s="251"/>
      <c r="AT104" s="251"/>
      <c r="AV104" s="250"/>
      <c r="AW104" s="251"/>
      <c r="AX104" s="251"/>
      <c r="AY104" s="251"/>
      <c r="AZ104" s="251"/>
      <c r="BA104" s="251"/>
      <c r="BB104" s="251"/>
      <c r="BC104" s="251"/>
      <c r="BD104" s="251"/>
      <c r="BE104" s="251"/>
      <c r="BH104" s="250"/>
      <c r="BI104" s="251"/>
      <c r="BJ104" s="251"/>
      <c r="BK104" s="251"/>
      <c r="BL104" s="251"/>
      <c r="BM104" s="251"/>
      <c r="BN104" s="251"/>
      <c r="BO104" s="251"/>
      <c r="BP104" s="251"/>
      <c r="BQ104" s="251"/>
      <c r="BS104" s="250"/>
      <c r="BT104" s="251"/>
      <c r="BU104" s="251"/>
      <c r="BV104" s="251"/>
      <c r="BW104" s="251"/>
      <c r="BX104" s="251"/>
      <c r="BY104" s="251"/>
      <c r="BZ104" s="251"/>
      <c r="CA104" s="251"/>
      <c r="CB104" s="251"/>
      <c r="CE104" s="250"/>
      <c r="CF104" s="251"/>
      <c r="CG104" s="251"/>
      <c r="CH104" s="251"/>
      <c r="CI104" s="251"/>
      <c r="CJ104" s="251"/>
      <c r="CK104" s="251"/>
      <c r="CL104" s="251"/>
      <c r="CM104" s="251"/>
      <c r="CN104" s="251"/>
    </row>
    <row r="105" spans="2:92" s="244" customFormat="1" ht="11.25">
      <c r="B105" s="250"/>
      <c r="C105" s="251"/>
      <c r="D105" s="251"/>
      <c r="E105" s="251"/>
      <c r="F105" s="251"/>
      <c r="G105" s="251"/>
      <c r="H105" s="251"/>
      <c r="I105" s="251"/>
      <c r="J105" s="251"/>
      <c r="K105" s="251"/>
      <c r="N105" s="250"/>
      <c r="O105" s="251"/>
      <c r="P105" s="251"/>
      <c r="Q105" s="251"/>
      <c r="R105" s="251"/>
      <c r="S105" s="251"/>
      <c r="T105" s="251"/>
      <c r="U105" s="251"/>
      <c r="V105" s="251"/>
      <c r="W105" s="251"/>
      <c r="Y105" s="250"/>
      <c r="Z105" s="251"/>
      <c r="AA105" s="251"/>
      <c r="AB105" s="251"/>
      <c r="AC105" s="251"/>
      <c r="AD105" s="251"/>
      <c r="AE105" s="251"/>
      <c r="AF105" s="251"/>
      <c r="AG105" s="251"/>
      <c r="AH105" s="251"/>
      <c r="AK105" s="250"/>
      <c r="AL105" s="251"/>
      <c r="AM105" s="251"/>
      <c r="AN105" s="251"/>
      <c r="AO105" s="251"/>
      <c r="AP105" s="251"/>
      <c r="AQ105" s="251"/>
      <c r="AR105" s="251"/>
      <c r="AS105" s="251"/>
      <c r="AT105" s="251"/>
      <c r="AV105" s="250"/>
      <c r="AW105" s="251"/>
      <c r="AX105" s="251"/>
      <c r="AY105" s="251"/>
      <c r="AZ105" s="251"/>
      <c r="BA105" s="251"/>
      <c r="BB105" s="251"/>
      <c r="BC105" s="251"/>
      <c r="BD105" s="251"/>
      <c r="BE105" s="251"/>
      <c r="BH105" s="250"/>
      <c r="BI105" s="251"/>
      <c r="BJ105" s="251"/>
      <c r="BK105" s="251"/>
      <c r="BL105" s="251"/>
      <c r="BM105" s="251"/>
      <c r="BN105" s="251"/>
      <c r="BO105" s="251"/>
      <c r="BP105" s="251"/>
      <c r="BQ105" s="251"/>
      <c r="BS105" s="250"/>
      <c r="BT105" s="251"/>
      <c r="BU105" s="251"/>
      <c r="BV105" s="251"/>
      <c r="BW105" s="251"/>
      <c r="BX105" s="251"/>
      <c r="BY105" s="251"/>
      <c r="BZ105" s="251"/>
      <c r="CA105" s="251"/>
      <c r="CB105" s="251"/>
      <c r="CE105" s="250"/>
      <c r="CF105" s="251"/>
      <c r="CG105" s="251"/>
      <c r="CH105" s="251"/>
      <c r="CI105" s="251"/>
      <c r="CJ105" s="251"/>
      <c r="CK105" s="251"/>
      <c r="CL105" s="251"/>
      <c r="CM105" s="251"/>
      <c r="CN105" s="251"/>
    </row>
    <row r="106" spans="2:92" s="244" customFormat="1" ht="11.25">
      <c r="B106" s="250"/>
      <c r="C106" s="251"/>
      <c r="D106" s="251"/>
      <c r="E106" s="251"/>
      <c r="F106" s="251"/>
      <c r="G106" s="251"/>
      <c r="H106" s="251"/>
      <c r="I106" s="251"/>
      <c r="J106" s="251"/>
      <c r="K106" s="251"/>
      <c r="N106" s="250"/>
      <c r="O106" s="251"/>
      <c r="P106" s="251"/>
      <c r="Q106" s="251"/>
      <c r="R106" s="251"/>
      <c r="S106" s="251"/>
      <c r="T106" s="251"/>
      <c r="U106" s="251"/>
      <c r="V106" s="251"/>
      <c r="W106" s="251"/>
      <c r="Y106" s="250"/>
      <c r="Z106" s="251"/>
      <c r="AA106" s="251"/>
      <c r="AB106" s="251"/>
      <c r="AC106" s="251"/>
      <c r="AD106" s="251"/>
      <c r="AE106" s="251"/>
      <c r="AF106" s="251"/>
      <c r="AG106" s="251"/>
      <c r="AH106" s="251"/>
      <c r="AK106" s="250"/>
      <c r="AL106" s="251"/>
      <c r="AM106" s="251"/>
      <c r="AN106" s="251"/>
      <c r="AO106" s="251"/>
      <c r="AP106" s="251"/>
      <c r="AQ106" s="251"/>
      <c r="AR106" s="251"/>
      <c r="AS106" s="251"/>
      <c r="AT106" s="251"/>
      <c r="AV106" s="250"/>
      <c r="AW106" s="251"/>
      <c r="AX106" s="251"/>
      <c r="AY106" s="251"/>
      <c r="AZ106" s="251"/>
      <c r="BA106" s="251"/>
      <c r="BB106" s="251"/>
      <c r="BC106" s="251"/>
      <c r="BD106" s="251"/>
      <c r="BE106" s="251"/>
      <c r="BH106" s="250"/>
      <c r="BI106" s="251"/>
      <c r="BJ106" s="251"/>
      <c r="BK106" s="251"/>
      <c r="BL106" s="251"/>
      <c r="BM106" s="251"/>
      <c r="BN106" s="251"/>
      <c r="BO106" s="251"/>
      <c r="BP106" s="251"/>
      <c r="BQ106" s="251"/>
      <c r="BS106" s="250"/>
      <c r="BT106" s="251"/>
      <c r="BU106" s="251"/>
      <c r="BV106" s="251"/>
      <c r="BW106" s="251"/>
      <c r="BX106" s="251"/>
      <c r="BY106" s="251"/>
      <c r="BZ106" s="251"/>
      <c r="CA106" s="251"/>
      <c r="CB106" s="251"/>
      <c r="CE106" s="250"/>
      <c r="CF106" s="251"/>
      <c r="CG106" s="251"/>
      <c r="CH106" s="251"/>
      <c r="CI106" s="251"/>
      <c r="CJ106" s="251"/>
      <c r="CK106" s="251"/>
      <c r="CL106" s="251"/>
      <c r="CM106" s="251"/>
      <c r="CN106" s="251"/>
    </row>
    <row r="107" spans="2:92" s="244" customFormat="1" ht="11.25">
      <c r="B107" s="250"/>
      <c r="C107" s="251"/>
      <c r="D107" s="251"/>
      <c r="E107" s="251"/>
      <c r="F107" s="251"/>
      <c r="G107" s="251"/>
      <c r="H107" s="251"/>
      <c r="I107" s="251"/>
      <c r="J107" s="251"/>
      <c r="K107" s="251"/>
      <c r="N107" s="250"/>
      <c r="O107" s="251"/>
      <c r="P107" s="251"/>
      <c r="Q107" s="251"/>
      <c r="R107" s="251"/>
      <c r="S107" s="251"/>
      <c r="T107" s="251"/>
      <c r="U107" s="251"/>
      <c r="V107" s="251"/>
      <c r="W107" s="251"/>
      <c r="Y107" s="250"/>
      <c r="Z107" s="251"/>
      <c r="AA107" s="251"/>
      <c r="AB107" s="251"/>
      <c r="AC107" s="251"/>
      <c r="AD107" s="251"/>
      <c r="AE107" s="251"/>
      <c r="AF107" s="251"/>
      <c r="AG107" s="251"/>
      <c r="AH107" s="251"/>
      <c r="AK107" s="250"/>
      <c r="AL107" s="251"/>
      <c r="AM107" s="251"/>
      <c r="AN107" s="251"/>
      <c r="AO107" s="251"/>
      <c r="AP107" s="251"/>
      <c r="AQ107" s="251"/>
      <c r="AR107" s="251"/>
      <c r="AS107" s="251"/>
      <c r="AT107" s="251"/>
      <c r="AV107" s="250"/>
      <c r="AW107" s="251"/>
      <c r="AX107" s="251"/>
      <c r="AY107" s="251"/>
      <c r="AZ107" s="251"/>
      <c r="BA107" s="251"/>
      <c r="BB107" s="251"/>
      <c r="BC107" s="251"/>
      <c r="BD107" s="251"/>
      <c r="BE107" s="251"/>
      <c r="BH107" s="250"/>
      <c r="BI107" s="251"/>
      <c r="BJ107" s="251"/>
      <c r="BK107" s="251"/>
      <c r="BL107" s="251"/>
      <c r="BM107" s="251"/>
      <c r="BN107" s="251"/>
      <c r="BO107" s="251"/>
      <c r="BP107" s="251"/>
      <c r="BQ107" s="251"/>
      <c r="BS107" s="250"/>
      <c r="BT107" s="251"/>
      <c r="BU107" s="251"/>
      <c r="BV107" s="251"/>
      <c r="BW107" s="251"/>
      <c r="BX107" s="251"/>
      <c r="BY107" s="251"/>
      <c r="BZ107" s="251"/>
      <c r="CA107" s="251"/>
      <c r="CB107" s="251"/>
      <c r="CE107" s="250"/>
      <c r="CF107" s="251"/>
      <c r="CG107" s="251"/>
      <c r="CH107" s="251"/>
      <c r="CI107" s="251"/>
      <c r="CJ107" s="251"/>
      <c r="CK107" s="251"/>
      <c r="CL107" s="251"/>
      <c r="CM107" s="251"/>
      <c r="CN107" s="251"/>
    </row>
    <row r="108" spans="2:92" s="244" customFormat="1" ht="11.25">
      <c r="B108" s="250"/>
      <c r="C108" s="251"/>
      <c r="D108" s="251"/>
      <c r="E108" s="251"/>
      <c r="F108" s="251"/>
      <c r="G108" s="251"/>
      <c r="H108" s="251"/>
      <c r="I108" s="251"/>
      <c r="J108" s="251"/>
      <c r="K108" s="251"/>
      <c r="N108" s="250"/>
      <c r="O108" s="251"/>
      <c r="P108" s="251"/>
      <c r="Q108" s="251"/>
      <c r="R108" s="251"/>
      <c r="S108" s="251"/>
      <c r="T108" s="251"/>
      <c r="U108" s="251"/>
      <c r="V108" s="251"/>
      <c r="W108" s="251"/>
      <c r="Y108" s="250"/>
      <c r="Z108" s="251"/>
      <c r="AA108" s="251"/>
      <c r="AB108" s="251"/>
      <c r="AC108" s="251"/>
      <c r="AD108" s="251"/>
      <c r="AE108" s="251"/>
      <c r="AF108" s="251"/>
      <c r="AG108" s="251"/>
      <c r="AH108" s="251"/>
      <c r="AK108" s="250"/>
      <c r="AL108" s="251"/>
      <c r="AM108" s="251"/>
      <c r="AN108" s="251"/>
      <c r="AO108" s="251"/>
      <c r="AP108" s="251"/>
      <c r="AQ108" s="251"/>
      <c r="AR108" s="251"/>
      <c r="AS108" s="251"/>
      <c r="AT108" s="251"/>
      <c r="AV108" s="250"/>
      <c r="AW108" s="251"/>
      <c r="AX108" s="251"/>
      <c r="AY108" s="251"/>
      <c r="AZ108" s="251"/>
      <c r="BA108" s="251"/>
      <c r="BB108" s="251"/>
      <c r="BC108" s="251"/>
      <c r="BD108" s="251"/>
      <c r="BE108" s="251"/>
      <c r="BH108" s="250"/>
      <c r="BI108" s="251"/>
      <c r="BJ108" s="251"/>
      <c r="BK108" s="251"/>
      <c r="BL108" s="251"/>
      <c r="BM108" s="251"/>
      <c r="BN108" s="251"/>
      <c r="BO108" s="251"/>
      <c r="BP108" s="251"/>
      <c r="BQ108" s="251"/>
      <c r="BS108" s="250"/>
      <c r="BT108" s="251"/>
      <c r="BU108" s="251"/>
      <c r="BV108" s="251"/>
      <c r="BW108" s="251"/>
      <c r="BX108" s="251"/>
      <c r="BY108" s="251"/>
      <c r="BZ108" s="251"/>
      <c r="CA108" s="251"/>
      <c r="CB108" s="251"/>
      <c r="CE108" s="250"/>
      <c r="CF108" s="251"/>
      <c r="CG108" s="251"/>
      <c r="CH108" s="251"/>
      <c r="CI108" s="251"/>
      <c r="CJ108" s="251"/>
      <c r="CK108" s="251"/>
      <c r="CL108" s="251"/>
      <c r="CM108" s="251"/>
      <c r="CN108" s="251"/>
    </row>
    <row r="109" spans="2:92" s="244" customFormat="1" ht="11.25">
      <c r="B109" s="250"/>
      <c r="C109" s="251"/>
      <c r="D109" s="251"/>
      <c r="E109" s="251"/>
      <c r="F109" s="251"/>
      <c r="G109" s="251"/>
      <c r="H109" s="251"/>
      <c r="I109" s="251"/>
      <c r="J109" s="251"/>
      <c r="K109" s="251"/>
      <c r="N109" s="250"/>
      <c r="O109" s="251"/>
      <c r="P109" s="251"/>
      <c r="Q109" s="251"/>
      <c r="R109" s="251"/>
      <c r="S109" s="251"/>
      <c r="T109" s="251"/>
      <c r="U109" s="251"/>
      <c r="V109" s="251"/>
      <c r="W109" s="251"/>
      <c r="Y109" s="250"/>
      <c r="Z109" s="251"/>
      <c r="AA109" s="251"/>
      <c r="AB109" s="251"/>
      <c r="AC109" s="251"/>
      <c r="AD109" s="251"/>
      <c r="AE109" s="251"/>
      <c r="AF109" s="251"/>
      <c r="AG109" s="251"/>
      <c r="AH109" s="251"/>
      <c r="AK109" s="250"/>
      <c r="AL109" s="251"/>
      <c r="AM109" s="251"/>
      <c r="AN109" s="251"/>
      <c r="AO109" s="251"/>
      <c r="AP109" s="251"/>
      <c r="AQ109" s="251"/>
      <c r="AR109" s="251"/>
      <c r="AS109" s="251"/>
      <c r="AT109" s="251"/>
      <c r="AV109" s="250"/>
      <c r="AW109" s="251"/>
      <c r="AX109" s="251"/>
      <c r="AY109" s="251"/>
      <c r="AZ109" s="251"/>
      <c r="BA109" s="251"/>
      <c r="BB109" s="251"/>
      <c r="BC109" s="251"/>
      <c r="BD109" s="251"/>
      <c r="BE109" s="251"/>
      <c r="BH109" s="250"/>
      <c r="BI109" s="251"/>
      <c r="BJ109" s="251"/>
      <c r="BK109" s="251"/>
      <c r="BL109" s="251"/>
      <c r="BM109" s="251"/>
      <c r="BN109" s="251"/>
      <c r="BO109" s="251"/>
      <c r="BP109" s="251"/>
      <c r="BQ109" s="251"/>
      <c r="BS109" s="250"/>
      <c r="BT109" s="251"/>
      <c r="BU109" s="251"/>
      <c r="BV109" s="251"/>
      <c r="BW109" s="251"/>
      <c r="BX109" s="251"/>
      <c r="BY109" s="251"/>
      <c r="BZ109" s="251"/>
      <c r="CA109" s="251"/>
      <c r="CB109" s="251"/>
      <c r="CE109" s="250"/>
      <c r="CF109" s="251"/>
      <c r="CG109" s="251"/>
      <c r="CH109" s="251"/>
      <c r="CI109" s="251"/>
      <c r="CJ109" s="251"/>
      <c r="CK109" s="251"/>
      <c r="CL109" s="251"/>
      <c r="CM109" s="251"/>
      <c r="CN109" s="251"/>
    </row>
    <row r="110" spans="2:92" s="244" customFormat="1" ht="11.25">
      <c r="B110" s="250"/>
      <c r="C110" s="251"/>
      <c r="D110" s="251"/>
      <c r="E110" s="251"/>
      <c r="F110" s="251"/>
      <c r="G110" s="251"/>
      <c r="H110" s="251"/>
      <c r="I110" s="251"/>
      <c r="J110" s="251"/>
      <c r="K110" s="251"/>
      <c r="N110" s="250"/>
      <c r="O110" s="251"/>
      <c r="P110" s="251"/>
      <c r="Q110" s="251"/>
      <c r="R110" s="251"/>
      <c r="S110" s="251"/>
      <c r="T110" s="251"/>
      <c r="U110" s="251"/>
      <c r="V110" s="251"/>
      <c r="W110" s="251"/>
      <c r="Y110" s="250"/>
      <c r="Z110" s="251"/>
      <c r="AA110" s="251"/>
      <c r="AB110" s="251"/>
      <c r="AC110" s="251"/>
      <c r="AD110" s="251"/>
      <c r="AE110" s="251"/>
      <c r="AF110" s="251"/>
      <c r="AG110" s="251"/>
      <c r="AH110" s="251"/>
      <c r="AK110" s="250"/>
      <c r="AL110" s="251"/>
      <c r="AM110" s="251"/>
      <c r="AN110" s="251"/>
      <c r="AO110" s="251"/>
      <c r="AP110" s="251"/>
      <c r="AQ110" s="251"/>
      <c r="AR110" s="251"/>
      <c r="AS110" s="251"/>
      <c r="AT110" s="251"/>
      <c r="AV110" s="250"/>
      <c r="AW110" s="251"/>
      <c r="AX110" s="251"/>
      <c r="AY110" s="251"/>
      <c r="AZ110" s="251"/>
      <c r="BA110" s="251"/>
      <c r="BB110" s="251"/>
      <c r="BC110" s="251"/>
      <c r="BD110" s="251"/>
      <c r="BE110" s="251"/>
      <c r="BH110" s="250"/>
      <c r="BI110" s="251"/>
      <c r="BJ110" s="251"/>
      <c r="BK110" s="251"/>
      <c r="BL110" s="251"/>
      <c r="BM110" s="251"/>
      <c r="BN110" s="251"/>
      <c r="BO110" s="251"/>
      <c r="BP110" s="251"/>
      <c r="BQ110" s="251"/>
      <c r="BS110" s="250"/>
      <c r="BT110" s="251"/>
      <c r="BU110" s="251"/>
      <c r="BV110" s="251"/>
      <c r="BW110" s="251"/>
      <c r="BX110" s="251"/>
      <c r="BY110" s="251"/>
      <c r="BZ110" s="251"/>
      <c r="CA110" s="251"/>
      <c r="CB110" s="251"/>
      <c r="CE110" s="250"/>
      <c r="CF110" s="251"/>
      <c r="CG110" s="251"/>
      <c r="CH110" s="251"/>
      <c r="CI110" s="251"/>
      <c r="CJ110" s="251"/>
      <c r="CK110" s="251"/>
      <c r="CL110" s="251"/>
      <c r="CM110" s="251"/>
      <c r="CN110" s="251"/>
    </row>
    <row r="111" spans="2:92" s="244" customFormat="1" ht="11.25">
      <c r="B111" s="250"/>
      <c r="C111" s="251"/>
      <c r="D111" s="251"/>
      <c r="E111" s="251"/>
      <c r="F111" s="251"/>
      <c r="G111" s="251"/>
      <c r="H111" s="251"/>
      <c r="I111" s="251"/>
      <c r="J111" s="251"/>
      <c r="K111" s="251"/>
      <c r="N111" s="250"/>
      <c r="O111" s="251"/>
      <c r="P111" s="251"/>
      <c r="Q111" s="251"/>
      <c r="R111" s="251"/>
      <c r="S111" s="251"/>
      <c r="T111" s="251"/>
      <c r="U111" s="251"/>
      <c r="V111" s="251"/>
      <c r="W111" s="251"/>
      <c r="Y111" s="250"/>
      <c r="Z111" s="251"/>
      <c r="AA111" s="251"/>
      <c r="AB111" s="251"/>
      <c r="AC111" s="251"/>
      <c r="AD111" s="251"/>
      <c r="AE111" s="251"/>
      <c r="AF111" s="251"/>
      <c r="AG111" s="251"/>
      <c r="AH111" s="251"/>
      <c r="AK111" s="250"/>
      <c r="AL111" s="251"/>
      <c r="AM111" s="251"/>
      <c r="AN111" s="251"/>
      <c r="AO111" s="251"/>
      <c r="AP111" s="251"/>
      <c r="AQ111" s="251"/>
      <c r="AR111" s="251"/>
      <c r="AS111" s="251"/>
      <c r="AT111" s="251"/>
      <c r="AV111" s="250"/>
      <c r="AW111" s="251"/>
      <c r="AX111" s="251"/>
      <c r="AY111" s="251"/>
      <c r="AZ111" s="251"/>
      <c r="BA111" s="251"/>
      <c r="BB111" s="251"/>
      <c r="BC111" s="251"/>
      <c r="BD111" s="251"/>
      <c r="BE111" s="251"/>
      <c r="BH111" s="250"/>
      <c r="BI111" s="251"/>
      <c r="BJ111" s="251"/>
      <c r="BK111" s="251"/>
      <c r="BL111" s="251"/>
      <c r="BM111" s="251"/>
      <c r="BN111" s="251"/>
      <c r="BO111" s="251"/>
      <c r="BP111" s="251"/>
      <c r="BQ111" s="251"/>
      <c r="BS111" s="250"/>
      <c r="BT111" s="251"/>
      <c r="BU111" s="251"/>
      <c r="BV111" s="251"/>
      <c r="BW111" s="251"/>
      <c r="BX111" s="251"/>
      <c r="BY111" s="251"/>
      <c r="BZ111" s="251"/>
      <c r="CA111" s="251"/>
      <c r="CB111" s="251"/>
      <c r="CE111" s="250"/>
      <c r="CF111" s="251"/>
      <c r="CG111" s="251"/>
      <c r="CH111" s="251"/>
      <c r="CI111" s="251"/>
      <c r="CJ111" s="251"/>
      <c r="CK111" s="251"/>
      <c r="CL111" s="251"/>
      <c r="CM111" s="251"/>
      <c r="CN111" s="251"/>
    </row>
    <row r="112" spans="2:92" s="244" customFormat="1" ht="11.25">
      <c r="B112" s="250"/>
      <c r="C112" s="251"/>
      <c r="D112" s="251"/>
      <c r="E112" s="251"/>
      <c r="F112" s="251"/>
      <c r="G112" s="251"/>
      <c r="H112" s="251"/>
      <c r="I112" s="251"/>
      <c r="J112" s="251"/>
      <c r="K112" s="251"/>
      <c r="N112" s="250"/>
      <c r="O112" s="251"/>
      <c r="P112" s="251"/>
      <c r="Q112" s="251"/>
      <c r="R112" s="251"/>
      <c r="S112" s="251"/>
      <c r="T112" s="251"/>
      <c r="U112" s="251"/>
      <c r="V112" s="251"/>
      <c r="W112" s="251"/>
      <c r="Y112" s="250"/>
      <c r="Z112" s="251"/>
      <c r="AA112" s="251"/>
      <c r="AB112" s="251"/>
      <c r="AC112" s="251"/>
      <c r="AD112" s="251"/>
      <c r="AE112" s="251"/>
      <c r="AF112" s="251"/>
      <c r="AG112" s="251"/>
      <c r="AH112" s="251"/>
      <c r="AK112" s="250"/>
      <c r="AL112" s="251"/>
      <c r="AM112" s="251"/>
      <c r="AN112" s="251"/>
      <c r="AO112" s="251"/>
      <c r="AP112" s="251"/>
      <c r="AQ112" s="251"/>
      <c r="AR112" s="251"/>
      <c r="AS112" s="251"/>
      <c r="AT112" s="251"/>
      <c r="AV112" s="250"/>
      <c r="AW112" s="251"/>
      <c r="AX112" s="251"/>
      <c r="AY112" s="251"/>
      <c r="AZ112" s="251"/>
      <c r="BA112" s="251"/>
      <c r="BB112" s="251"/>
      <c r="BC112" s="251"/>
      <c r="BD112" s="251"/>
      <c r="BE112" s="251"/>
      <c r="BH112" s="250"/>
      <c r="BI112" s="251"/>
      <c r="BJ112" s="251"/>
      <c r="BK112" s="251"/>
      <c r="BL112" s="251"/>
      <c r="BM112" s="251"/>
      <c r="BN112" s="251"/>
      <c r="BO112" s="251"/>
      <c r="BP112" s="251"/>
      <c r="BQ112" s="251"/>
      <c r="BS112" s="250"/>
      <c r="BT112" s="251"/>
      <c r="BU112" s="251"/>
      <c r="BV112" s="251"/>
      <c r="BW112" s="251"/>
      <c r="BX112" s="251"/>
      <c r="BY112" s="251"/>
      <c r="BZ112" s="251"/>
      <c r="CA112" s="251"/>
      <c r="CB112" s="251"/>
      <c r="CE112" s="250"/>
      <c r="CF112" s="251"/>
      <c r="CG112" s="251"/>
      <c r="CH112" s="251"/>
      <c r="CI112" s="251"/>
      <c r="CJ112" s="251"/>
      <c r="CK112" s="251"/>
      <c r="CL112" s="251"/>
      <c r="CM112" s="251"/>
      <c r="CN112" s="251"/>
    </row>
    <row r="113" spans="2:92" s="244" customFormat="1" ht="11.25">
      <c r="B113" s="250"/>
      <c r="C113" s="251"/>
      <c r="D113" s="251"/>
      <c r="E113" s="251"/>
      <c r="F113" s="251"/>
      <c r="G113" s="251"/>
      <c r="H113" s="251"/>
      <c r="I113" s="251"/>
      <c r="J113" s="251"/>
      <c r="K113" s="251"/>
      <c r="N113" s="250"/>
      <c r="O113" s="251"/>
      <c r="P113" s="251"/>
      <c r="Q113" s="251"/>
      <c r="R113" s="251"/>
      <c r="S113" s="251"/>
      <c r="T113" s="251"/>
      <c r="U113" s="251"/>
      <c r="V113" s="251"/>
      <c r="W113" s="251"/>
      <c r="Y113" s="250"/>
      <c r="Z113" s="251"/>
      <c r="AA113" s="251"/>
      <c r="AB113" s="251"/>
      <c r="AC113" s="251"/>
      <c r="AD113" s="251"/>
      <c r="AE113" s="251"/>
      <c r="AF113" s="251"/>
      <c r="AG113" s="251"/>
      <c r="AH113" s="251"/>
      <c r="AK113" s="250"/>
      <c r="AL113" s="251"/>
      <c r="AM113" s="251"/>
      <c r="AN113" s="251"/>
      <c r="AO113" s="251"/>
      <c r="AP113" s="251"/>
      <c r="AQ113" s="251"/>
      <c r="AR113" s="251"/>
      <c r="AS113" s="251"/>
      <c r="AT113" s="251"/>
      <c r="AV113" s="250"/>
      <c r="AW113" s="251"/>
      <c r="AX113" s="251"/>
      <c r="AY113" s="251"/>
      <c r="AZ113" s="251"/>
      <c r="BA113" s="251"/>
      <c r="BB113" s="251"/>
      <c r="BC113" s="251"/>
      <c r="BD113" s="251"/>
      <c r="BE113" s="251"/>
      <c r="BH113" s="250"/>
      <c r="BI113" s="251"/>
      <c r="BJ113" s="251"/>
      <c r="BK113" s="251"/>
      <c r="BL113" s="251"/>
      <c r="BM113" s="251"/>
      <c r="BN113" s="251"/>
      <c r="BO113" s="251"/>
      <c r="BP113" s="251"/>
      <c r="BQ113" s="251"/>
      <c r="BS113" s="250"/>
      <c r="BT113" s="251"/>
      <c r="BU113" s="251"/>
      <c r="BV113" s="251"/>
      <c r="BW113" s="251"/>
      <c r="BX113" s="251"/>
      <c r="BY113" s="251"/>
      <c r="BZ113" s="251"/>
      <c r="CA113" s="251"/>
      <c r="CB113" s="251"/>
      <c r="CE113" s="250"/>
      <c r="CF113" s="251"/>
      <c r="CG113" s="251"/>
      <c r="CH113" s="251"/>
      <c r="CI113" s="251"/>
      <c r="CJ113" s="251"/>
      <c r="CK113" s="251"/>
      <c r="CL113" s="251"/>
      <c r="CM113" s="251"/>
      <c r="CN113" s="251"/>
    </row>
    <row r="114" spans="2:92" s="244" customFormat="1" ht="11.25">
      <c r="B114" s="250"/>
      <c r="C114" s="251"/>
      <c r="D114" s="251"/>
      <c r="E114" s="251"/>
      <c r="F114" s="251"/>
      <c r="G114" s="251"/>
      <c r="H114" s="251"/>
      <c r="I114" s="251"/>
      <c r="J114" s="251"/>
      <c r="K114" s="251"/>
      <c r="N114" s="250"/>
      <c r="O114" s="251"/>
      <c r="P114" s="251"/>
      <c r="Q114" s="251"/>
      <c r="R114" s="251"/>
      <c r="S114" s="251"/>
      <c r="T114" s="251"/>
      <c r="U114" s="251"/>
      <c r="V114" s="251"/>
      <c r="W114" s="251"/>
      <c r="Y114" s="250"/>
      <c r="Z114" s="251"/>
      <c r="AA114" s="251"/>
      <c r="AB114" s="251"/>
      <c r="AC114" s="251"/>
      <c r="AD114" s="251"/>
      <c r="AE114" s="251"/>
      <c r="AF114" s="251"/>
      <c r="AG114" s="251"/>
      <c r="AH114" s="251"/>
      <c r="AK114" s="250"/>
      <c r="AL114" s="251"/>
      <c r="AM114" s="251"/>
      <c r="AN114" s="251"/>
      <c r="AO114" s="251"/>
      <c r="AP114" s="251"/>
      <c r="AQ114" s="251"/>
      <c r="AR114" s="251"/>
      <c r="AS114" s="251"/>
      <c r="AT114" s="251"/>
      <c r="AV114" s="250"/>
      <c r="AW114" s="251"/>
      <c r="AX114" s="251"/>
      <c r="AY114" s="251"/>
      <c r="AZ114" s="251"/>
      <c r="BA114" s="251"/>
      <c r="BB114" s="251"/>
      <c r="BC114" s="251"/>
      <c r="BD114" s="251"/>
      <c r="BE114" s="251"/>
      <c r="BH114" s="250"/>
      <c r="BI114" s="251"/>
      <c r="BJ114" s="251"/>
      <c r="BK114" s="251"/>
      <c r="BL114" s="251"/>
      <c r="BM114" s="251"/>
      <c r="BN114" s="251"/>
      <c r="BO114" s="251"/>
      <c r="BP114" s="251"/>
      <c r="BQ114" s="251"/>
      <c r="BS114" s="250"/>
      <c r="BT114" s="251"/>
      <c r="BU114" s="251"/>
      <c r="BV114" s="251"/>
      <c r="BW114" s="251"/>
      <c r="BX114" s="251"/>
      <c r="BY114" s="251"/>
      <c r="BZ114" s="251"/>
      <c r="CA114" s="251"/>
      <c r="CB114" s="251"/>
      <c r="CE114" s="250"/>
      <c r="CF114" s="251"/>
      <c r="CG114" s="251"/>
      <c r="CH114" s="251"/>
      <c r="CI114" s="251"/>
      <c r="CJ114" s="251"/>
      <c r="CK114" s="251"/>
      <c r="CL114" s="251"/>
      <c r="CM114" s="251"/>
      <c r="CN114" s="251"/>
    </row>
    <row r="115" spans="2:92" s="244" customFormat="1" ht="11.25">
      <c r="B115" s="250"/>
      <c r="C115" s="251"/>
      <c r="D115" s="251"/>
      <c r="E115" s="251"/>
      <c r="F115" s="251"/>
      <c r="G115" s="251"/>
      <c r="H115" s="251"/>
      <c r="I115" s="251"/>
      <c r="J115" s="251"/>
      <c r="K115" s="251"/>
      <c r="N115" s="250"/>
      <c r="O115" s="251"/>
      <c r="P115" s="251"/>
      <c r="Q115" s="251"/>
      <c r="R115" s="251"/>
      <c r="S115" s="251"/>
      <c r="T115" s="251"/>
      <c r="U115" s="251"/>
      <c r="V115" s="251"/>
      <c r="W115" s="251"/>
      <c r="Y115" s="250"/>
      <c r="Z115" s="251"/>
      <c r="AA115" s="251"/>
      <c r="AB115" s="251"/>
      <c r="AC115" s="251"/>
      <c r="AD115" s="251"/>
      <c r="AE115" s="251"/>
      <c r="AF115" s="251"/>
      <c r="AG115" s="251"/>
      <c r="AH115" s="251"/>
      <c r="AK115" s="250"/>
      <c r="AL115" s="251"/>
      <c r="AM115" s="251"/>
      <c r="AN115" s="251"/>
      <c r="AO115" s="251"/>
      <c r="AP115" s="251"/>
      <c r="AQ115" s="251"/>
      <c r="AR115" s="251"/>
      <c r="AS115" s="251"/>
      <c r="AT115" s="251"/>
      <c r="AV115" s="250"/>
      <c r="AW115" s="251"/>
      <c r="AX115" s="251"/>
      <c r="AY115" s="251"/>
      <c r="AZ115" s="251"/>
      <c r="BA115" s="251"/>
      <c r="BB115" s="251"/>
      <c r="BC115" s="251"/>
      <c r="BD115" s="251"/>
      <c r="BE115" s="251"/>
      <c r="BH115" s="250"/>
      <c r="BI115" s="251"/>
      <c r="BJ115" s="251"/>
      <c r="BK115" s="251"/>
      <c r="BL115" s="251"/>
      <c r="BM115" s="251"/>
      <c r="BN115" s="251"/>
      <c r="BO115" s="251"/>
      <c r="BP115" s="251"/>
      <c r="BQ115" s="251"/>
      <c r="BS115" s="250"/>
      <c r="BT115" s="251"/>
      <c r="BU115" s="251"/>
      <c r="BV115" s="251"/>
      <c r="BW115" s="251"/>
      <c r="BX115" s="251"/>
      <c r="BY115" s="251"/>
      <c r="BZ115" s="251"/>
      <c r="CA115" s="251"/>
      <c r="CB115" s="251"/>
      <c r="CE115" s="250"/>
      <c r="CF115" s="251"/>
      <c r="CG115" s="251"/>
      <c r="CH115" s="251"/>
      <c r="CI115" s="251"/>
      <c r="CJ115" s="251"/>
      <c r="CK115" s="251"/>
      <c r="CL115" s="251"/>
      <c r="CM115" s="251"/>
      <c r="CN115" s="251"/>
    </row>
    <row r="116" spans="2:92" s="244" customFormat="1" ht="11.25">
      <c r="B116" s="250"/>
      <c r="C116" s="251"/>
      <c r="D116" s="251"/>
      <c r="E116" s="251"/>
      <c r="F116" s="251"/>
      <c r="G116" s="251"/>
      <c r="H116" s="251"/>
      <c r="I116" s="251"/>
      <c r="J116" s="251"/>
      <c r="K116" s="251"/>
      <c r="N116" s="250"/>
      <c r="O116" s="251"/>
      <c r="P116" s="251"/>
      <c r="Q116" s="251"/>
      <c r="R116" s="251"/>
      <c r="S116" s="251"/>
      <c r="T116" s="251"/>
      <c r="U116" s="251"/>
      <c r="V116" s="251"/>
      <c r="W116" s="251"/>
      <c r="Y116" s="250"/>
      <c r="Z116" s="251"/>
      <c r="AA116" s="251"/>
      <c r="AB116" s="251"/>
      <c r="AC116" s="251"/>
      <c r="AD116" s="251"/>
      <c r="AE116" s="251"/>
      <c r="AF116" s="251"/>
      <c r="AG116" s="251"/>
      <c r="AH116" s="251"/>
      <c r="AK116" s="250"/>
      <c r="AL116" s="251"/>
      <c r="AM116" s="251"/>
      <c r="AN116" s="251"/>
      <c r="AO116" s="251"/>
      <c r="AP116" s="251"/>
      <c r="AQ116" s="251"/>
      <c r="AR116" s="251"/>
      <c r="AS116" s="251"/>
      <c r="AT116" s="251"/>
      <c r="AV116" s="250"/>
      <c r="AW116" s="251"/>
      <c r="AX116" s="251"/>
      <c r="AY116" s="251"/>
      <c r="AZ116" s="251"/>
      <c r="BA116" s="251"/>
      <c r="BB116" s="251"/>
      <c r="BC116" s="251"/>
      <c r="BD116" s="251"/>
      <c r="BE116" s="251"/>
      <c r="BH116" s="250"/>
      <c r="BI116" s="251"/>
      <c r="BJ116" s="251"/>
      <c r="BK116" s="251"/>
      <c r="BL116" s="251"/>
      <c r="BM116" s="251"/>
      <c r="BN116" s="251"/>
      <c r="BO116" s="251"/>
      <c r="BP116" s="251"/>
      <c r="BQ116" s="251"/>
      <c r="BS116" s="250"/>
      <c r="BT116" s="251"/>
      <c r="BU116" s="251"/>
      <c r="BV116" s="251"/>
      <c r="BW116" s="251"/>
      <c r="BX116" s="251"/>
      <c r="BY116" s="251"/>
      <c r="BZ116" s="251"/>
      <c r="CA116" s="251"/>
      <c r="CB116" s="251"/>
      <c r="CE116" s="250"/>
      <c r="CF116" s="251"/>
      <c r="CG116" s="251"/>
      <c r="CH116" s="251"/>
      <c r="CI116" s="251"/>
      <c r="CJ116" s="251"/>
      <c r="CK116" s="251"/>
      <c r="CL116" s="251"/>
      <c r="CM116" s="251"/>
      <c r="CN116" s="251"/>
    </row>
    <row r="117" spans="2:92" s="244" customFormat="1" ht="11.25">
      <c r="B117" s="250"/>
      <c r="C117" s="251"/>
      <c r="D117" s="251"/>
      <c r="E117" s="251"/>
      <c r="F117" s="251"/>
      <c r="G117" s="251"/>
      <c r="H117" s="251"/>
      <c r="I117" s="251"/>
      <c r="J117" s="251"/>
      <c r="K117" s="251"/>
      <c r="N117" s="250"/>
      <c r="O117" s="251"/>
      <c r="P117" s="251"/>
      <c r="Q117" s="251"/>
      <c r="R117" s="251"/>
      <c r="S117" s="251"/>
      <c r="T117" s="251"/>
      <c r="U117" s="251"/>
      <c r="V117" s="251"/>
      <c r="W117" s="251"/>
      <c r="Y117" s="250"/>
      <c r="Z117" s="251"/>
      <c r="AA117" s="251"/>
      <c r="AB117" s="251"/>
      <c r="AC117" s="251"/>
      <c r="AD117" s="251"/>
      <c r="AE117" s="251"/>
      <c r="AF117" s="251"/>
      <c r="AG117" s="251"/>
      <c r="AH117" s="251"/>
      <c r="AK117" s="250"/>
      <c r="AL117" s="251"/>
      <c r="AM117" s="251"/>
      <c r="AN117" s="251"/>
      <c r="AO117" s="251"/>
      <c r="AP117" s="251"/>
      <c r="AQ117" s="251"/>
      <c r="AR117" s="251"/>
      <c r="AS117" s="251"/>
      <c r="AT117" s="251"/>
      <c r="AV117" s="250"/>
      <c r="AW117" s="251"/>
      <c r="AX117" s="251"/>
      <c r="AY117" s="251"/>
      <c r="AZ117" s="251"/>
      <c r="BA117" s="251"/>
      <c r="BB117" s="251"/>
      <c r="BC117" s="251"/>
      <c r="BD117" s="251"/>
      <c r="BE117" s="251"/>
      <c r="BH117" s="250"/>
      <c r="BI117" s="251"/>
      <c r="BJ117" s="251"/>
      <c r="BK117" s="251"/>
      <c r="BL117" s="251"/>
      <c r="BM117" s="251"/>
      <c r="BN117" s="251"/>
      <c r="BO117" s="251"/>
      <c r="BP117" s="251"/>
      <c r="BQ117" s="251"/>
      <c r="BS117" s="250"/>
      <c r="BT117" s="251"/>
      <c r="BU117" s="251"/>
      <c r="BV117" s="251"/>
      <c r="BW117" s="251"/>
      <c r="BX117" s="251"/>
      <c r="BY117" s="251"/>
      <c r="BZ117" s="251"/>
      <c r="CA117" s="251"/>
      <c r="CB117" s="251"/>
      <c r="CE117" s="250"/>
      <c r="CF117" s="251"/>
      <c r="CG117" s="251"/>
      <c r="CH117" s="251"/>
      <c r="CI117" s="251"/>
      <c r="CJ117" s="251"/>
      <c r="CK117" s="251"/>
      <c r="CL117" s="251"/>
      <c r="CM117" s="251"/>
      <c r="CN117" s="251"/>
    </row>
    <row r="118" spans="2:92" s="244" customFormat="1" ht="11.25">
      <c r="B118" s="250"/>
      <c r="C118" s="251"/>
      <c r="D118" s="251"/>
      <c r="E118" s="251"/>
      <c r="F118" s="251"/>
      <c r="G118" s="251"/>
      <c r="H118" s="251"/>
      <c r="I118" s="251"/>
      <c r="J118" s="251"/>
      <c r="K118" s="251"/>
      <c r="N118" s="250"/>
      <c r="O118" s="251"/>
      <c r="P118" s="251"/>
      <c r="Q118" s="251"/>
      <c r="R118" s="251"/>
      <c r="S118" s="251"/>
      <c r="T118" s="251"/>
      <c r="U118" s="251"/>
      <c r="V118" s="251"/>
      <c r="W118" s="251"/>
      <c r="Y118" s="250"/>
      <c r="Z118" s="251"/>
      <c r="AA118" s="251"/>
      <c r="AB118" s="251"/>
      <c r="AC118" s="251"/>
      <c r="AD118" s="251"/>
      <c r="AE118" s="251"/>
      <c r="AF118" s="251"/>
      <c r="AG118" s="251"/>
      <c r="AH118" s="251"/>
      <c r="AK118" s="250"/>
      <c r="AL118" s="251"/>
      <c r="AM118" s="251"/>
      <c r="AN118" s="251"/>
      <c r="AO118" s="251"/>
      <c r="AP118" s="251"/>
      <c r="AQ118" s="251"/>
      <c r="AR118" s="251"/>
      <c r="AS118" s="251"/>
      <c r="AT118" s="251"/>
      <c r="AV118" s="250"/>
      <c r="AW118" s="251"/>
      <c r="AX118" s="251"/>
      <c r="AY118" s="251"/>
      <c r="AZ118" s="251"/>
      <c r="BA118" s="251"/>
      <c r="BB118" s="251"/>
      <c r="BC118" s="251"/>
      <c r="BD118" s="251"/>
      <c r="BE118" s="251"/>
      <c r="BH118" s="250"/>
      <c r="BI118" s="251"/>
      <c r="BJ118" s="251"/>
      <c r="BK118" s="251"/>
      <c r="BL118" s="251"/>
      <c r="BM118" s="251"/>
      <c r="BN118" s="251"/>
      <c r="BO118" s="251"/>
      <c r="BP118" s="251"/>
      <c r="BQ118" s="251"/>
      <c r="BS118" s="250"/>
      <c r="BT118" s="251"/>
      <c r="BU118" s="251"/>
      <c r="BV118" s="251"/>
      <c r="BW118" s="251"/>
      <c r="BX118" s="251"/>
      <c r="BY118" s="251"/>
      <c r="BZ118" s="251"/>
      <c r="CA118" s="251"/>
      <c r="CB118" s="251"/>
      <c r="CE118" s="250"/>
      <c r="CF118" s="251"/>
      <c r="CG118" s="251"/>
      <c r="CH118" s="251"/>
      <c r="CI118" s="251"/>
      <c r="CJ118" s="251"/>
      <c r="CK118" s="251"/>
      <c r="CL118" s="251"/>
      <c r="CM118" s="251"/>
      <c r="CN118" s="251"/>
    </row>
    <row r="119" spans="2:92" s="244" customFormat="1" ht="11.25">
      <c r="B119" s="250"/>
      <c r="C119" s="251"/>
      <c r="D119" s="251"/>
      <c r="E119" s="251"/>
      <c r="F119" s="251"/>
      <c r="G119" s="251"/>
      <c r="H119" s="251"/>
      <c r="I119" s="251"/>
      <c r="J119" s="251"/>
      <c r="K119" s="251"/>
      <c r="N119" s="250"/>
      <c r="O119" s="251"/>
      <c r="P119" s="251"/>
      <c r="Q119" s="251"/>
      <c r="R119" s="251"/>
      <c r="S119" s="251"/>
      <c r="T119" s="251"/>
      <c r="U119" s="251"/>
      <c r="V119" s="251"/>
      <c r="W119" s="251"/>
      <c r="Y119" s="250"/>
      <c r="Z119" s="251"/>
      <c r="AA119" s="251"/>
      <c r="AB119" s="251"/>
      <c r="AC119" s="251"/>
      <c r="AD119" s="251"/>
      <c r="AE119" s="251"/>
      <c r="AF119" s="251"/>
      <c r="AG119" s="251"/>
      <c r="AH119" s="251"/>
      <c r="AK119" s="250"/>
      <c r="AL119" s="251"/>
      <c r="AM119" s="251"/>
      <c r="AN119" s="251"/>
      <c r="AO119" s="251"/>
      <c r="AP119" s="251"/>
      <c r="AQ119" s="251"/>
      <c r="AR119" s="251"/>
      <c r="AS119" s="251"/>
      <c r="AT119" s="251"/>
      <c r="AV119" s="250"/>
      <c r="AW119" s="251"/>
      <c r="AX119" s="251"/>
      <c r="AY119" s="251"/>
      <c r="AZ119" s="251"/>
      <c r="BA119" s="251"/>
      <c r="BB119" s="251"/>
      <c r="BC119" s="251"/>
      <c r="BD119" s="251"/>
      <c r="BE119" s="251"/>
      <c r="BH119" s="250"/>
      <c r="BI119" s="251"/>
      <c r="BJ119" s="251"/>
      <c r="BK119" s="251"/>
      <c r="BL119" s="251"/>
      <c r="BM119" s="251"/>
      <c r="BN119" s="251"/>
      <c r="BO119" s="251"/>
      <c r="BP119" s="251"/>
      <c r="BQ119" s="251"/>
      <c r="BS119" s="250"/>
      <c r="BT119" s="251"/>
      <c r="BU119" s="251"/>
      <c r="BV119" s="251"/>
      <c r="BW119" s="251"/>
      <c r="BX119" s="251"/>
      <c r="BY119" s="251"/>
      <c r="BZ119" s="251"/>
      <c r="CA119" s="251"/>
      <c r="CB119" s="251"/>
      <c r="CE119" s="250"/>
      <c r="CF119" s="251"/>
      <c r="CG119" s="251"/>
      <c r="CH119" s="251"/>
      <c r="CI119" s="251"/>
      <c r="CJ119" s="251"/>
      <c r="CK119" s="251"/>
      <c r="CL119" s="251"/>
      <c r="CM119" s="251"/>
      <c r="CN119" s="251"/>
    </row>
    <row r="120" spans="2:92" s="244" customFormat="1" ht="11.25">
      <c r="B120" s="250"/>
      <c r="C120" s="251"/>
      <c r="D120" s="251"/>
      <c r="E120" s="251"/>
      <c r="F120" s="251"/>
      <c r="G120" s="251"/>
      <c r="H120" s="251"/>
      <c r="I120" s="251"/>
      <c r="J120" s="251"/>
      <c r="K120" s="251"/>
      <c r="N120" s="250"/>
      <c r="O120" s="251"/>
      <c r="P120" s="251"/>
      <c r="Q120" s="251"/>
      <c r="R120" s="251"/>
      <c r="S120" s="251"/>
      <c r="T120" s="251"/>
      <c r="U120" s="251"/>
      <c r="V120" s="251"/>
      <c r="W120" s="251"/>
      <c r="Y120" s="250"/>
      <c r="Z120" s="251"/>
      <c r="AA120" s="251"/>
      <c r="AB120" s="251"/>
      <c r="AC120" s="251"/>
      <c r="AD120" s="251"/>
      <c r="AE120" s="251"/>
      <c r="AF120" s="251"/>
      <c r="AG120" s="251"/>
      <c r="AH120" s="251"/>
      <c r="AK120" s="250"/>
      <c r="AL120" s="251"/>
      <c r="AM120" s="251"/>
      <c r="AN120" s="251"/>
      <c r="AO120" s="251"/>
      <c r="AP120" s="251"/>
      <c r="AQ120" s="251"/>
      <c r="AR120" s="251"/>
      <c r="AS120" s="251"/>
      <c r="AT120" s="251"/>
      <c r="AV120" s="250"/>
      <c r="AW120" s="251"/>
      <c r="AX120" s="251"/>
      <c r="AY120" s="251"/>
      <c r="AZ120" s="251"/>
      <c r="BA120" s="251"/>
      <c r="BB120" s="251"/>
      <c r="BC120" s="251"/>
      <c r="BD120" s="251"/>
      <c r="BE120" s="251"/>
      <c r="BH120" s="250"/>
      <c r="BI120" s="251"/>
      <c r="BJ120" s="251"/>
      <c r="BK120" s="251"/>
      <c r="BL120" s="251"/>
      <c r="BM120" s="251"/>
      <c r="BN120" s="251"/>
      <c r="BO120" s="251"/>
      <c r="BP120" s="251"/>
      <c r="BQ120" s="251"/>
      <c r="BS120" s="250"/>
      <c r="BT120" s="251"/>
      <c r="BU120" s="251"/>
      <c r="BV120" s="251"/>
      <c r="BW120" s="251"/>
      <c r="BX120" s="251"/>
      <c r="BY120" s="251"/>
      <c r="BZ120" s="251"/>
      <c r="CA120" s="251"/>
      <c r="CB120" s="251"/>
      <c r="CE120" s="250"/>
      <c r="CF120" s="251"/>
      <c r="CG120" s="251"/>
      <c r="CH120" s="251"/>
      <c r="CI120" s="251"/>
      <c r="CJ120" s="251"/>
      <c r="CK120" s="251"/>
      <c r="CL120" s="251"/>
      <c r="CM120" s="251"/>
      <c r="CN120" s="251"/>
    </row>
    <row r="121" spans="2:92" s="244" customFormat="1" ht="11.25">
      <c r="B121" s="250"/>
      <c r="C121" s="251"/>
      <c r="D121" s="251"/>
      <c r="E121" s="251"/>
      <c r="F121" s="251"/>
      <c r="G121" s="251"/>
      <c r="H121" s="251"/>
      <c r="I121" s="251"/>
      <c r="J121" s="251"/>
      <c r="K121" s="251"/>
      <c r="N121" s="250"/>
      <c r="O121" s="251"/>
      <c r="P121" s="251"/>
      <c r="Q121" s="251"/>
      <c r="R121" s="251"/>
      <c r="S121" s="251"/>
      <c r="T121" s="251"/>
      <c r="U121" s="251"/>
      <c r="V121" s="251"/>
      <c r="W121" s="251"/>
      <c r="Y121" s="250"/>
      <c r="Z121" s="251"/>
      <c r="AA121" s="251"/>
      <c r="AB121" s="251"/>
      <c r="AC121" s="251"/>
      <c r="AD121" s="251"/>
      <c r="AE121" s="251"/>
      <c r="AF121" s="251"/>
      <c r="AG121" s="251"/>
      <c r="AH121" s="251"/>
      <c r="AK121" s="250"/>
      <c r="AL121" s="251"/>
      <c r="AM121" s="251"/>
      <c r="AN121" s="251"/>
      <c r="AO121" s="251"/>
      <c r="AP121" s="251"/>
      <c r="AQ121" s="251"/>
      <c r="AR121" s="251"/>
      <c r="AS121" s="251"/>
      <c r="AT121" s="251"/>
      <c r="AV121" s="250"/>
      <c r="AW121" s="251"/>
      <c r="AX121" s="251"/>
      <c r="AY121" s="251"/>
      <c r="AZ121" s="251"/>
      <c r="BA121" s="251"/>
      <c r="BB121" s="251"/>
      <c r="BC121" s="251"/>
      <c r="BD121" s="251"/>
      <c r="BE121" s="251"/>
      <c r="BH121" s="250"/>
      <c r="BI121" s="251"/>
      <c r="BJ121" s="251"/>
      <c r="BK121" s="251"/>
      <c r="BL121" s="251"/>
      <c r="BM121" s="251"/>
      <c r="BN121" s="251"/>
      <c r="BO121" s="251"/>
      <c r="BP121" s="251"/>
      <c r="BQ121" s="251"/>
      <c r="BS121" s="250"/>
      <c r="BT121" s="251"/>
      <c r="BU121" s="251"/>
      <c r="BV121" s="251"/>
      <c r="BW121" s="251"/>
      <c r="BX121" s="251"/>
      <c r="BY121" s="251"/>
      <c r="BZ121" s="251"/>
      <c r="CA121" s="251"/>
      <c r="CB121" s="251"/>
      <c r="CE121" s="250"/>
      <c r="CF121" s="251"/>
      <c r="CG121" s="251"/>
      <c r="CH121" s="251"/>
      <c r="CI121" s="251"/>
      <c r="CJ121" s="251"/>
      <c r="CK121" s="251"/>
      <c r="CL121" s="251"/>
      <c r="CM121" s="251"/>
      <c r="CN121" s="251"/>
    </row>
    <row r="122" spans="2:92" s="244" customFormat="1" ht="11.25">
      <c r="B122" s="250"/>
      <c r="C122" s="251"/>
      <c r="D122" s="251"/>
      <c r="E122" s="251"/>
      <c r="F122" s="251"/>
      <c r="G122" s="251"/>
      <c r="H122" s="251"/>
      <c r="I122" s="251"/>
      <c r="J122" s="251"/>
      <c r="K122" s="251"/>
      <c r="N122" s="250"/>
      <c r="O122" s="251"/>
      <c r="P122" s="251"/>
      <c r="Q122" s="251"/>
      <c r="R122" s="251"/>
      <c r="S122" s="251"/>
      <c r="T122" s="251"/>
      <c r="U122" s="251"/>
      <c r="V122" s="251"/>
      <c r="W122" s="251"/>
      <c r="Y122" s="250"/>
      <c r="Z122" s="251"/>
      <c r="AA122" s="251"/>
      <c r="AB122" s="251"/>
      <c r="AC122" s="251"/>
      <c r="AD122" s="251"/>
      <c r="AE122" s="251"/>
      <c r="AF122" s="251"/>
      <c r="AG122" s="251"/>
      <c r="AH122" s="251"/>
      <c r="AK122" s="250"/>
      <c r="AL122" s="251"/>
      <c r="AM122" s="251"/>
      <c r="AN122" s="251"/>
      <c r="AO122" s="251"/>
      <c r="AP122" s="251"/>
      <c r="AQ122" s="251"/>
      <c r="AR122" s="251"/>
      <c r="AS122" s="251"/>
      <c r="AT122" s="251"/>
      <c r="AV122" s="250"/>
      <c r="AW122" s="251"/>
      <c r="AX122" s="251"/>
      <c r="AY122" s="251"/>
      <c r="AZ122" s="251"/>
      <c r="BA122" s="251"/>
      <c r="BB122" s="251"/>
      <c r="BC122" s="251"/>
      <c r="BD122" s="251"/>
      <c r="BE122" s="251"/>
      <c r="BH122" s="250"/>
      <c r="BI122" s="251"/>
      <c r="BJ122" s="251"/>
      <c r="BK122" s="251"/>
      <c r="BL122" s="251"/>
      <c r="BM122" s="251"/>
      <c r="BN122" s="251"/>
      <c r="BO122" s="251"/>
      <c r="BP122" s="251"/>
      <c r="BQ122" s="251"/>
      <c r="BS122" s="250"/>
      <c r="BT122" s="251"/>
      <c r="BU122" s="251"/>
      <c r="BV122" s="251"/>
      <c r="BW122" s="251"/>
      <c r="BX122" s="251"/>
      <c r="BY122" s="251"/>
      <c r="BZ122" s="251"/>
      <c r="CA122" s="251"/>
      <c r="CB122" s="251"/>
      <c r="CE122" s="250"/>
      <c r="CF122" s="251"/>
      <c r="CG122" s="251"/>
      <c r="CH122" s="251"/>
      <c r="CI122" s="251"/>
      <c r="CJ122" s="251"/>
      <c r="CK122" s="251"/>
      <c r="CL122" s="251"/>
      <c r="CM122" s="251"/>
      <c r="CN122" s="251"/>
    </row>
    <row r="123" spans="2:92" s="244" customFormat="1" ht="11.25">
      <c r="B123" s="250"/>
      <c r="C123" s="251"/>
      <c r="D123" s="251"/>
      <c r="E123" s="251"/>
      <c r="F123" s="251"/>
      <c r="G123" s="251"/>
      <c r="H123" s="251"/>
      <c r="I123" s="251"/>
      <c r="J123" s="251"/>
      <c r="K123" s="251"/>
      <c r="N123" s="250"/>
      <c r="O123" s="251"/>
      <c r="P123" s="251"/>
      <c r="Q123" s="251"/>
      <c r="R123" s="251"/>
      <c r="S123" s="251"/>
      <c r="T123" s="251"/>
      <c r="U123" s="251"/>
      <c r="V123" s="251"/>
      <c r="W123" s="251"/>
      <c r="Y123" s="250"/>
      <c r="Z123" s="251"/>
      <c r="AA123" s="251"/>
      <c r="AB123" s="251"/>
      <c r="AC123" s="251"/>
      <c r="AD123" s="251"/>
      <c r="AE123" s="251"/>
      <c r="AF123" s="251"/>
      <c r="AG123" s="251"/>
      <c r="AH123" s="251"/>
      <c r="AK123" s="250"/>
      <c r="AL123" s="251"/>
      <c r="AM123" s="251"/>
      <c r="AN123" s="251"/>
      <c r="AO123" s="251"/>
      <c r="AP123" s="251"/>
      <c r="AQ123" s="251"/>
      <c r="AR123" s="251"/>
      <c r="AS123" s="251"/>
      <c r="AT123" s="251"/>
      <c r="AV123" s="250"/>
      <c r="AW123" s="251"/>
      <c r="AX123" s="251"/>
      <c r="AY123" s="251"/>
      <c r="AZ123" s="251"/>
      <c r="BA123" s="251"/>
      <c r="BB123" s="251"/>
      <c r="BC123" s="251"/>
      <c r="BD123" s="251"/>
      <c r="BE123" s="251"/>
      <c r="BH123" s="250"/>
      <c r="BI123" s="251"/>
      <c r="BJ123" s="251"/>
      <c r="BK123" s="251"/>
      <c r="BL123" s="251"/>
      <c r="BM123" s="251"/>
      <c r="BN123" s="251"/>
      <c r="BO123" s="251"/>
      <c r="BP123" s="251"/>
      <c r="BQ123" s="251"/>
      <c r="BS123" s="250"/>
      <c r="BT123" s="251"/>
      <c r="BU123" s="251"/>
      <c r="BV123" s="251"/>
      <c r="BW123" s="251"/>
      <c r="BX123" s="251"/>
      <c r="BY123" s="251"/>
      <c r="BZ123" s="251"/>
      <c r="CA123" s="251"/>
      <c r="CB123" s="251"/>
      <c r="CE123" s="250"/>
      <c r="CF123" s="251"/>
      <c r="CG123" s="251"/>
      <c r="CH123" s="251"/>
      <c r="CI123" s="251"/>
      <c r="CJ123" s="251"/>
      <c r="CK123" s="251"/>
      <c r="CL123" s="251"/>
      <c r="CM123" s="251"/>
      <c r="CN123" s="251"/>
    </row>
    <row r="124" spans="2:92" s="244" customFormat="1" ht="11.25">
      <c r="B124" s="250"/>
      <c r="C124" s="251"/>
      <c r="D124" s="251"/>
      <c r="E124" s="251"/>
      <c r="F124" s="251"/>
      <c r="G124" s="251"/>
      <c r="H124" s="251"/>
      <c r="I124" s="251"/>
      <c r="J124" s="251"/>
      <c r="K124" s="251"/>
      <c r="N124" s="250"/>
      <c r="O124" s="251"/>
      <c r="P124" s="251"/>
      <c r="Q124" s="251"/>
      <c r="R124" s="251"/>
      <c r="S124" s="251"/>
      <c r="T124" s="251"/>
      <c r="U124" s="251"/>
      <c r="V124" s="251"/>
      <c r="W124" s="251"/>
      <c r="Y124" s="250"/>
      <c r="Z124" s="251"/>
      <c r="AA124" s="251"/>
      <c r="AB124" s="251"/>
      <c r="AC124" s="251"/>
      <c r="AD124" s="251"/>
      <c r="AE124" s="251"/>
      <c r="AF124" s="251"/>
      <c r="AG124" s="251"/>
      <c r="AH124" s="251"/>
      <c r="AK124" s="250"/>
      <c r="AL124" s="251"/>
      <c r="AM124" s="251"/>
      <c r="AN124" s="251"/>
      <c r="AO124" s="251"/>
      <c r="AP124" s="251"/>
      <c r="AQ124" s="251"/>
      <c r="AR124" s="251"/>
      <c r="AS124" s="251"/>
      <c r="AT124" s="251"/>
      <c r="AV124" s="250"/>
      <c r="AW124" s="251"/>
      <c r="AX124" s="251"/>
      <c r="AY124" s="251"/>
      <c r="AZ124" s="251"/>
      <c r="BA124" s="251"/>
      <c r="BB124" s="251"/>
      <c r="BC124" s="251"/>
      <c r="BD124" s="251"/>
      <c r="BE124" s="251"/>
      <c r="BH124" s="250"/>
      <c r="BI124" s="251"/>
      <c r="BJ124" s="251"/>
      <c r="BK124" s="251"/>
      <c r="BL124" s="251"/>
      <c r="BM124" s="251"/>
      <c r="BN124" s="251"/>
      <c r="BO124" s="251"/>
      <c r="BP124" s="251"/>
      <c r="BQ124" s="251"/>
      <c r="BS124" s="250"/>
      <c r="BT124" s="251"/>
      <c r="BU124" s="251"/>
      <c r="BV124" s="251"/>
      <c r="BW124" s="251"/>
      <c r="BX124" s="251"/>
      <c r="BY124" s="251"/>
      <c r="BZ124" s="251"/>
      <c r="CA124" s="251"/>
      <c r="CB124" s="251"/>
      <c r="CE124" s="250"/>
      <c r="CF124" s="251"/>
      <c r="CG124" s="251"/>
      <c r="CH124" s="251"/>
      <c r="CI124" s="251"/>
      <c r="CJ124" s="251"/>
      <c r="CK124" s="251"/>
      <c r="CL124" s="251"/>
      <c r="CM124" s="251"/>
      <c r="CN124" s="251"/>
    </row>
    <row r="125" spans="2:92" s="244" customFormat="1" ht="11.25">
      <c r="B125" s="250"/>
      <c r="C125" s="251"/>
      <c r="D125" s="251"/>
      <c r="E125" s="251"/>
      <c r="F125" s="251"/>
      <c r="G125" s="251"/>
      <c r="H125" s="251"/>
      <c r="I125" s="251"/>
      <c r="J125" s="251"/>
      <c r="K125" s="251"/>
      <c r="N125" s="250"/>
      <c r="O125" s="251"/>
      <c r="P125" s="251"/>
      <c r="Q125" s="251"/>
      <c r="R125" s="251"/>
      <c r="S125" s="251"/>
      <c r="T125" s="251"/>
      <c r="U125" s="251"/>
      <c r="V125" s="251"/>
      <c r="W125" s="251"/>
      <c r="Y125" s="250"/>
      <c r="Z125" s="251"/>
      <c r="AA125" s="251"/>
      <c r="AB125" s="251"/>
      <c r="AC125" s="251"/>
      <c r="AD125" s="251"/>
      <c r="AE125" s="251"/>
      <c r="AF125" s="251"/>
      <c r="AG125" s="251"/>
      <c r="AH125" s="251"/>
      <c r="AK125" s="250"/>
      <c r="AL125" s="251"/>
      <c r="AM125" s="251"/>
      <c r="AN125" s="251"/>
      <c r="AO125" s="251"/>
      <c r="AP125" s="251"/>
      <c r="AQ125" s="251"/>
      <c r="AR125" s="251"/>
      <c r="AS125" s="251"/>
      <c r="AT125" s="251"/>
      <c r="AV125" s="250"/>
      <c r="AW125" s="251"/>
      <c r="AX125" s="251"/>
      <c r="AY125" s="251"/>
      <c r="AZ125" s="251"/>
      <c r="BA125" s="251"/>
      <c r="BB125" s="251"/>
      <c r="BC125" s="251"/>
      <c r="BD125" s="251"/>
      <c r="BE125" s="251"/>
      <c r="BH125" s="250"/>
      <c r="BI125" s="251"/>
      <c r="BJ125" s="251"/>
      <c r="BK125" s="251"/>
      <c r="BL125" s="251"/>
      <c r="BM125" s="251"/>
      <c r="BN125" s="251"/>
      <c r="BO125" s="251"/>
      <c r="BP125" s="251"/>
      <c r="BQ125" s="251"/>
      <c r="BS125" s="250"/>
      <c r="BT125" s="251"/>
      <c r="BU125" s="251"/>
      <c r="BV125" s="251"/>
      <c r="BW125" s="251"/>
      <c r="BX125" s="251"/>
      <c r="BY125" s="251"/>
      <c r="BZ125" s="251"/>
      <c r="CA125" s="251"/>
      <c r="CB125" s="251"/>
      <c r="CE125" s="250"/>
      <c r="CF125" s="251"/>
      <c r="CG125" s="251"/>
      <c r="CH125" s="251"/>
      <c r="CI125" s="251"/>
      <c r="CJ125" s="251"/>
      <c r="CK125" s="251"/>
      <c r="CL125" s="251"/>
      <c r="CM125" s="251"/>
      <c r="CN125" s="251"/>
    </row>
    <row r="126" spans="2:92" s="244" customFormat="1" ht="11.25">
      <c r="B126" s="250"/>
      <c r="C126" s="251"/>
      <c r="D126" s="251"/>
      <c r="E126" s="251"/>
      <c r="F126" s="251"/>
      <c r="G126" s="251"/>
      <c r="H126" s="251"/>
      <c r="I126" s="251"/>
      <c r="J126" s="251"/>
      <c r="K126" s="251"/>
      <c r="N126" s="250"/>
      <c r="O126" s="251"/>
      <c r="P126" s="251"/>
      <c r="Q126" s="251"/>
      <c r="R126" s="251"/>
      <c r="S126" s="251"/>
      <c r="T126" s="251"/>
      <c r="U126" s="251"/>
      <c r="V126" s="251"/>
      <c r="W126" s="251"/>
      <c r="Y126" s="250"/>
      <c r="Z126" s="251"/>
      <c r="AA126" s="251"/>
      <c r="AB126" s="251"/>
      <c r="AC126" s="251"/>
      <c r="AD126" s="251"/>
      <c r="AE126" s="251"/>
      <c r="AF126" s="251"/>
      <c r="AG126" s="251"/>
      <c r="AH126" s="251"/>
      <c r="AK126" s="250"/>
      <c r="AL126" s="251"/>
      <c r="AM126" s="251"/>
      <c r="AN126" s="251"/>
      <c r="AO126" s="251"/>
      <c r="AP126" s="251"/>
      <c r="AQ126" s="251"/>
      <c r="AR126" s="251"/>
      <c r="AS126" s="251"/>
      <c r="AT126" s="251"/>
      <c r="AV126" s="250"/>
      <c r="AW126" s="251"/>
      <c r="AX126" s="251"/>
      <c r="AY126" s="251"/>
      <c r="AZ126" s="251"/>
      <c r="BA126" s="251"/>
      <c r="BB126" s="251"/>
      <c r="BC126" s="251"/>
      <c r="BD126" s="251"/>
      <c r="BE126" s="251"/>
      <c r="BH126" s="250"/>
      <c r="BI126" s="251"/>
      <c r="BJ126" s="251"/>
      <c r="BK126" s="251"/>
      <c r="BL126" s="251"/>
      <c r="BM126" s="251"/>
      <c r="BN126" s="251"/>
      <c r="BO126" s="251"/>
      <c r="BP126" s="251"/>
      <c r="BQ126" s="251"/>
      <c r="BS126" s="250"/>
      <c r="BT126" s="251"/>
      <c r="BU126" s="251"/>
      <c r="BV126" s="251"/>
      <c r="BW126" s="251"/>
      <c r="BX126" s="251"/>
      <c r="BY126" s="251"/>
      <c r="BZ126" s="251"/>
      <c r="CA126" s="251"/>
      <c r="CB126" s="251"/>
      <c r="CE126" s="250"/>
      <c r="CF126" s="251"/>
      <c r="CG126" s="251"/>
      <c r="CH126" s="251"/>
      <c r="CI126" s="251"/>
      <c r="CJ126" s="251"/>
      <c r="CK126" s="251"/>
      <c r="CL126" s="251"/>
      <c r="CM126" s="251"/>
      <c r="CN126" s="251"/>
    </row>
    <row r="127" spans="2:92" s="244" customFormat="1" ht="11.25">
      <c r="B127" s="250"/>
      <c r="C127" s="251"/>
      <c r="D127" s="251"/>
      <c r="E127" s="251"/>
      <c r="F127" s="251"/>
      <c r="G127" s="251"/>
      <c r="H127" s="251"/>
      <c r="I127" s="251"/>
      <c r="J127" s="251"/>
      <c r="K127" s="251"/>
      <c r="N127" s="250"/>
      <c r="O127" s="251"/>
      <c r="P127" s="251"/>
      <c r="Q127" s="251"/>
      <c r="R127" s="251"/>
      <c r="S127" s="251"/>
      <c r="T127" s="251"/>
      <c r="U127" s="251"/>
      <c r="V127" s="251"/>
      <c r="W127" s="251"/>
      <c r="Y127" s="250"/>
      <c r="Z127" s="251"/>
      <c r="AA127" s="251"/>
      <c r="AB127" s="251"/>
      <c r="AC127" s="251"/>
      <c r="AD127" s="251"/>
      <c r="AE127" s="251"/>
      <c r="AF127" s="251"/>
      <c r="AG127" s="251"/>
      <c r="AH127" s="251"/>
      <c r="AK127" s="250"/>
      <c r="AL127" s="251"/>
      <c r="AM127" s="251"/>
      <c r="AN127" s="251"/>
      <c r="AO127" s="251"/>
      <c r="AP127" s="251"/>
      <c r="AQ127" s="251"/>
      <c r="AR127" s="251"/>
      <c r="AS127" s="251"/>
      <c r="AT127" s="251"/>
      <c r="AV127" s="250"/>
      <c r="AW127" s="251"/>
      <c r="AX127" s="251"/>
      <c r="AY127" s="251"/>
      <c r="AZ127" s="251"/>
      <c r="BA127" s="251"/>
      <c r="BB127" s="251"/>
      <c r="BC127" s="251"/>
      <c r="BD127" s="251"/>
      <c r="BE127" s="251"/>
      <c r="BH127" s="250"/>
      <c r="BI127" s="251"/>
      <c r="BJ127" s="251"/>
      <c r="BK127" s="251"/>
      <c r="BL127" s="251"/>
      <c r="BM127" s="251"/>
      <c r="BN127" s="251"/>
      <c r="BO127" s="251"/>
      <c r="BP127" s="251"/>
      <c r="BQ127" s="251"/>
      <c r="BS127" s="250"/>
      <c r="BT127" s="251"/>
      <c r="BU127" s="251"/>
      <c r="BV127" s="251"/>
      <c r="BW127" s="251"/>
      <c r="BX127" s="251"/>
      <c r="BY127" s="251"/>
      <c r="BZ127" s="251"/>
      <c r="CA127" s="251"/>
      <c r="CB127" s="251"/>
      <c r="CE127" s="250"/>
      <c r="CF127" s="251"/>
      <c r="CG127" s="251"/>
      <c r="CH127" s="251"/>
      <c r="CI127" s="251"/>
      <c r="CJ127" s="251"/>
      <c r="CK127" s="251"/>
      <c r="CL127" s="251"/>
      <c r="CM127" s="251"/>
      <c r="CN127" s="251"/>
    </row>
    <row r="128" spans="2:92" s="244" customFormat="1" ht="11.25">
      <c r="B128" s="250"/>
      <c r="C128" s="251"/>
      <c r="D128" s="251"/>
      <c r="E128" s="251"/>
      <c r="F128" s="251"/>
      <c r="G128" s="251"/>
      <c r="H128" s="251"/>
      <c r="I128" s="251"/>
      <c r="J128" s="251"/>
      <c r="K128" s="251"/>
      <c r="N128" s="250"/>
      <c r="O128" s="251"/>
      <c r="P128" s="251"/>
      <c r="Q128" s="251"/>
      <c r="R128" s="251"/>
      <c r="S128" s="251"/>
      <c r="T128" s="251"/>
      <c r="U128" s="251"/>
      <c r="V128" s="251"/>
      <c r="W128" s="251"/>
      <c r="Y128" s="250"/>
      <c r="Z128" s="251"/>
      <c r="AA128" s="251"/>
      <c r="AB128" s="251"/>
      <c r="AC128" s="251"/>
      <c r="AD128" s="251"/>
      <c r="AE128" s="251"/>
      <c r="AF128" s="251"/>
      <c r="AG128" s="251"/>
      <c r="AH128" s="251"/>
      <c r="AK128" s="250"/>
      <c r="AL128" s="251"/>
      <c r="AM128" s="251"/>
      <c r="AN128" s="251"/>
      <c r="AO128" s="251"/>
      <c r="AP128" s="251"/>
      <c r="AQ128" s="251"/>
      <c r="AR128" s="251"/>
      <c r="AS128" s="251"/>
      <c r="AT128" s="251"/>
      <c r="AV128" s="250"/>
      <c r="AW128" s="251"/>
      <c r="AX128" s="251"/>
      <c r="AY128" s="251"/>
      <c r="AZ128" s="251"/>
      <c r="BA128" s="251"/>
      <c r="BB128" s="251"/>
      <c r="BC128" s="251"/>
      <c r="BD128" s="251"/>
      <c r="BE128" s="251"/>
      <c r="BH128" s="250"/>
      <c r="BI128" s="251"/>
      <c r="BJ128" s="251"/>
      <c r="BK128" s="251"/>
      <c r="BL128" s="251"/>
      <c r="BM128" s="251"/>
      <c r="BN128" s="251"/>
      <c r="BO128" s="251"/>
      <c r="BP128" s="251"/>
      <c r="BQ128" s="251"/>
      <c r="BS128" s="250"/>
      <c r="BT128" s="251"/>
      <c r="BU128" s="251"/>
      <c r="BV128" s="251"/>
      <c r="BW128" s="251"/>
      <c r="BX128" s="251"/>
      <c r="BY128" s="251"/>
      <c r="BZ128" s="251"/>
      <c r="CA128" s="251"/>
      <c r="CB128" s="251"/>
      <c r="CE128" s="250"/>
      <c r="CF128" s="251"/>
      <c r="CG128" s="251"/>
      <c r="CH128" s="251"/>
      <c r="CI128" s="251"/>
      <c r="CJ128" s="251"/>
      <c r="CK128" s="251"/>
      <c r="CL128" s="251"/>
      <c r="CM128" s="251"/>
      <c r="CN128" s="251"/>
    </row>
    <row r="129" spans="2:92" s="244" customFormat="1" ht="11.25">
      <c r="B129" s="250"/>
      <c r="C129" s="251"/>
      <c r="D129" s="251"/>
      <c r="E129" s="251"/>
      <c r="F129" s="251"/>
      <c r="G129" s="251"/>
      <c r="H129" s="251"/>
      <c r="I129" s="251"/>
      <c r="J129" s="251"/>
      <c r="K129" s="251"/>
      <c r="N129" s="250"/>
      <c r="O129" s="251"/>
      <c r="P129" s="251"/>
      <c r="Q129" s="251"/>
      <c r="R129" s="251"/>
      <c r="S129" s="251"/>
      <c r="T129" s="251"/>
      <c r="U129" s="251"/>
      <c r="V129" s="251"/>
      <c r="W129" s="251"/>
      <c r="Y129" s="250"/>
      <c r="Z129" s="251"/>
      <c r="AA129" s="251"/>
      <c r="AB129" s="251"/>
      <c r="AC129" s="251"/>
      <c r="AD129" s="251"/>
      <c r="AE129" s="251"/>
      <c r="AF129" s="251"/>
      <c r="AG129" s="251"/>
      <c r="AH129" s="251"/>
      <c r="AK129" s="250"/>
      <c r="AL129" s="251"/>
      <c r="AM129" s="251"/>
      <c r="AN129" s="251"/>
      <c r="AO129" s="251"/>
      <c r="AP129" s="251"/>
      <c r="AQ129" s="251"/>
      <c r="AR129" s="251"/>
      <c r="AS129" s="251"/>
      <c r="AT129" s="251"/>
      <c r="AV129" s="250"/>
      <c r="AW129" s="251"/>
      <c r="AX129" s="251"/>
      <c r="AY129" s="251"/>
      <c r="AZ129" s="251"/>
      <c r="BA129" s="251"/>
      <c r="BB129" s="251"/>
      <c r="BC129" s="251"/>
      <c r="BD129" s="251"/>
      <c r="BE129" s="251"/>
      <c r="BH129" s="250"/>
      <c r="BI129" s="251"/>
      <c r="BJ129" s="251"/>
      <c r="BK129" s="251"/>
      <c r="BL129" s="251"/>
      <c r="BM129" s="251"/>
      <c r="BN129" s="251"/>
      <c r="BO129" s="251"/>
      <c r="BP129" s="251"/>
      <c r="BQ129" s="251"/>
      <c r="BS129" s="250"/>
      <c r="BT129" s="251"/>
      <c r="BU129" s="251"/>
      <c r="BV129" s="251"/>
      <c r="BW129" s="251"/>
      <c r="BX129" s="251"/>
      <c r="BY129" s="251"/>
      <c r="BZ129" s="251"/>
      <c r="CA129" s="251"/>
      <c r="CB129" s="251"/>
      <c r="CE129" s="250"/>
      <c r="CF129" s="251"/>
      <c r="CG129" s="251"/>
      <c r="CH129" s="251"/>
      <c r="CI129" s="251"/>
      <c r="CJ129" s="251"/>
      <c r="CK129" s="251"/>
      <c r="CL129" s="251"/>
      <c r="CM129" s="251"/>
      <c r="CN129" s="251"/>
    </row>
    <row r="130" spans="2:92" s="244" customFormat="1" ht="11.25">
      <c r="B130" s="250"/>
      <c r="C130" s="251"/>
      <c r="D130" s="251"/>
      <c r="E130" s="251"/>
      <c r="F130" s="251"/>
      <c r="G130" s="251"/>
      <c r="H130" s="251"/>
      <c r="I130" s="251"/>
      <c r="J130" s="251"/>
      <c r="K130" s="251"/>
      <c r="N130" s="250"/>
      <c r="O130" s="251"/>
      <c r="P130" s="251"/>
      <c r="Q130" s="251"/>
      <c r="R130" s="251"/>
      <c r="S130" s="251"/>
      <c r="T130" s="251"/>
      <c r="U130" s="251"/>
      <c r="V130" s="251"/>
      <c r="W130" s="251"/>
      <c r="Y130" s="250"/>
      <c r="Z130" s="251"/>
      <c r="AA130" s="251"/>
      <c r="AB130" s="251"/>
      <c r="AC130" s="251"/>
      <c r="AD130" s="251"/>
      <c r="AE130" s="251"/>
      <c r="AF130" s="251"/>
      <c r="AG130" s="251"/>
      <c r="AH130" s="251"/>
      <c r="AK130" s="250"/>
      <c r="AL130" s="251"/>
      <c r="AM130" s="251"/>
      <c r="AN130" s="251"/>
      <c r="AO130" s="251"/>
      <c r="AP130" s="251"/>
      <c r="AQ130" s="251"/>
      <c r="AR130" s="251"/>
      <c r="AS130" s="251"/>
      <c r="AT130" s="251"/>
      <c r="AV130" s="250"/>
      <c r="AW130" s="251"/>
      <c r="AX130" s="251"/>
      <c r="AY130" s="251"/>
      <c r="AZ130" s="251"/>
      <c r="BA130" s="251"/>
      <c r="BB130" s="251"/>
      <c r="BC130" s="251"/>
      <c r="BD130" s="251"/>
      <c r="BE130" s="251"/>
      <c r="BH130" s="250"/>
      <c r="BI130" s="251"/>
      <c r="BJ130" s="251"/>
      <c r="BK130" s="251"/>
      <c r="BL130" s="251"/>
      <c r="BM130" s="251"/>
      <c r="BN130" s="251"/>
      <c r="BO130" s="251"/>
      <c r="BP130" s="251"/>
      <c r="BQ130" s="251"/>
      <c r="BS130" s="250"/>
      <c r="BT130" s="251"/>
      <c r="BU130" s="251"/>
      <c r="BV130" s="251"/>
      <c r="BW130" s="251"/>
      <c r="BX130" s="251"/>
      <c r="BY130" s="251"/>
      <c r="BZ130" s="251"/>
      <c r="CA130" s="251"/>
      <c r="CB130" s="251"/>
      <c r="CE130" s="250"/>
      <c r="CF130" s="251"/>
      <c r="CG130" s="251"/>
      <c r="CH130" s="251"/>
      <c r="CI130" s="251"/>
      <c r="CJ130" s="251"/>
      <c r="CK130" s="251"/>
      <c r="CL130" s="251"/>
      <c r="CM130" s="251"/>
      <c r="CN130" s="251"/>
    </row>
    <row r="131" spans="2:92" s="244" customFormat="1" ht="11.25">
      <c r="B131" s="250"/>
      <c r="C131" s="251"/>
      <c r="D131" s="251"/>
      <c r="E131" s="251"/>
      <c r="F131" s="251"/>
      <c r="G131" s="251"/>
      <c r="H131" s="251"/>
      <c r="I131" s="251"/>
      <c r="J131" s="251"/>
      <c r="K131" s="251"/>
      <c r="N131" s="250"/>
      <c r="O131" s="251"/>
      <c r="P131" s="251"/>
      <c r="Q131" s="251"/>
      <c r="R131" s="251"/>
      <c r="S131" s="251"/>
      <c r="T131" s="251"/>
      <c r="U131" s="251"/>
      <c r="V131" s="251"/>
      <c r="W131" s="251"/>
      <c r="Y131" s="250"/>
      <c r="Z131" s="251"/>
      <c r="AA131" s="251"/>
      <c r="AB131" s="251"/>
      <c r="AC131" s="251"/>
      <c r="AD131" s="251"/>
      <c r="AE131" s="251"/>
      <c r="AF131" s="251"/>
      <c r="AG131" s="251"/>
      <c r="AH131" s="251"/>
      <c r="AK131" s="250"/>
      <c r="AL131" s="251"/>
      <c r="AM131" s="251"/>
      <c r="AN131" s="251"/>
      <c r="AO131" s="251"/>
      <c r="AP131" s="251"/>
      <c r="AQ131" s="251"/>
      <c r="AR131" s="251"/>
      <c r="AS131" s="251"/>
      <c r="AT131" s="251"/>
      <c r="AV131" s="250"/>
      <c r="AW131" s="251"/>
      <c r="AX131" s="251"/>
      <c r="AY131" s="251"/>
      <c r="AZ131" s="251"/>
      <c r="BA131" s="251"/>
      <c r="BB131" s="251"/>
      <c r="BC131" s="251"/>
      <c r="BD131" s="251"/>
      <c r="BE131" s="251"/>
      <c r="BH131" s="250"/>
      <c r="BI131" s="251"/>
      <c r="BJ131" s="251"/>
      <c r="BK131" s="251"/>
      <c r="BL131" s="251"/>
      <c r="BM131" s="251"/>
      <c r="BN131" s="251"/>
      <c r="BO131" s="251"/>
      <c r="BP131" s="251"/>
      <c r="BQ131" s="251"/>
      <c r="BS131" s="250"/>
      <c r="BT131" s="251"/>
      <c r="BU131" s="251"/>
      <c r="BV131" s="251"/>
      <c r="BW131" s="251"/>
      <c r="BX131" s="251"/>
      <c r="BY131" s="251"/>
      <c r="BZ131" s="251"/>
      <c r="CA131" s="251"/>
      <c r="CB131" s="251"/>
      <c r="CE131" s="250"/>
      <c r="CF131" s="251"/>
      <c r="CG131" s="251"/>
      <c r="CH131" s="251"/>
      <c r="CI131" s="251"/>
      <c r="CJ131" s="251"/>
      <c r="CK131" s="251"/>
      <c r="CL131" s="251"/>
      <c r="CM131" s="251"/>
      <c r="CN131" s="251"/>
    </row>
    <row r="132" spans="2:92" s="244" customFormat="1" ht="11.25">
      <c r="B132" s="250"/>
      <c r="C132" s="251"/>
      <c r="D132" s="251"/>
      <c r="E132" s="251"/>
      <c r="F132" s="251"/>
      <c r="G132" s="251"/>
      <c r="H132" s="251"/>
      <c r="I132" s="251"/>
      <c r="J132" s="251"/>
      <c r="K132" s="251"/>
      <c r="N132" s="250"/>
      <c r="O132" s="251"/>
      <c r="P132" s="251"/>
      <c r="Q132" s="251"/>
      <c r="R132" s="251"/>
      <c r="S132" s="251"/>
      <c r="T132" s="251"/>
      <c r="U132" s="251"/>
      <c r="V132" s="251"/>
      <c r="W132" s="251"/>
      <c r="Y132" s="250"/>
      <c r="Z132" s="251"/>
      <c r="AA132" s="251"/>
      <c r="AB132" s="251"/>
      <c r="AC132" s="251"/>
      <c r="AD132" s="251"/>
      <c r="AE132" s="251"/>
      <c r="AF132" s="251"/>
      <c r="AG132" s="251"/>
      <c r="AH132" s="251"/>
      <c r="AK132" s="250"/>
      <c r="AL132" s="251"/>
      <c r="AM132" s="251"/>
      <c r="AN132" s="251"/>
      <c r="AO132" s="251"/>
      <c r="AP132" s="251"/>
      <c r="AQ132" s="251"/>
      <c r="AR132" s="251"/>
      <c r="AS132" s="251"/>
      <c r="AT132" s="251"/>
      <c r="AV132" s="250"/>
      <c r="AW132" s="251"/>
      <c r="AX132" s="251"/>
      <c r="AY132" s="251"/>
      <c r="AZ132" s="251"/>
      <c r="BA132" s="251"/>
      <c r="BB132" s="251"/>
      <c r="BC132" s="251"/>
      <c r="BD132" s="251"/>
      <c r="BE132" s="251"/>
      <c r="BH132" s="250"/>
      <c r="BI132" s="251"/>
      <c r="BJ132" s="251"/>
      <c r="BK132" s="251"/>
      <c r="BL132" s="251"/>
      <c r="BM132" s="251"/>
      <c r="BN132" s="251"/>
      <c r="BO132" s="251"/>
      <c r="BP132" s="251"/>
      <c r="BQ132" s="251"/>
      <c r="BS132" s="250"/>
      <c r="BT132" s="251"/>
      <c r="BU132" s="251"/>
      <c r="BV132" s="251"/>
      <c r="BW132" s="251"/>
      <c r="BX132" s="251"/>
      <c r="BY132" s="251"/>
      <c r="BZ132" s="251"/>
      <c r="CA132" s="251"/>
      <c r="CB132" s="251"/>
      <c r="CE132" s="250"/>
      <c r="CF132" s="251"/>
      <c r="CG132" s="251"/>
      <c r="CH132" s="251"/>
      <c r="CI132" s="251"/>
      <c r="CJ132" s="251"/>
      <c r="CK132" s="251"/>
      <c r="CL132" s="251"/>
      <c r="CM132" s="251"/>
      <c r="CN132" s="251"/>
    </row>
    <row r="133" spans="2:92" s="244" customFormat="1" ht="11.25">
      <c r="B133" s="250"/>
      <c r="C133" s="251"/>
      <c r="D133" s="251"/>
      <c r="E133" s="251"/>
      <c r="F133" s="251"/>
      <c r="G133" s="251"/>
      <c r="H133" s="251"/>
      <c r="I133" s="251"/>
      <c r="J133" s="251"/>
      <c r="K133" s="251"/>
      <c r="N133" s="250"/>
      <c r="O133" s="251"/>
      <c r="P133" s="251"/>
      <c r="Q133" s="251"/>
      <c r="R133" s="251"/>
      <c r="S133" s="251"/>
      <c r="T133" s="251"/>
      <c r="U133" s="251"/>
      <c r="V133" s="251"/>
      <c r="W133" s="251"/>
      <c r="Y133" s="250"/>
      <c r="Z133" s="251"/>
      <c r="AA133" s="251"/>
      <c r="AB133" s="251"/>
      <c r="AC133" s="251"/>
      <c r="AD133" s="251"/>
      <c r="AE133" s="251"/>
      <c r="AF133" s="251"/>
      <c r="AG133" s="251"/>
      <c r="AH133" s="251"/>
      <c r="AK133" s="250"/>
      <c r="AL133" s="251"/>
      <c r="AM133" s="251"/>
      <c r="AN133" s="251"/>
      <c r="AO133" s="251"/>
      <c r="AP133" s="251"/>
      <c r="AQ133" s="251"/>
      <c r="AR133" s="251"/>
      <c r="AS133" s="251"/>
      <c r="AT133" s="251"/>
      <c r="AV133" s="250"/>
      <c r="AW133" s="251"/>
      <c r="AX133" s="251"/>
      <c r="AY133" s="251"/>
      <c r="AZ133" s="251"/>
      <c r="BA133" s="251"/>
      <c r="BB133" s="251"/>
      <c r="BC133" s="251"/>
      <c r="BD133" s="251"/>
      <c r="BE133" s="251"/>
      <c r="BH133" s="250"/>
      <c r="BI133" s="251"/>
      <c r="BJ133" s="251"/>
      <c r="BK133" s="251"/>
      <c r="BL133" s="251"/>
      <c r="BM133" s="251"/>
      <c r="BN133" s="251"/>
      <c r="BO133" s="251"/>
      <c r="BP133" s="251"/>
      <c r="BQ133" s="251"/>
      <c r="BS133" s="250"/>
      <c r="BT133" s="251"/>
      <c r="BU133" s="251"/>
      <c r="BV133" s="251"/>
      <c r="BW133" s="251"/>
      <c r="BX133" s="251"/>
      <c r="BY133" s="251"/>
      <c r="BZ133" s="251"/>
      <c r="CA133" s="251"/>
      <c r="CB133" s="251"/>
      <c r="CE133" s="250"/>
      <c r="CF133" s="251"/>
      <c r="CG133" s="251"/>
      <c r="CH133" s="251"/>
      <c r="CI133" s="251"/>
      <c r="CJ133" s="251"/>
      <c r="CK133" s="251"/>
      <c r="CL133" s="251"/>
      <c r="CM133" s="251"/>
      <c r="CN133" s="251"/>
    </row>
    <row r="134" spans="2:92" s="244" customFormat="1" ht="11.25"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N134" s="250"/>
      <c r="O134" s="251"/>
      <c r="P134" s="251"/>
      <c r="Q134" s="251"/>
      <c r="R134" s="251"/>
      <c r="S134" s="251"/>
      <c r="T134" s="251"/>
      <c r="U134" s="251"/>
      <c r="V134" s="251"/>
      <c r="W134" s="251"/>
      <c r="Y134" s="250"/>
      <c r="Z134" s="251"/>
      <c r="AA134" s="251"/>
      <c r="AB134" s="251"/>
      <c r="AC134" s="251"/>
      <c r="AD134" s="251"/>
      <c r="AE134" s="251"/>
      <c r="AF134" s="251"/>
      <c r="AG134" s="251"/>
      <c r="AH134" s="251"/>
      <c r="AK134" s="250"/>
      <c r="AL134" s="251"/>
      <c r="AM134" s="251"/>
      <c r="AN134" s="251"/>
      <c r="AO134" s="251"/>
      <c r="AP134" s="251"/>
      <c r="AQ134" s="251"/>
      <c r="AR134" s="251"/>
      <c r="AS134" s="251"/>
      <c r="AT134" s="251"/>
      <c r="AV134" s="250"/>
      <c r="AW134" s="251"/>
      <c r="AX134" s="251"/>
      <c r="AY134" s="251"/>
      <c r="AZ134" s="251"/>
      <c r="BA134" s="251"/>
      <c r="BB134" s="251"/>
      <c r="BC134" s="251"/>
      <c r="BD134" s="251"/>
      <c r="BE134" s="251"/>
      <c r="BH134" s="250"/>
      <c r="BI134" s="251"/>
      <c r="BJ134" s="251"/>
      <c r="BK134" s="251"/>
      <c r="BL134" s="251"/>
      <c r="BM134" s="251"/>
      <c r="BN134" s="251"/>
      <c r="BO134" s="251"/>
      <c r="BP134" s="251"/>
      <c r="BQ134" s="251"/>
      <c r="BS134" s="250"/>
      <c r="BT134" s="251"/>
      <c r="BU134" s="251"/>
      <c r="BV134" s="251"/>
      <c r="BW134" s="251"/>
      <c r="BX134" s="251"/>
      <c r="BY134" s="251"/>
      <c r="BZ134" s="251"/>
      <c r="CA134" s="251"/>
      <c r="CB134" s="251"/>
      <c r="CE134" s="250"/>
      <c r="CF134" s="251"/>
      <c r="CG134" s="251"/>
      <c r="CH134" s="251"/>
      <c r="CI134" s="251"/>
      <c r="CJ134" s="251"/>
      <c r="CK134" s="251"/>
      <c r="CL134" s="251"/>
      <c r="CM134" s="251"/>
      <c r="CN134" s="251"/>
    </row>
    <row r="135" spans="2:92" s="244" customFormat="1" ht="11.25">
      <c r="B135" s="250"/>
      <c r="C135" s="251"/>
      <c r="D135" s="251"/>
      <c r="E135" s="251"/>
      <c r="F135" s="251"/>
      <c r="G135" s="251"/>
      <c r="H135" s="251"/>
      <c r="I135" s="251"/>
      <c r="J135" s="251"/>
      <c r="K135" s="251"/>
      <c r="N135" s="250"/>
      <c r="O135" s="251"/>
      <c r="P135" s="251"/>
      <c r="Q135" s="251"/>
      <c r="R135" s="251"/>
      <c r="S135" s="251"/>
      <c r="T135" s="251"/>
      <c r="U135" s="251"/>
      <c r="V135" s="251"/>
      <c r="W135" s="251"/>
      <c r="Y135" s="250"/>
      <c r="Z135" s="251"/>
      <c r="AA135" s="251"/>
      <c r="AB135" s="251"/>
      <c r="AC135" s="251"/>
      <c r="AD135" s="251"/>
      <c r="AE135" s="251"/>
      <c r="AF135" s="251"/>
      <c r="AG135" s="251"/>
      <c r="AH135" s="251"/>
      <c r="AK135" s="250"/>
      <c r="AL135" s="251"/>
      <c r="AM135" s="251"/>
      <c r="AN135" s="251"/>
      <c r="AO135" s="251"/>
      <c r="AP135" s="251"/>
      <c r="AQ135" s="251"/>
      <c r="AR135" s="251"/>
      <c r="AS135" s="251"/>
      <c r="AT135" s="251"/>
      <c r="AV135" s="250"/>
      <c r="AW135" s="251"/>
      <c r="AX135" s="251"/>
      <c r="AY135" s="251"/>
      <c r="AZ135" s="251"/>
      <c r="BA135" s="251"/>
      <c r="BB135" s="251"/>
      <c r="BC135" s="251"/>
      <c r="BD135" s="251"/>
      <c r="BE135" s="251"/>
      <c r="BH135" s="250"/>
      <c r="BI135" s="251"/>
      <c r="BJ135" s="251"/>
      <c r="BK135" s="251"/>
      <c r="BL135" s="251"/>
      <c r="BM135" s="251"/>
      <c r="BN135" s="251"/>
      <c r="BO135" s="251"/>
      <c r="BP135" s="251"/>
      <c r="BQ135" s="251"/>
      <c r="BS135" s="250"/>
      <c r="BT135" s="251"/>
      <c r="BU135" s="251"/>
      <c r="BV135" s="251"/>
      <c r="BW135" s="251"/>
      <c r="BX135" s="251"/>
      <c r="BY135" s="251"/>
      <c r="BZ135" s="251"/>
      <c r="CA135" s="251"/>
      <c r="CB135" s="251"/>
      <c r="CE135" s="250"/>
      <c r="CF135" s="251"/>
      <c r="CG135" s="251"/>
      <c r="CH135" s="251"/>
      <c r="CI135" s="251"/>
      <c r="CJ135" s="251"/>
      <c r="CK135" s="251"/>
      <c r="CL135" s="251"/>
      <c r="CM135" s="251"/>
      <c r="CN135" s="251"/>
    </row>
    <row r="136" spans="2:92" s="244" customFormat="1" ht="11.25">
      <c r="B136" s="250"/>
      <c r="C136" s="251"/>
      <c r="D136" s="251"/>
      <c r="E136" s="251"/>
      <c r="F136" s="251"/>
      <c r="G136" s="251"/>
      <c r="H136" s="251"/>
      <c r="I136" s="251"/>
      <c r="J136" s="251"/>
      <c r="K136" s="251"/>
      <c r="N136" s="250"/>
      <c r="O136" s="251"/>
      <c r="P136" s="251"/>
      <c r="Q136" s="251"/>
      <c r="R136" s="251"/>
      <c r="S136" s="251"/>
      <c r="T136" s="251"/>
      <c r="U136" s="251"/>
      <c r="V136" s="251"/>
      <c r="W136" s="251"/>
      <c r="Y136" s="250"/>
      <c r="Z136" s="251"/>
      <c r="AA136" s="251"/>
      <c r="AB136" s="251"/>
      <c r="AC136" s="251"/>
      <c r="AD136" s="251"/>
      <c r="AE136" s="251"/>
      <c r="AF136" s="251"/>
      <c r="AG136" s="251"/>
      <c r="AH136" s="251"/>
      <c r="AK136" s="250"/>
      <c r="AL136" s="251"/>
      <c r="AM136" s="251"/>
      <c r="AN136" s="251"/>
      <c r="AO136" s="251"/>
      <c r="AP136" s="251"/>
      <c r="AQ136" s="251"/>
      <c r="AR136" s="251"/>
      <c r="AS136" s="251"/>
      <c r="AT136" s="251"/>
      <c r="AV136" s="250"/>
      <c r="AW136" s="251"/>
      <c r="AX136" s="251"/>
      <c r="AY136" s="251"/>
      <c r="AZ136" s="251"/>
      <c r="BA136" s="251"/>
      <c r="BB136" s="251"/>
      <c r="BC136" s="251"/>
      <c r="BD136" s="251"/>
      <c r="BE136" s="251"/>
      <c r="BH136" s="250"/>
      <c r="BI136" s="251"/>
      <c r="BJ136" s="251"/>
      <c r="BK136" s="251"/>
      <c r="BL136" s="251"/>
      <c r="BM136" s="251"/>
      <c r="BN136" s="251"/>
      <c r="BO136" s="251"/>
      <c r="BP136" s="251"/>
      <c r="BQ136" s="251"/>
      <c r="BS136" s="250"/>
      <c r="BT136" s="251"/>
      <c r="BU136" s="251"/>
      <c r="BV136" s="251"/>
      <c r="BW136" s="251"/>
      <c r="BX136" s="251"/>
      <c r="BY136" s="251"/>
      <c r="BZ136" s="251"/>
      <c r="CA136" s="251"/>
      <c r="CB136" s="251"/>
      <c r="CE136" s="250"/>
      <c r="CF136" s="251"/>
      <c r="CG136" s="251"/>
      <c r="CH136" s="251"/>
      <c r="CI136" s="251"/>
      <c r="CJ136" s="251"/>
      <c r="CK136" s="251"/>
      <c r="CL136" s="251"/>
      <c r="CM136" s="251"/>
      <c r="CN136" s="251"/>
    </row>
    <row r="137" spans="2:92" s="244" customFormat="1" ht="11.25">
      <c r="B137" s="250"/>
      <c r="C137" s="251"/>
      <c r="D137" s="251"/>
      <c r="E137" s="251"/>
      <c r="F137" s="251"/>
      <c r="G137" s="251"/>
      <c r="H137" s="251"/>
      <c r="I137" s="251"/>
      <c r="J137" s="251"/>
      <c r="K137" s="251"/>
      <c r="N137" s="250"/>
      <c r="O137" s="251"/>
      <c r="P137" s="251"/>
      <c r="Q137" s="251"/>
      <c r="R137" s="251"/>
      <c r="S137" s="251"/>
      <c r="T137" s="251"/>
      <c r="U137" s="251"/>
      <c r="V137" s="251"/>
      <c r="W137" s="251"/>
      <c r="Y137" s="250"/>
      <c r="Z137" s="251"/>
      <c r="AA137" s="251"/>
      <c r="AB137" s="251"/>
      <c r="AC137" s="251"/>
      <c r="AD137" s="251"/>
      <c r="AE137" s="251"/>
      <c r="AF137" s="251"/>
      <c r="AG137" s="251"/>
      <c r="AH137" s="251"/>
      <c r="AK137" s="250"/>
      <c r="AL137" s="251"/>
      <c r="AM137" s="251"/>
      <c r="AN137" s="251"/>
      <c r="AO137" s="251"/>
      <c r="AP137" s="251"/>
      <c r="AQ137" s="251"/>
      <c r="AR137" s="251"/>
      <c r="AS137" s="251"/>
      <c r="AT137" s="251"/>
      <c r="AV137" s="250"/>
      <c r="AW137" s="251"/>
      <c r="AX137" s="251"/>
      <c r="AY137" s="251"/>
      <c r="AZ137" s="251"/>
      <c r="BA137" s="251"/>
      <c r="BB137" s="251"/>
      <c r="BC137" s="251"/>
      <c r="BD137" s="251"/>
      <c r="BE137" s="251"/>
      <c r="BH137" s="250"/>
      <c r="BI137" s="251"/>
      <c r="BJ137" s="251"/>
      <c r="BK137" s="251"/>
      <c r="BL137" s="251"/>
      <c r="BM137" s="251"/>
      <c r="BN137" s="251"/>
      <c r="BO137" s="251"/>
      <c r="BP137" s="251"/>
      <c r="BQ137" s="251"/>
      <c r="BS137" s="250"/>
      <c r="BT137" s="251"/>
      <c r="BU137" s="251"/>
      <c r="BV137" s="251"/>
      <c r="BW137" s="251"/>
      <c r="BX137" s="251"/>
      <c r="BY137" s="251"/>
      <c r="BZ137" s="251"/>
      <c r="CA137" s="251"/>
      <c r="CB137" s="251"/>
      <c r="CE137" s="250"/>
      <c r="CF137" s="251"/>
      <c r="CG137" s="251"/>
      <c r="CH137" s="251"/>
      <c r="CI137" s="251"/>
      <c r="CJ137" s="251"/>
      <c r="CK137" s="251"/>
      <c r="CL137" s="251"/>
      <c r="CM137" s="251"/>
      <c r="CN137" s="251"/>
    </row>
    <row r="138" spans="2:92" s="244" customFormat="1" ht="11.25">
      <c r="B138" s="250"/>
      <c r="C138" s="251"/>
      <c r="D138" s="251"/>
      <c r="E138" s="251"/>
      <c r="F138" s="251"/>
      <c r="G138" s="251"/>
      <c r="H138" s="251"/>
      <c r="I138" s="251"/>
      <c r="J138" s="251"/>
      <c r="K138" s="251"/>
      <c r="N138" s="250"/>
      <c r="O138" s="251"/>
      <c r="P138" s="251"/>
      <c r="Q138" s="251"/>
      <c r="R138" s="251"/>
      <c r="S138" s="251"/>
      <c r="T138" s="251"/>
      <c r="U138" s="251"/>
      <c r="V138" s="251"/>
      <c r="W138" s="251"/>
      <c r="Y138" s="250"/>
      <c r="Z138" s="251"/>
      <c r="AA138" s="251"/>
      <c r="AB138" s="251"/>
      <c r="AC138" s="251"/>
      <c r="AD138" s="251"/>
      <c r="AE138" s="251"/>
      <c r="AF138" s="251"/>
      <c r="AG138" s="251"/>
      <c r="AH138" s="251"/>
      <c r="AK138" s="250"/>
      <c r="AL138" s="251"/>
      <c r="AM138" s="251"/>
      <c r="AN138" s="251"/>
      <c r="AO138" s="251"/>
      <c r="AP138" s="251"/>
      <c r="AQ138" s="251"/>
      <c r="AR138" s="251"/>
      <c r="AS138" s="251"/>
      <c r="AT138" s="251"/>
      <c r="AV138" s="250"/>
      <c r="AW138" s="251"/>
      <c r="AX138" s="251"/>
      <c r="AY138" s="251"/>
      <c r="AZ138" s="251"/>
      <c r="BA138" s="251"/>
      <c r="BB138" s="251"/>
      <c r="BC138" s="251"/>
      <c r="BD138" s="251"/>
      <c r="BE138" s="251"/>
      <c r="BH138" s="250"/>
      <c r="BI138" s="251"/>
      <c r="BJ138" s="251"/>
      <c r="BK138" s="251"/>
      <c r="BL138" s="251"/>
      <c r="BM138" s="251"/>
      <c r="BN138" s="251"/>
      <c r="BO138" s="251"/>
      <c r="BP138" s="251"/>
      <c r="BQ138" s="251"/>
      <c r="BS138" s="250"/>
      <c r="BT138" s="251"/>
      <c r="BU138" s="251"/>
      <c r="BV138" s="251"/>
      <c r="BW138" s="251"/>
      <c r="BX138" s="251"/>
      <c r="BY138" s="251"/>
      <c r="BZ138" s="251"/>
      <c r="CA138" s="251"/>
      <c r="CB138" s="251"/>
      <c r="CE138" s="250"/>
      <c r="CF138" s="251"/>
      <c r="CG138" s="251"/>
      <c r="CH138" s="251"/>
      <c r="CI138" s="251"/>
      <c r="CJ138" s="251"/>
      <c r="CK138" s="251"/>
      <c r="CL138" s="251"/>
      <c r="CM138" s="251"/>
      <c r="CN138" s="251"/>
    </row>
    <row r="139" spans="2:92" s="244" customFormat="1" ht="11.25">
      <c r="B139" s="250"/>
      <c r="C139" s="251"/>
      <c r="D139" s="251"/>
      <c r="E139" s="251"/>
      <c r="F139" s="251"/>
      <c r="G139" s="251"/>
      <c r="H139" s="251"/>
      <c r="I139" s="251"/>
      <c r="J139" s="251"/>
      <c r="K139" s="251"/>
      <c r="N139" s="250"/>
      <c r="O139" s="251"/>
      <c r="P139" s="251"/>
      <c r="Q139" s="251"/>
      <c r="R139" s="251"/>
      <c r="S139" s="251"/>
      <c r="T139" s="251"/>
      <c r="U139" s="251"/>
      <c r="V139" s="251"/>
      <c r="W139" s="251"/>
      <c r="Y139" s="250"/>
      <c r="Z139" s="251"/>
      <c r="AA139" s="251"/>
      <c r="AB139" s="251"/>
      <c r="AC139" s="251"/>
      <c r="AD139" s="251"/>
      <c r="AE139" s="251"/>
      <c r="AF139" s="251"/>
      <c r="AG139" s="251"/>
      <c r="AH139" s="251"/>
      <c r="AK139" s="250"/>
      <c r="AL139" s="251"/>
      <c r="AM139" s="251"/>
      <c r="AN139" s="251"/>
      <c r="AO139" s="251"/>
      <c r="AP139" s="251"/>
      <c r="AQ139" s="251"/>
      <c r="AR139" s="251"/>
      <c r="AS139" s="251"/>
      <c r="AT139" s="251"/>
      <c r="AV139" s="250"/>
      <c r="AW139" s="251"/>
      <c r="AX139" s="251"/>
      <c r="AY139" s="251"/>
      <c r="AZ139" s="251"/>
      <c r="BA139" s="251"/>
      <c r="BB139" s="251"/>
      <c r="BC139" s="251"/>
      <c r="BD139" s="251"/>
      <c r="BE139" s="251"/>
      <c r="BH139" s="250"/>
      <c r="BI139" s="251"/>
      <c r="BJ139" s="251"/>
      <c r="BK139" s="251"/>
      <c r="BL139" s="251"/>
      <c r="BM139" s="251"/>
      <c r="BN139" s="251"/>
      <c r="BO139" s="251"/>
      <c r="BP139" s="251"/>
      <c r="BQ139" s="251"/>
      <c r="BS139" s="250"/>
      <c r="BT139" s="251"/>
      <c r="BU139" s="251"/>
      <c r="BV139" s="251"/>
      <c r="BW139" s="251"/>
      <c r="BX139" s="251"/>
      <c r="BY139" s="251"/>
      <c r="BZ139" s="251"/>
      <c r="CA139" s="251"/>
      <c r="CB139" s="251"/>
      <c r="CE139" s="250"/>
      <c r="CF139" s="251"/>
      <c r="CG139" s="251"/>
      <c r="CH139" s="251"/>
      <c r="CI139" s="251"/>
      <c r="CJ139" s="251"/>
      <c r="CK139" s="251"/>
      <c r="CL139" s="251"/>
      <c r="CM139" s="251"/>
      <c r="CN139" s="251"/>
    </row>
    <row r="140" spans="2:92" s="244" customFormat="1" ht="11.25">
      <c r="B140" s="250"/>
      <c r="C140" s="251"/>
      <c r="D140" s="251"/>
      <c r="E140" s="251"/>
      <c r="F140" s="251"/>
      <c r="G140" s="251"/>
      <c r="H140" s="251"/>
      <c r="I140" s="251"/>
      <c r="J140" s="251"/>
      <c r="K140" s="251"/>
      <c r="N140" s="250"/>
      <c r="O140" s="251"/>
      <c r="P140" s="251"/>
      <c r="Q140" s="251"/>
      <c r="R140" s="251"/>
      <c r="S140" s="251"/>
      <c r="T140" s="251"/>
      <c r="U140" s="251"/>
      <c r="V140" s="251"/>
      <c r="W140" s="251"/>
      <c r="Y140" s="250"/>
      <c r="Z140" s="251"/>
      <c r="AA140" s="251"/>
      <c r="AB140" s="251"/>
      <c r="AC140" s="251"/>
      <c r="AD140" s="251"/>
      <c r="AE140" s="251"/>
      <c r="AF140" s="251"/>
      <c r="AG140" s="251"/>
      <c r="AH140" s="251"/>
      <c r="AK140" s="250"/>
      <c r="AL140" s="251"/>
      <c r="AM140" s="251"/>
      <c r="AN140" s="251"/>
      <c r="AO140" s="251"/>
      <c r="AP140" s="251"/>
      <c r="AQ140" s="251"/>
      <c r="AR140" s="251"/>
      <c r="AS140" s="251"/>
      <c r="AT140" s="251"/>
      <c r="AV140" s="250"/>
      <c r="AW140" s="251"/>
      <c r="AX140" s="251"/>
      <c r="AY140" s="251"/>
      <c r="AZ140" s="251"/>
      <c r="BA140" s="251"/>
      <c r="BB140" s="251"/>
      <c r="BC140" s="251"/>
      <c r="BD140" s="251"/>
      <c r="BE140" s="251"/>
      <c r="BH140" s="250"/>
      <c r="BI140" s="251"/>
      <c r="BJ140" s="251"/>
      <c r="BK140" s="251"/>
      <c r="BL140" s="251"/>
      <c r="BM140" s="251"/>
      <c r="BN140" s="251"/>
      <c r="BO140" s="251"/>
      <c r="BP140" s="251"/>
      <c r="BQ140" s="251"/>
      <c r="BS140" s="250"/>
      <c r="BT140" s="251"/>
      <c r="BU140" s="251"/>
      <c r="BV140" s="251"/>
      <c r="BW140" s="251"/>
      <c r="BX140" s="251"/>
      <c r="BY140" s="251"/>
      <c r="BZ140" s="251"/>
      <c r="CA140" s="251"/>
      <c r="CB140" s="251"/>
      <c r="CE140" s="250"/>
      <c r="CF140" s="251"/>
      <c r="CG140" s="251"/>
      <c r="CH140" s="251"/>
      <c r="CI140" s="251"/>
      <c r="CJ140" s="251"/>
      <c r="CK140" s="251"/>
      <c r="CL140" s="251"/>
      <c r="CM140" s="251"/>
      <c r="CN140" s="251"/>
    </row>
    <row r="141" spans="2:92" s="244" customFormat="1" ht="11.25"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N141" s="250"/>
      <c r="O141" s="251"/>
      <c r="P141" s="251"/>
      <c r="Q141" s="251"/>
      <c r="R141" s="251"/>
      <c r="S141" s="251"/>
      <c r="T141" s="251"/>
      <c r="U141" s="251"/>
      <c r="V141" s="251"/>
      <c r="W141" s="251"/>
      <c r="Y141" s="250"/>
      <c r="Z141" s="251"/>
      <c r="AA141" s="251"/>
      <c r="AB141" s="251"/>
      <c r="AC141" s="251"/>
      <c r="AD141" s="251"/>
      <c r="AE141" s="251"/>
      <c r="AF141" s="251"/>
      <c r="AG141" s="251"/>
      <c r="AH141" s="251"/>
      <c r="AK141" s="250"/>
      <c r="AL141" s="251"/>
      <c r="AM141" s="251"/>
      <c r="AN141" s="251"/>
      <c r="AO141" s="251"/>
      <c r="AP141" s="251"/>
      <c r="AQ141" s="251"/>
      <c r="AR141" s="251"/>
      <c r="AS141" s="251"/>
      <c r="AT141" s="251"/>
      <c r="AV141" s="250"/>
      <c r="AW141" s="251"/>
      <c r="AX141" s="251"/>
      <c r="AY141" s="251"/>
      <c r="AZ141" s="251"/>
      <c r="BA141" s="251"/>
      <c r="BB141" s="251"/>
      <c r="BC141" s="251"/>
      <c r="BD141" s="251"/>
      <c r="BE141" s="251"/>
      <c r="BH141" s="250"/>
      <c r="BI141" s="251"/>
      <c r="BJ141" s="251"/>
      <c r="BK141" s="251"/>
      <c r="BL141" s="251"/>
      <c r="BM141" s="251"/>
      <c r="BN141" s="251"/>
      <c r="BO141" s="251"/>
      <c r="BP141" s="251"/>
      <c r="BQ141" s="251"/>
      <c r="BS141" s="250"/>
      <c r="BT141" s="251"/>
      <c r="BU141" s="251"/>
      <c r="BV141" s="251"/>
      <c r="BW141" s="251"/>
      <c r="BX141" s="251"/>
      <c r="BY141" s="251"/>
      <c r="BZ141" s="251"/>
      <c r="CA141" s="251"/>
      <c r="CB141" s="251"/>
      <c r="CE141" s="250"/>
      <c r="CF141" s="251"/>
      <c r="CG141" s="251"/>
      <c r="CH141" s="251"/>
      <c r="CI141" s="251"/>
      <c r="CJ141" s="251"/>
      <c r="CK141" s="251"/>
      <c r="CL141" s="251"/>
      <c r="CM141" s="251"/>
      <c r="CN141" s="251"/>
    </row>
    <row r="142" spans="2:92" s="244" customFormat="1" ht="11.25">
      <c r="B142" s="250"/>
      <c r="C142" s="251"/>
      <c r="D142" s="251"/>
      <c r="E142" s="251"/>
      <c r="F142" s="251"/>
      <c r="G142" s="251"/>
      <c r="H142" s="251"/>
      <c r="I142" s="251"/>
      <c r="J142" s="251"/>
      <c r="K142" s="251"/>
      <c r="N142" s="250"/>
      <c r="O142" s="251"/>
      <c r="P142" s="251"/>
      <c r="Q142" s="251"/>
      <c r="R142" s="251"/>
      <c r="S142" s="251"/>
      <c r="T142" s="251"/>
      <c r="U142" s="251"/>
      <c r="V142" s="251"/>
      <c r="W142" s="251"/>
      <c r="Y142" s="250"/>
      <c r="Z142" s="251"/>
      <c r="AA142" s="251"/>
      <c r="AB142" s="251"/>
      <c r="AC142" s="251"/>
      <c r="AD142" s="251"/>
      <c r="AE142" s="251"/>
      <c r="AF142" s="251"/>
      <c r="AG142" s="251"/>
      <c r="AH142" s="251"/>
      <c r="AK142" s="250"/>
      <c r="AL142" s="251"/>
      <c r="AM142" s="251"/>
      <c r="AN142" s="251"/>
      <c r="AO142" s="251"/>
      <c r="AP142" s="251"/>
      <c r="AQ142" s="251"/>
      <c r="AR142" s="251"/>
      <c r="AS142" s="251"/>
      <c r="AT142" s="251"/>
      <c r="AV142" s="250"/>
      <c r="AW142" s="251"/>
      <c r="AX142" s="251"/>
      <c r="AY142" s="251"/>
      <c r="AZ142" s="251"/>
      <c r="BA142" s="251"/>
      <c r="BB142" s="251"/>
      <c r="BC142" s="251"/>
      <c r="BD142" s="251"/>
      <c r="BE142" s="251"/>
      <c r="BH142" s="250"/>
      <c r="BI142" s="251"/>
      <c r="BJ142" s="251"/>
      <c r="BK142" s="251"/>
      <c r="BL142" s="251"/>
      <c r="BM142" s="251"/>
      <c r="BN142" s="251"/>
      <c r="BO142" s="251"/>
      <c r="BP142" s="251"/>
      <c r="BQ142" s="251"/>
      <c r="BS142" s="250"/>
      <c r="BT142" s="251"/>
      <c r="BU142" s="251"/>
      <c r="BV142" s="251"/>
      <c r="BW142" s="251"/>
      <c r="BX142" s="251"/>
      <c r="BY142" s="251"/>
      <c r="BZ142" s="251"/>
      <c r="CA142" s="251"/>
      <c r="CB142" s="251"/>
      <c r="CE142" s="250"/>
      <c r="CF142" s="251"/>
      <c r="CG142" s="251"/>
      <c r="CH142" s="251"/>
      <c r="CI142" s="251"/>
      <c r="CJ142" s="251"/>
      <c r="CK142" s="251"/>
      <c r="CL142" s="251"/>
      <c r="CM142" s="251"/>
      <c r="CN142" s="251"/>
    </row>
    <row r="143" spans="2:92" s="244" customFormat="1" ht="11.25">
      <c r="B143" s="250"/>
      <c r="C143" s="251"/>
      <c r="D143" s="251"/>
      <c r="E143" s="251"/>
      <c r="F143" s="251"/>
      <c r="G143" s="251"/>
      <c r="H143" s="251"/>
      <c r="I143" s="251"/>
      <c r="J143" s="251"/>
      <c r="K143" s="251"/>
      <c r="N143" s="250"/>
      <c r="O143" s="251"/>
      <c r="P143" s="251"/>
      <c r="Q143" s="251"/>
      <c r="R143" s="251"/>
      <c r="S143" s="251"/>
      <c r="T143" s="251"/>
      <c r="U143" s="251"/>
      <c r="V143" s="251"/>
      <c r="W143" s="251"/>
      <c r="Y143" s="250"/>
      <c r="Z143" s="251"/>
      <c r="AA143" s="251"/>
      <c r="AB143" s="251"/>
      <c r="AC143" s="251"/>
      <c r="AD143" s="251"/>
      <c r="AE143" s="251"/>
      <c r="AF143" s="251"/>
      <c r="AG143" s="251"/>
      <c r="AH143" s="251"/>
      <c r="AK143" s="250"/>
      <c r="AL143" s="251"/>
      <c r="AM143" s="251"/>
      <c r="AN143" s="251"/>
      <c r="AO143" s="251"/>
      <c r="AP143" s="251"/>
      <c r="AQ143" s="251"/>
      <c r="AR143" s="251"/>
      <c r="AS143" s="251"/>
      <c r="AT143" s="251"/>
      <c r="AV143" s="250"/>
      <c r="AW143" s="251"/>
      <c r="AX143" s="251"/>
      <c r="AY143" s="251"/>
      <c r="AZ143" s="251"/>
      <c r="BA143" s="251"/>
      <c r="BB143" s="251"/>
      <c r="BC143" s="251"/>
      <c r="BD143" s="251"/>
      <c r="BE143" s="251"/>
      <c r="BH143" s="250"/>
      <c r="BI143" s="251"/>
      <c r="BJ143" s="251"/>
      <c r="BK143" s="251"/>
      <c r="BL143" s="251"/>
      <c r="BM143" s="251"/>
      <c r="BN143" s="251"/>
      <c r="BO143" s="251"/>
      <c r="BP143" s="251"/>
      <c r="BQ143" s="251"/>
      <c r="BS143" s="250"/>
      <c r="BT143" s="251"/>
      <c r="BU143" s="251"/>
      <c r="BV143" s="251"/>
      <c r="BW143" s="251"/>
      <c r="BX143" s="251"/>
      <c r="BY143" s="251"/>
      <c r="BZ143" s="251"/>
      <c r="CA143" s="251"/>
      <c r="CB143" s="251"/>
      <c r="CE143" s="250"/>
      <c r="CF143" s="251"/>
      <c r="CG143" s="251"/>
      <c r="CH143" s="251"/>
      <c r="CI143" s="251"/>
      <c r="CJ143" s="251"/>
      <c r="CK143" s="251"/>
      <c r="CL143" s="251"/>
      <c r="CM143" s="251"/>
      <c r="CN143" s="251"/>
    </row>
  </sheetData>
  <mergeCells count="32">
    <mergeCell ref="AV2:BE2"/>
    <mergeCell ref="Z4:AB4"/>
    <mergeCell ref="AO4:AQ4"/>
    <mergeCell ref="AR4:AT4"/>
    <mergeCell ref="AL4:AN4"/>
    <mergeCell ref="AF4:AH4"/>
    <mergeCell ref="AW4:AY4"/>
    <mergeCell ref="AZ4:BB4"/>
    <mergeCell ref="BC4:BE4"/>
    <mergeCell ref="O4:Q4"/>
    <mergeCell ref="B2:K2"/>
    <mergeCell ref="N2:W2"/>
    <mergeCell ref="Y2:AH2"/>
    <mergeCell ref="AK2:AT2"/>
    <mergeCell ref="F4:H4"/>
    <mergeCell ref="I4:K4"/>
    <mergeCell ref="C4:E4"/>
    <mergeCell ref="R4:T4"/>
    <mergeCell ref="U4:W4"/>
    <mergeCell ref="AC4:AE4"/>
    <mergeCell ref="CI4:CK4"/>
    <mergeCell ref="CL4:CN4"/>
    <mergeCell ref="CF4:CH4"/>
    <mergeCell ref="BH2:BQ2"/>
    <mergeCell ref="BS2:CB2"/>
    <mergeCell ref="CE2:CN2"/>
    <mergeCell ref="BL4:BN4"/>
    <mergeCell ref="BO4:BQ4"/>
    <mergeCell ref="BI4:BK4"/>
    <mergeCell ref="BW4:BY4"/>
    <mergeCell ref="BZ4:CB4"/>
    <mergeCell ref="BT4:BV4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64" orientation="portrait" useFirstPageNumber="1" r:id="rId1"/>
  <headerFooter scaleWithDoc="0" alignWithMargins="0">
    <oddFooter>&amp;C&amp;"ＭＳ ゴシック,標準"&amp;P</oddFooter>
  </headerFooter>
  <colBreaks count="5" manualBreakCount="5">
    <brk id="12" min="1" max="68" man="1"/>
    <brk id="23" min="1" max="68" man="1"/>
    <brk id="35" min="1" max="68" man="1"/>
    <brk id="58" min="1" max="68" man="1"/>
    <brk id="81" min="1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9"/>
  </sheetPr>
  <dimension ref="A2:CS131"/>
  <sheetViews>
    <sheetView view="pageBreakPreview" zoomScaleNormal="100" zoomScaleSheetLayoutView="100" workbookViewId="0">
      <selection activeCell="O13" sqref="O13"/>
    </sheetView>
  </sheetViews>
  <sheetFormatPr defaultColWidth="8.875" defaultRowHeight="13.5"/>
  <cols>
    <col min="1" max="1" width="2" style="69" customWidth="1"/>
    <col min="2" max="2" width="1" style="101" customWidth="1"/>
    <col min="3" max="3" width="2.25" style="101" customWidth="1"/>
    <col min="4" max="5" width="1.75" style="101" customWidth="1"/>
    <col min="6" max="6" width="1.25" style="101" customWidth="1"/>
    <col min="7" max="7" width="13.25" style="102" customWidth="1"/>
    <col min="8" max="8" width="1.125" style="102" customWidth="1"/>
    <col min="9" max="26" width="7" style="102" customWidth="1"/>
    <col min="27" max="27" width="1.125" style="102" customWidth="1"/>
    <col min="28" max="28" width="1.75" style="101" customWidth="1"/>
    <col min="29" max="29" width="1.25" style="101" customWidth="1"/>
    <col min="30" max="30" width="13.25" style="102" customWidth="1"/>
    <col min="31" max="31" width="1.75" style="102" customWidth="1"/>
    <col min="32" max="32" width="2.25" style="101" customWidth="1"/>
    <col min="33" max="33" width="1" style="102" customWidth="1"/>
    <col min="34" max="34" width="1" style="101" customWidth="1"/>
    <col min="35" max="35" width="2.25" style="101" customWidth="1"/>
    <col min="36" max="37" width="1.75" style="101" customWidth="1"/>
    <col min="38" max="38" width="1.25" style="101" customWidth="1"/>
    <col min="39" max="39" width="13.25" style="102" customWidth="1"/>
    <col min="40" max="40" width="1.125" style="102" customWidth="1"/>
    <col min="41" max="58" width="7" style="102" customWidth="1"/>
    <col min="59" max="59" width="1.125" style="102" customWidth="1"/>
    <col min="60" max="60" width="1.75" style="101" customWidth="1"/>
    <col min="61" max="61" width="1.25" style="101" customWidth="1"/>
    <col min="62" max="62" width="13.25" style="102" customWidth="1"/>
    <col min="63" max="63" width="1.75" style="102" customWidth="1"/>
    <col min="64" max="64" width="2.25" style="101" customWidth="1"/>
    <col min="65" max="65" width="1" style="102" customWidth="1"/>
    <col min="66" max="66" width="1" style="101" customWidth="1"/>
    <col min="67" max="67" width="2.25" style="101" customWidth="1"/>
    <col min="68" max="69" width="1.75" style="101" customWidth="1"/>
    <col min="70" max="70" width="1.25" style="101" customWidth="1"/>
    <col min="71" max="71" width="13.25" style="102" customWidth="1"/>
    <col min="72" max="72" width="1.125" style="102" customWidth="1"/>
    <col min="73" max="90" width="7" style="102" customWidth="1"/>
    <col min="91" max="91" width="1.125" style="102" customWidth="1"/>
    <col min="92" max="92" width="1.75" style="101" customWidth="1"/>
    <col min="93" max="93" width="1.25" style="101" customWidth="1"/>
    <col min="94" max="94" width="13.25" style="102" customWidth="1"/>
    <col min="95" max="95" width="1.75" style="102" customWidth="1"/>
    <col min="96" max="96" width="2.25" style="101" customWidth="1"/>
    <col min="97" max="97" width="1" style="102" customWidth="1"/>
    <col min="98" max="16384" width="8.875" style="101"/>
  </cols>
  <sheetData>
    <row r="2" spans="1:97" s="100" customFormat="1" ht="19.5" customHeight="1">
      <c r="A2" s="69"/>
      <c r="B2" s="1379" t="s">
        <v>190</v>
      </c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80" t="s">
        <v>269</v>
      </c>
      <c r="S2" s="1380"/>
      <c r="T2" s="1380"/>
      <c r="U2" s="1380"/>
      <c r="V2" s="1380"/>
      <c r="W2" s="1380"/>
      <c r="X2" s="1380"/>
      <c r="Y2" s="1380"/>
      <c r="Z2" s="1380"/>
      <c r="AA2" s="1380"/>
      <c r="AB2" s="1380"/>
      <c r="AC2" s="1380"/>
      <c r="AD2" s="1380"/>
      <c r="AE2" s="1380"/>
      <c r="AF2" s="1380"/>
      <c r="AG2" s="1380"/>
      <c r="AH2" s="1379" t="s">
        <v>190</v>
      </c>
      <c r="AI2" s="1379"/>
      <c r="AJ2" s="1379"/>
      <c r="AK2" s="1379"/>
      <c r="AL2" s="1379"/>
      <c r="AM2" s="1379"/>
      <c r="AN2" s="1379"/>
      <c r="AO2" s="1379"/>
      <c r="AP2" s="1379"/>
      <c r="AQ2" s="1379"/>
      <c r="AR2" s="1379"/>
      <c r="AS2" s="1379"/>
      <c r="AT2" s="1379"/>
      <c r="AU2" s="1379"/>
      <c r="AV2" s="1379"/>
      <c r="AW2" s="1379"/>
      <c r="AX2" s="1380" t="s">
        <v>268</v>
      </c>
      <c r="AY2" s="1380"/>
      <c r="AZ2" s="1380"/>
      <c r="BA2" s="1380"/>
      <c r="BB2" s="1380"/>
      <c r="BC2" s="1380"/>
      <c r="BD2" s="1380"/>
      <c r="BE2" s="1380"/>
      <c r="BF2" s="1380"/>
      <c r="BG2" s="1380"/>
      <c r="BH2" s="1380"/>
      <c r="BI2" s="1380"/>
      <c r="BJ2" s="1380"/>
      <c r="BK2" s="1380"/>
      <c r="BL2" s="1380"/>
      <c r="BM2" s="1380"/>
      <c r="BN2" s="1379" t="s">
        <v>190</v>
      </c>
      <c r="BO2" s="1379"/>
      <c r="BP2" s="1379"/>
      <c r="BQ2" s="1379"/>
      <c r="BR2" s="1379"/>
      <c r="BS2" s="1379"/>
      <c r="BT2" s="1379"/>
      <c r="BU2" s="1379"/>
      <c r="BV2" s="1379"/>
      <c r="BW2" s="1379"/>
      <c r="BX2" s="1379"/>
      <c r="BY2" s="1379"/>
      <c r="BZ2" s="1379"/>
      <c r="CA2" s="1379"/>
      <c r="CB2" s="1379"/>
      <c r="CC2" s="1379"/>
      <c r="CD2" s="1380" t="s">
        <v>267</v>
      </c>
      <c r="CE2" s="1380"/>
      <c r="CF2" s="1380"/>
      <c r="CG2" s="1380"/>
      <c r="CH2" s="1380"/>
      <c r="CI2" s="1380"/>
      <c r="CJ2" s="1380"/>
      <c r="CK2" s="1380"/>
      <c r="CL2" s="1380"/>
      <c r="CM2" s="1380"/>
      <c r="CN2" s="1380"/>
      <c r="CO2" s="1380"/>
      <c r="CP2" s="1380"/>
      <c r="CQ2" s="1380"/>
      <c r="CR2" s="1380"/>
      <c r="CS2" s="1380"/>
    </row>
    <row r="3" spans="1:97" ht="16.5" customHeight="1">
      <c r="AG3" s="103" t="s">
        <v>191</v>
      </c>
      <c r="BM3" s="103" t="s">
        <v>191</v>
      </c>
      <c r="CS3" s="103" t="s">
        <v>191</v>
      </c>
    </row>
    <row r="4" spans="1:97" s="104" customFormat="1" ht="33" customHeight="1">
      <c r="A4" s="92"/>
      <c r="B4" s="1375" t="s">
        <v>192</v>
      </c>
      <c r="C4" s="1376"/>
      <c r="D4" s="1376"/>
      <c r="E4" s="1376"/>
      <c r="F4" s="1376"/>
      <c r="G4" s="1376"/>
      <c r="H4" s="1376"/>
      <c r="I4" s="258" t="s">
        <v>82</v>
      </c>
      <c r="J4" s="254" t="s">
        <v>193</v>
      </c>
      <c r="K4" s="254" t="s">
        <v>194</v>
      </c>
      <c r="L4" s="254" t="s">
        <v>195</v>
      </c>
      <c r="M4" s="254" t="s">
        <v>196</v>
      </c>
      <c r="N4" s="254" t="s">
        <v>197</v>
      </c>
      <c r="O4" s="254" t="s">
        <v>198</v>
      </c>
      <c r="P4" s="254" t="s">
        <v>199</v>
      </c>
      <c r="Q4" s="254" t="s">
        <v>200</v>
      </c>
      <c r="R4" s="254" t="s">
        <v>201</v>
      </c>
      <c r="S4" s="254" t="s">
        <v>202</v>
      </c>
      <c r="T4" s="254" t="s">
        <v>203</v>
      </c>
      <c r="U4" s="254" t="s">
        <v>204</v>
      </c>
      <c r="V4" s="254" t="s">
        <v>205</v>
      </c>
      <c r="W4" s="254" t="s">
        <v>206</v>
      </c>
      <c r="X4" s="254" t="s">
        <v>207</v>
      </c>
      <c r="Y4" s="254" t="s">
        <v>208</v>
      </c>
      <c r="Z4" s="255" t="s">
        <v>209</v>
      </c>
      <c r="AA4" s="1377" t="s">
        <v>210</v>
      </c>
      <c r="AB4" s="1377"/>
      <c r="AC4" s="1377"/>
      <c r="AD4" s="1377"/>
      <c r="AE4" s="1377"/>
      <c r="AF4" s="1377"/>
      <c r="AG4" s="1378"/>
      <c r="AH4" s="1375" t="s">
        <v>192</v>
      </c>
      <c r="AI4" s="1376"/>
      <c r="AJ4" s="1376"/>
      <c r="AK4" s="1376"/>
      <c r="AL4" s="1376"/>
      <c r="AM4" s="1376"/>
      <c r="AN4" s="1376"/>
      <c r="AO4" s="258" t="s">
        <v>82</v>
      </c>
      <c r="AP4" s="254" t="s">
        <v>193</v>
      </c>
      <c r="AQ4" s="254" t="s">
        <v>194</v>
      </c>
      <c r="AR4" s="254" t="s">
        <v>195</v>
      </c>
      <c r="AS4" s="254" t="s">
        <v>196</v>
      </c>
      <c r="AT4" s="254" t="s">
        <v>197</v>
      </c>
      <c r="AU4" s="254" t="s">
        <v>198</v>
      </c>
      <c r="AV4" s="254" t="s">
        <v>199</v>
      </c>
      <c r="AW4" s="254" t="s">
        <v>200</v>
      </c>
      <c r="AX4" s="254" t="s">
        <v>201</v>
      </c>
      <c r="AY4" s="254" t="s">
        <v>202</v>
      </c>
      <c r="AZ4" s="254" t="s">
        <v>203</v>
      </c>
      <c r="BA4" s="254" t="s">
        <v>204</v>
      </c>
      <c r="BB4" s="254" t="s">
        <v>205</v>
      </c>
      <c r="BC4" s="254" t="s">
        <v>206</v>
      </c>
      <c r="BD4" s="254" t="s">
        <v>207</v>
      </c>
      <c r="BE4" s="254" t="s">
        <v>208</v>
      </c>
      <c r="BF4" s="255" t="s">
        <v>209</v>
      </c>
      <c r="BG4" s="1377" t="s">
        <v>210</v>
      </c>
      <c r="BH4" s="1377"/>
      <c r="BI4" s="1377"/>
      <c r="BJ4" s="1377"/>
      <c r="BK4" s="1377"/>
      <c r="BL4" s="1377"/>
      <c r="BM4" s="1378"/>
      <c r="BN4" s="1375" t="s">
        <v>192</v>
      </c>
      <c r="BO4" s="1376"/>
      <c r="BP4" s="1376"/>
      <c r="BQ4" s="1376"/>
      <c r="BR4" s="1376"/>
      <c r="BS4" s="1376"/>
      <c r="BT4" s="1376"/>
      <c r="BU4" s="258" t="s">
        <v>82</v>
      </c>
      <c r="BV4" s="254" t="s">
        <v>193</v>
      </c>
      <c r="BW4" s="254" t="s">
        <v>194</v>
      </c>
      <c r="BX4" s="254" t="s">
        <v>195</v>
      </c>
      <c r="BY4" s="254" t="s">
        <v>196</v>
      </c>
      <c r="BZ4" s="254" t="s">
        <v>197</v>
      </c>
      <c r="CA4" s="254" t="s">
        <v>198</v>
      </c>
      <c r="CB4" s="254" t="s">
        <v>199</v>
      </c>
      <c r="CC4" s="254" t="s">
        <v>200</v>
      </c>
      <c r="CD4" s="254" t="s">
        <v>201</v>
      </c>
      <c r="CE4" s="254" t="s">
        <v>202</v>
      </c>
      <c r="CF4" s="254" t="s">
        <v>203</v>
      </c>
      <c r="CG4" s="254" t="s">
        <v>204</v>
      </c>
      <c r="CH4" s="254" t="s">
        <v>205</v>
      </c>
      <c r="CI4" s="254" t="s">
        <v>206</v>
      </c>
      <c r="CJ4" s="254" t="s">
        <v>207</v>
      </c>
      <c r="CK4" s="254" t="s">
        <v>208</v>
      </c>
      <c r="CL4" s="255" t="s">
        <v>209</v>
      </c>
      <c r="CM4" s="1377" t="s">
        <v>210</v>
      </c>
      <c r="CN4" s="1377"/>
      <c r="CO4" s="1377"/>
      <c r="CP4" s="1377"/>
      <c r="CQ4" s="1377"/>
      <c r="CR4" s="1377"/>
      <c r="CS4" s="1378"/>
    </row>
    <row r="5" spans="1:97" s="105" customFormat="1" ht="6" customHeight="1">
      <c r="A5" s="92"/>
      <c r="B5" s="257"/>
      <c r="C5" s="257"/>
      <c r="D5" s="257"/>
      <c r="E5" s="257"/>
      <c r="F5" s="257"/>
      <c r="G5" s="106"/>
      <c r="H5" s="259"/>
      <c r="I5" s="106"/>
      <c r="J5" s="106"/>
      <c r="K5" s="106"/>
      <c r="L5" s="106"/>
      <c r="M5" s="106"/>
      <c r="N5" s="106"/>
      <c r="O5" s="106"/>
      <c r="P5" s="106"/>
      <c r="Q5" s="106"/>
      <c r="R5" s="107"/>
      <c r="S5" s="107"/>
      <c r="T5" s="107"/>
      <c r="U5" s="107"/>
      <c r="V5" s="107"/>
      <c r="W5" s="107"/>
      <c r="X5" s="107"/>
      <c r="Y5" s="107"/>
      <c r="Z5" s="107"/>
      <c r="AA5" s="256"/>
      <c r="AB5" s="257"/>
      <c r="AC5" s="257"/>
      <c r="AD5" s="106"/>
      <c r="AE5" s="106"/>
      <c r="AF5" s="257"/>
      <c r="AG5" s="106"/>
      <c r="AH5" s="257"/>
      <c r="AI5" s="257"/>
      <c r="AJ5" s="257"/>
      <c r="AK5" s="257"/>
      <c r="AL5" s="257"/>
      <c r="AM5" s="106"/>
      <c r="AN5" s="259"/>
      <c r="AO5" s="106"/>
      <c r="AP5" s="106"/>
      <c r="AQ5" s="106"/>
      <c r="AR5" s="106"/>
      <c r="AS5" s="106"/>
      <c r="AT5" s="106"/>
      <c r="AU5" s="106"/>
      <c r="AV5" s="106"/>
      <c r="AW5" s="106"/>
      <c r="AX5" s="107"/>
      <c r="AY5" s="107"/>
      <c r="AZ5" s="107"/>
      <c r="BA5" s="107"/>
      <c r="BB5" s="107"/>
      <c r="BC5" s="107"/>
      <c r="BD5" s="107"/>
      <c r="BE5" s="107"/>
      <c r="BF5" s="107"/>
      <c r="BG5" s="256"/>
      <c r="BH5" s="257"/>
      <c r="BI5" s="257"/>
      <c r="BJ5" s="106"/>
      <c r="BK5" s="106"/>
      <c r="BL5" s="257"/>
      <c r="BM5" s="106"/>
      <c r="BN5" s="257"/>
      <c r="BO5" s="257"/>
      <c r="BP5" s="257"/>
      <c r="BQ5" s="257"/>
      <c r="BR5" s="257"/>
      <c r="BS5" s="106"/>
      <c r="BT5" s="259"/>
      <c r="BU5" s="106"/>
      <c r="BV5" s="106"/>
      <c r="BW5" s="106"/>
      <c r="BX5" s="106"/>
      <c r="BY5" s="106"/>
      <c r="BZ5" s="106"/>
      <c r="CA5" s="106"/>
      <c r="CB5" s="106"/>
      <c r="CC5" s="106"/>
      <c r="CD5" s="107"/>
      <c r="CE5" s="107"/>
      <c r="CF5" s="107"/>
      <c r="CG5" s="107"/>
      <c r="CH5" s="107"/>
      <c r="CI5" s="107"/>
      <c r="CJ5" s="107"/>
      <c r="CK5" s="107"/>
      <c r="CL5" s="107"/>
      <c r="CM5" s="256"/>
      <c r="CN5" s="257"/>
      <c r="CO5" s="257"/>
      <c r="CP5" s="106"/>
      <c r="CQ5" s="106"/>
      <c r="CR5" s="257"/>
      <c r="CS5" s="106"/>
    </row>
    <row r="6" spans="1:97" s="268" customFormat="1" ht="17.25" customHeight="1">
      <c r="A6" s="260"/>
      <c r="B6" s="261"/>
      <c r="C6" s="1384" t="s">
        <v>211</v>
      </c>
      <c r="D6" s="262"/>
      <c r="E6" s="1381" t="s">
        <v>43</v>
      </c>
      <c r="F6" s="1382"/>
      <c r="G6" s="1382"/>
      <c r="H6" s="263"/>
      <c r="I6" s="264">
        <v>168466</v>
      </c>
      <c r="J6" s="264">
        <v>5287</v>
      </c>
      <c r="K6" s="264">
        <v>5766</v>
      </c>
      <c r="L6" s="264">
        <v>6364</v>
      </c>
      <c r="M6" s="264">
        <v>7979</v>
      </c>
      <c r="N6" s="264">
        <v>8477</v>
      </c>
      <c r="O6" s="264">
        <v>6660</v>
      </c>
      <c r="P6" s="264">
        <v>7571</v>
      </c>
      <c r="Q6" s="264">
        <v>8877</v>
      </c>
      <c r="R6" s="264">
        <v>10236</v>
      </c>
      <c r="S6" s="264">
        <v>11417</v>
      </c>
      <c r="T6" s="264">
        <v>10716</v>
      </c>
      <c r="U6" s="264">
        <v>11458</v>
      </c>
      <c r="V6" s="264">
        <v>11724</v>
      </c>
      <c r="W6" s="264">
        <v>12539</v>
      </c>
      <c r="X6" s="264">
        <v>13423</v>
      </c>
      <c r="Y6" s="264">
        <v>9782</v>
      </c>
      <c r="Z6" s="264">
        <v>18178</v>
      </c>
      <c r="AA6" s="265"/>
      <c r="AB6" s="1381" t="s">
        <v>43</v>
      </c>
      <c r="AC6" s="1382"/>
      <c r="AD6" s="1382"/>
      <c r="AE6" s="266"/>
      <c r="AF6" s="1384" t="s">
        <v>211</v>
      </c>
      <c r="AG6" s="267"/>
      <c r="AH6" s="261"/>
      <c r="AI6" s="1384" t="s">
        <v>211</v>
      </c>
      <c r="AJ6" s="262"/>
      <c r="AK6" s="1381" t="s">
        <v>43</v>
      </c>
      <c r="AL6" s="1382"/>
      <c r="AM6" s="1382"/>
      <c r="AN6" s="263"/>
      <c r="AO6" s="264">
        <v>77251</v>
      </c>
      <c r="AP6" s="264">
        <v>2758</v>
      </c>
      <c r="AQ6" s="264">
        <v>3018</v>
      </c>
      <c r="AR6" s="264">
        <v>3177</v>
      </c>
      <c r="AS6" s="264">
        <v>4049</v>
      </c>
      <c r="AT6" s="264">
        <v>4416</v>
      </c>
      <c r="AU6" s="264">
        <v>3291</v>
      </c>
      <c r="AV6" s="264">
        <v>3795</v>
      </c>
      <c r="AW6" s="264">
        <v>4367</v>
      </c>
      <c r="AX6" s="264">
        <v>4909</v>
      </c>
      <c r="AY6" s="264">
        <v>5407</v>
      </c>
      <c r="AZ6" s="264">
        <v>5068</v>
      </c>
      <c r="BA6" s="264">
        <v>5311</v>
      </c>
      <c r="BB6" s="264">
        <v>5333</v>
      </c>
      <c r="BC6" s="264">
        <v>5755</v>
      </c>
      <c r="BD6" s="264">
        <v>5945</v>
      </c>
      <c r="BE6" s="264">
        <v>3970</v>
      </c>
      <c r="BF6" s="264">
        <v>5714</v>
      </c>
      <c r="BG6" s="265"/>
      <c r="BH6" s="1381" t="s">
        <v>43</v>
      </c>
      <c r="BI6" s="1382"/>
      <c r="BJ6" s="1382"/>
      <c r="BK6" s="266"/>
      <c r="BL6" s="1384" t="s">
        <v>211</v>
      </c>
      <c r="BM6" s="267"/>
      <c r="BN6" s="261"/>
      <c r="BO6" s="1384" t="s">
        <v>211</v>
      </c>
      <c r="BP6" s="262"/>
      <c r="BQ6" s="1381" t="s">
        <v>43</v>
      </c>
      <c r="BR6" s="1382"/>
      <c r="BS6" s="1382"/>
      <c r="BT6" s="263"/>
      <c r="BU6" s="264">
        <v>91215</v>
      </c>
      <c r="BV6" s="264">
        <v>2529</v>
      </c>
      <c r="BW6" s="264">
        <v>2748</v>
      </c>
      <c r="BX6" s="264">
        <v>3187</v>
      </c>
      <c r="BY6" s="264">
        <v>3930</v>
      </c>
      <c r="BZ6" s="264">
        <v>4061</v>
      </c>
      <c r="CA6" s="264">
        <v>3369</v>
      </c>
      <c r="CB6" s="264">
        <v>3776</v>
      </c>
      <c r="CC6" s="264">
        <v>4510</v>
      </c>
      <c r="CD6" s="264">
        <v>5327</v>
      </c>
      <c r="CE6" s="264">
        <v>6010</v>
      </c>
      <c r="CF6" s="264">
        <v>5648</v>
      </c>
      <c r="CG6" s="264">
        <v>6147</v>
      </c>
      <c r="CH6" s="264">
        <v>6391</v>
      </c>
      <c r="CI6" s="264">
        <v>6784</v>
      </c>
      <c r="CJ6" s="264">
        <v>7478</v>
      </c>
      <c r="CK6" s="264">
        <v>5812</v>
      </c>
      <c r="CL6" s="264">
        <v>12464</v>
      </c>
      <c r="CM6" s="265"/>
      <c r="CN6" s="1381" t="s">
        <v>43</v>
      </c>
      <c r="CO6" s="1381"/>
      <c r="CP6" s="1381"/>
      <c r="CQ6" s="266"/>
      <c r="CR6" s="1384" t="s">
        <v>211</v>
      </c>
      <c r="CS6" s="267"/>
    </row>
    <row r="7" spans="1:97" s="268" customFormat="1" ht="17.25" customHeight="1">
      <c r="A7" s="269"/>
      <c r="B7" s="261"/>
      <c r="C7" s="1384"/>
      <c r="D7" s="262"/>
      <c r="E7" s="1381" t="s">
        <v>44</v>
      </c>
      <c r="F7" s="1382"/>
      <c r="G7" s="1382"/>
      <c r="H7" s="263"/>
      <c r="I7" s="264">
        <v>155163</v>
      </c>
      <c r="J7" s="264">
        <v>4882</v>
      </c>
      <c r="K7" s="264">
        <v>5276</v>
      </c>
      <c r="L7" s="264">
        <v>5853</v>
      </c>
      <c r="M7" s="264">
        <v>7540</v>
      </c>
      <c r="N7" s="264">
        <v>8073</v>
      </c>
      <c r="O7" s="264">
        <v>6182</v>
      </c>
      <c r="P7" s="264">
        <v>6971</v>
      </c>
      <c r="Q7" s="264">
        <v>8194</v>
      </c>
      <c r="R7" s="264">
        <v>9481</v>
      </c>
      <c r="S7" s="264">
        <v>10615</v>
      </c>
      <c r="T7" s="264">
        <v>9892</v>
      </c>
      <c r="U7" s="264">
        <v>10420</v>
      </c>
      <c r="V7" s="264">
        <v>10675</v>
      </c>
      <c r="W7" s="264">
        <v>11423</v>
      </c>
      <c r="X7" s="264">
        <v>12354</v>
      </c>
      <c r="Y7" s="264">
        <v>9023</v>
      </c>
      <c r="Z7" s="264">
        <v>16330</v>
      </c>
      <c r="AA7" s="265"/>
      <c r="AB7" s="1381" t="s">
        <v>44</v>
      </c>
      <c r="AC7" s="1382"/>
      <c r="AD7" s="1382"/>
      <c r="AE7" s="266"/>
      <c r="AF7" s="1384"/>
      <c r="AG7" s="267"/>
      <c r="AH7" s="261"/>
      <c r="AI7" s="1384"/>
      <c r="AJ7" s="262"/>
      <c r="AK7" s="1381" t="s">
        <v>44</v>
      </c>
      <c r="AL7" s="1382"/>
      <c r="AM7" s="1382"/>
      <c r="AN7" s="263"/>
      <c r="AO7" s="264">
        <v>71163</v>
      </c>
      <c r="AP7" s="264">
        <v>2541</v>
      </c>
      <c r="AQ7" s="264">
        <v>2766</v>
      </c>
      <c r="AR7" s="264">
        <v>2942</v>
      </c>
      <c r="AS7" s="264">
        <v>3842</v>
      </c>
      <c r="AT7" s="264">
        <v>4227</v>
      </c>
      <c r="AU7" s="264">
        <v>3067</v>
      </c>
      <c r="AV7" s="264">
        <v>3475</v>
      </c>
      <c r="AW7" s="264">
        <v>4018</v>
      </c>
      <c r="AX7" s="264">
        <v>4538</v>
      </c>
      <c r="AY7" s="264">
        <v>5011</v>
      </c>
      <c r="AZ7" s="264">
        <v>4656</v>
      </c>
      <c r="BA7" s="264">
        <v>4816</v>
      </c>
      <c r="BB7" s="264">
        <v>4822</v>
      </c>
      <c r="BC7" s="264">
        <v>5208</v>
      </c>
      <c r="BD7" s="264">
        <v>5445</v>
      </c>
      <c r="BE7" s="264">
        <v>3661</v>
      </c>
      <c r="BF7" s="264">
        <v>5172</v>
      </c>
      <c r="BG7" s="265"/>
      <c r="BH7" s="1381" t="s">
        <v>44</v>
      </c>
      <c r="BI7" s="1382"/>
      <c r="BJ7" s="1382"/>
      <c r="BK7" s="266"/>
      <c r="BL7" s="1384"/>
      <c r="BM7" s="267"/>
      <c r="BN7" s="261"/>
      <c r="BO7" s="1384"/>
      <c r="BP7" s="262"/>
      <c r="BQ7" s="1381" t="s">
        <v>44</v>
      </c>
      <c r="BR7" s="1382"/>
      <c r="BS7" s="1382"/>
      <c r="BT7" s="263"/>
      <c r="BU7" s="264">
        <v>84000</v>
      </c>
      <c r="BV7" s="264">
        <v>2341</v>
      </c>
      <c r="BW7" s="264">
        <v>2510</v>
      </c>
      <c r="BX7" s="264">
        <v>2911</v>
      </c>
      <c r="BY7" s="264">
        <v>3698</v>
      </c>
      <c r="BZ7" s="264">
        <v>3846</v>
      </c>
      <c r="CA7" s="264">
        <v>3115</v>
      </c>
      <c r="CB7" s="264">
        <v>3496</v>
      </c>
      <c r="CC7" s="264">
        <v>4176</v>
      </c>
      <c r="CD7" s="264">
        <v>4943</v>
      </c>
      <c r="CE7" s="264">
        <v>5604</v>
      </c>
      <c r="CF7" s="264">
        <v>5236</v>
      </c>
      <c r="CG7" s="264">
        <v>5604</v>
      </c>
      <c r="CH7" s="264">
        <v>5853</v>
      </c>
      <c r="CI7" s="264">
        <v>6215</v>
      </c>
      <c r="CJ7" s="264">
        <v>6909</v>
      </c>
      <c r="CK7" s="264">
        <v>5362</v>
      </c>
      <c r="CL7" s="264">
        <v>11158</v>
      </c>
      <c r="CM7" s="265"/>
      <c r="CN7" s="1381" t="s">
        <v>44</v>
      </c>
      <c r="CO7" s="1381"/>
      <c r="CP7" s="1381"/>
      <c r="CQ7" s="266"/>
      <c r="CR7" s="1384"/>
      <c r="CS7" s="267"/>
    </row>
    <row r="8" spans="1:97" s="268" customFormat="1" ht="17.25" customHeight="1">
      <c r="A8" s="269"/>
      <c r="B8" s="261"/>
      <c r="C8" s="1384"/>
      <c r="D8" s="267"/>
      <c r="E8" s="272"/>
      <c r="F8" s="1383" t="s">
        <v>45</v>
      </c>
      <c r="G8" s="1381"/>
      <c r="H8" s="263"/>
      <c r="I8" s="264">
        <v>50812</v>
      </c>
      <c r="J8" s="264">
        <v>1516</v>
      </c>
      <c r="K8" s="264">
        <v>1652</v>
      </c>
      <c r="L8" s="264">
        <v>1743</v>
      </c>
      <c r="M8" s="264">
        <v>2699</v>
      </c>
      <c r="N8" s="264">
        <v>3680</v>
      </c>
      <c r="O8" s="264">
        <v>2125</v>
      </c>
      <c r="P8" s="264">
        <v>2245</v>
      </c>
      <c r="Q8" s="264">
        <v>2612</v>
      </c>
      <c r="R8" s="264">
        <v>2881</v>
      </c>
      <c r="S8" s="264">
        <v>3326</v>
      </c>
      <c r="T8" s="264">
        <v>3107</v>
      </c>
      <c r="U8" s="264">
        <v>3218</v>
      </c>
      <c r="V8" s="264">
        <v>3292</v>
      </c>
      <c r="W8" s="264">
        <v>3467</v>
      </c>
      <c r="X8" s="264">
        <v>3917</v>
      </c>
      <c r="Y8" s="264">
        <v>2963</v>
      </c>
      <c r="Z8" s="264">
        <v>5359</v>
      </c>
      <c r="AA8" s="265"/>
      <c r="AB8" s="272"/>
      <c r="AC8" s="1383" t="s">
        <v>45</v>
      </c>
      <c r="AD8" s="1381"/>
      <c r="AE8" s="270"/>
      <c r="AF8" s="1384"/>
      <c r="AG8" s="274"/>
      <c r="AH8" s="261"/>
      <c r="AI8" s="1384"/>
      <c r="AJ8" s="267"/>
      <c r="AK8" s="272"/>
      <c r="AL8" s="1383" t="s">
        <v>45</v>
      </c>
      <c r="AM8" s="1381"/>
      <c r="AN8" s="263"/>
      <c r="AO8" s="264">
        <v>22850</v>
      </c>
      <c r="AP8" s="264">
        <v>765</v>
      </c>
      <c r="AQ8" s="264">
        <v>870</v>
      </c>
      <c r="AR8" s="264">
        <v>871</v>
      </c>
      <c r="AS8" s="264">
        <v>1359</v>
      </c>
      <c r="AT8" s="264">
        <v>1924</v>
      </c>
      <c r="AU8" s="264">
        <v>1021</v>
      </c>
      <c r="AV8" s="264">
        <v>1068</v>
      </c>
      <c r="AW8" s="264">
        <v>1225</v>
      </c>
      <c r="AX8" s="264">
        <v>1336</v>
      </c>
      <c r="AY8" s="264">
        <v>1542</v>
      </c>
      <c r="AZ8" s="264">
        <v>1468</v>
      </c>
      <c r="BA8" s="264">
        <v>1457</v>
      </c>
      <c r="BB8" s="264">
        <v>1468</v>
      </c>
      <c r="BC8" s="264">
        <v>1509</v>
      </c>
      <c r="BD8" s="264">
        <v>1606</v>
      </c>
      <c r="BE8" s="264">
        <v>1161</v>
      </c>
      <c r="BF8" s="264">
        <v>1682</v>
      </c>
      <c r="BG8" s="265"/>
      <c r="BH8" s="272"/>
      <c r="BI8" s="1383" t="s">
        <v>45</v>
      </c>
      <c r="BJ8" s="1381"/>
      <c r="BK8" s="270"/>
      <c r="BL8" s="1384"/>
      <c r="BM8" s="274"/>
      <c r="BN8" s="261"/>
      <c r="BO8" s="1384"/>
      <c r="BP8" s="267"/>
      <c r="BQ8" s="275"/>
      <c r="BR8" s="1383" t="s">
        <v>45</v>
      </c>
      <c r="BS8" s="1381"/>
      <c r="BT8" s="263"/>
      <c r="BU8" s="264">
        <v>27962</v>
      </c>
      <c r="BV8" s="264">
        <v>751</v>
      </c>
      <c r="BW8" s="264">
        <v>782</v>
      </c>
      <c r="BX8" s="264">
        <v>872</v>
      </c>
      <c r="BY8" s="264">
        <v>1340</v>
      </c>
      <c r="BZ8" s="264">
        <v>1756</v>
      </c>
      <c r="CA8" s="264">
        <v>1104</v>
      </c>
      <c r="CB8" s="264">
        <v>1177</v>
      </c>
      <c r="CC8" s="264">
        <v>1387</v>
      </c>
      <c r="CD8" s="264">
        <v>1545</v>
      </c>
      <c r="CE8" s="264">
        <v>1784</v>
      </c>
      <c r="CF8" s="264">
        <v>1639</v>
      </c>
      <c r="CG8" s="264">
        <v>1761</v>
      </c>
      <c r="CH8" s="264">
        <v>1824</v>
      </c>
      <c r="CI8" s="264">
        <v>1958</v>
      </c>
      <c r="CJ8" s="264">
        <v>2311</v>
      </c>
      <c r="CK8" s="264">
        <v>1802</v>
      </c>
      <c r="CL8" s="264">
        <v>3677</v>
      </c>
      <c r="CM8" s="265"/>
      <c r="CN8" s="272"/>
      <c r="CO8" s="1383" t="s">
        <v>45</v>
      </c>
      <c r="CP8" s="1383"/>
      <c r="CQ8" s="270"/>
      <c r="CR8" s="1384"/>
      <c r="CS8" s="274"/>
    </row>
    <row r="9" spans="1:97" s="268" customFormat="1" ht="11.45" customHeight="1">
      <c r="A9" s="269"/>
      <c r="B9" s="261"/>
      <c r="C9" s="1384"/>
      <c r="D9" s="267"/>
      <c r="E9" s="272"/>
      <c r="F9" s="1383" t="s">
        <v>46</v>
      </c>
      <c r="G9" s="1381"/>
      <c r="H9" s="263"/>
      <c r="I9" s="264">
        <v>57371</v>
      </c>
      <c r="J9" s="264">
        <v>2013</v>
      </c>
      <c r="K9" s="264">
        <v>2082</v>
      </c>
      <c r="L9" s="264">
        <v>2478</v>
      </c>
      <c r="M9" s="264">
        <v>2929</v>
      </c>
      <c r="N9" s="264">
        <v>2737</v>
      </c>
      <c r="O9" s="264">
        <v>2398</v>
      </c>
      <c r="P9" s="264">
        <v>2852</v>
      </c>
      <c r="Q9" s="264">
        <v>3241</v>
      </c>
      <c r="R9" s="264">
        <v>3893</v>
      </c>
      <c r="S9" s="264">
        <v>4336</v>
      </c>
      <c r="T9" s="264">
        <v>3775</v>
      </c>
      <c r="U9" s="264">
        <v>3836</v>
      </c>
      <c r="V9" s="264">
        <v>3758</v>
      </c>
      <c r="W9" s="264">
        <v>3979</v>
      </c>
      <c r="X9" s="264">
        <v>4334</v>
      </c>
      <c r="Y9" s="264">
        <v>3183</v>
      </c>
      <c r="Z9" s="264">
        <v>4712</v>
      </c>
      <c r="AA9" s="265"/>
      <c r="AB9" s="272"/>
      <c r="AC9" s="1383" t="s">
        <v>46</v>
      </c>
      <c r="AD9" s="1381"/>
      <c r="AE9" s="270"/>
      <c r="AF9" s="1384"/>
      <c r="AG9" s="274"/>
      <c r="AH9" s="261"/>
      <c r="AI9" s="1384"/>
      <c r="AJ9" s="267"/>
      <c r="AK9" s="272"/>
      <c r="AL9" s="1383" t="s">
        <v>46</v>
      </c>
      <c r="AM9" s="1381"/>
      <c r="AN9" s="263"/>
      <c r="AO9" s="264">
        <v>26440</v>
      </c>
      <c r="AP9" s="264">
        <v>1062</v>
      </c>
      <c r="AQ9" s="264">
        <v>1084</v>
      </c>
      <c r="AR9" s="264">
        <v>1271</v>
      </c>
      <c r="AS9" s="264">
        <v>1491</v>
      </c>
      <c r="AT9" s="264">
        <v>1403</v>
      </c>
      <c r="AU9" s="264">
        <v>1184</v>
      </c>
      <c r="AV9" s="264">
        <v>1408</v>
      </c>
      <c r="AW9" s="264">
        <v>1593</v>
      </c>
      <c r="AX9" s="264">
        <v>1828</v>
      </c>
      <c r="AY9" s="264">
        <v>2033</v>
      </c>
      <c r="AZ9" s="264">
        <v>1756</v>
      </c>
      <c r="BA9" s="264">
        <v>1720</v>
      </c>
      <c r="BB9" s="264">
        <v>1666</v>
      </c>
      <c r="BC9" s="264">
        <v>1759</v>
      </c>
      <c r="BD9" s="264">
        <v>1908</v>
      </c>
      <c r="BE9" s="264">
        <v>1309</v>
      </c>
      <c r="BF9" s="264">
        <v>1584</v>
      </c>
      <c r="BG9" s="265"/>
      <c r="BH9" s="272"/>
      <c r="BI9" s="1383" t="s">
        <v>46</v>
      </c>
      <c r="BJ9" s="1381"/>
      <c r="BK9" s="270"/>
      <c r="BL9" s="1384"/>
      <c r="BM9" s="274"/>
      <c r="BN9" s="261"/>
      <c r="BO9" s="1384"/>
      <c r="BP9" s="267"/>
      <c r="BQ9" s="275"/>
      <c r="BR9" s="1383" t="s">
        <v>46</v>
      </c>
      <c r="BS9" s="1381"/>
      <c r="BT9" s="263"/>
      <c r="BU9" s="264">
        <v>30931</v>
      </c>
      <c r="BV9" s="264">
        <v>951</v>
      </c>
      <c r="BW9" s="264">
        <v>998</v>
      </c>
      <c r="BX9" s="264">
        <v>1207</v>
      </c>
      <c r="BY9" s="264">
        <v>1438</v>
      </c>
      <c r="BZ9" s="264">
        <v>1334</v>
      </c>
      <c r="CA9" s="264">
        <v>1214</v>
      </c>
      <c r="CB9" s="264">
        <v>1444</v>
      </c>
      <c r="CC9" s="264">
        <v>1648</v>
      </c>
      <c r="CD9" s="264">
        <v>2065</v>
      </c>
      <c r="CE9" s="264">
        <v>2303</v>
      </c>
      <c r="CF9" s="264">
        <v>2019</v>
      </c>
      <c r="CG9" s="264">
        <v>2116</v>
      </c>
      <c r="CH9" s="264">
        <v>2092</v>
      </c>
      <c r="CI9" s="264">
        <v>2220</v>
      </c>
      <c r="CJ9" s="264">
        <v>2426</v>
      </c>
      <c r="CK9" s="264">
        <v>1874</v>
      </c>
      <c r="CL9" s="264">
        <v>3128</v>
      </c>
      <c r="CM9" s="265"/>
      <c r="CN9" s="272"/>
      <c r="CO9" s="1383" t="s">
        <v>46</v>
      </c>
      <c r="CP9" s="1383"/>
      <c r="CQ9" s="270"/>
      <c r="CR9" s="1384"/>
      <c r="CS9" s="274"/>
    </row>
    <row r="10" spans="1:97" s="268" customFormat="1" ht="11.45" customHeight="1">
      <c r="A10" s="269"/>
      <c r="B10" s="261"/>
      <c r="C10" s="1384"/>
      <c r="D10" s="267"/>
      <c r="E10" s="275"/>
      <c r="F10" s="275"/>
      <c r="G10" s="278" t="s">
        <v>212</v>
      </c>
      <c r="H10" s="276"/>
      <c r="I10" s="277">
        <v>7587</v>
      </c>
      <c r="J10" s="277">
        <v>214</v>
      </c>
      <c r="K10" s="277">
        <v>219</v>
      </c>
      <c r="L10" s="277">
        <v>258</v>
      </c>
      <c r="M10" s="277">
        <v>393</v>
      </c>
      <c r="N10" s="277">
        <v>443</v>
      </c>
      <c r="O10" s="277">
        <v>212</v>
      </c>
      <c r="P10" s="277">
        <v>258</v>
      </c>
      <c r="Q10" s="277">
        <v>319</v>
      </c>
      <c r="R10" s="277">
        <v>423</v>
      </c>
      <c r="S10" s="277">
        <v>484</v>
      </c>
      <c r="T10" s="277">
        <v>426</v>
      </c>
      <c r="U10" s="277">
        <v>409</v>
      </c>
      <c r="V10" s="277">
        <v>435</v>
      </c>
      <c r="W10" s="277">
        <v>619</v>
      </c>
      <c r="X10" s="277">
        <v>765</v>
      </c>
      <c r="Y10" s="277">
        <v>670</v>
      </c>
      <c r="Z10" s="277">
        <v>957</v>
      </c>
      <c r="AA10" s="271"/>
      <c r="AB10" s="275"/>
      <c r="AC10" s="275"/>
      <c r="AD10" s="278" t="s">
        <v>212</v>
      </c>
      <c r="AE10" s="279"/>
      <c r="AF10" s="1384"/>
      <c r="AG10" s="274"/>
      <c r="AH10" s="261"/>
      <c r="AI10" s="1384"/>
      <c r="AJ10" s="267"/>
      <c r="AK10" s="275"/>
      <c r="AL10" s="275"/>
      <c r="AM10" s="278" t="s">
        <v>212</v>
      </c>
      <c r="AN10" s="276"/>
      <c r="AO10" s="277">
        <v>3475</v>
      </c>
      <c r="AP10" s="277">
        <v>115</v>
      </c>
      <c r="AQ10" s="277">
        <v>107</v>
      </c>
      <c r="AR10" s="277">
        <v>146</v>
      </c>
      <c r="AS10" s="277">
        <v>218</v>
      </c>
      <c r="AT10" s="277">
        <v>259</v>
      </c>
      <c r="AU10" s="277">
        <v>118</v>
      </c>
      <c r="AV10" s="277">
        <v>117</v>
      </c>
      <c r="AW10" s="277">
        <v>157</v>
      </c>
      <c r="AX10" s="277">
        <v>209</v>
      </c>
      <c r="AY10" s="277">
        <v>226</v>
      </c>
      <c r="AZ10" s="277">
        <v>206</v>
      </c>
      <c r="BA10" s="277">
        <v>190</v>
      </c>
      <c r="BB10" s="277">
        <v>179</v>
      </c>
      <c r="BC10" s="277">
        <v>253</v>
      </c>
      <c r="BD10" s="277">
        <v>341</v>
      </c>
      <c r="BE10" s="277">
        <v>273</v>
      </c>
      <c r="BF10" s="277">
        <v>320</v>
      </c>
      <c r="BG10" s="271"/>
      <c r="BH10" s="275"/>
      <c r="BI10" s="275"/>
      <c r="BJ10" s="278" t="s">
        <v>212</v>
      </c>
      <c r="BK10" s="279"/>
      <c r="BL10" s="1384"/>
      <c r="BM10" s="274"/>
      <c r="BN10" s="261"/>
      <c r="BO10" s="1384"/>
      <c r="BP10" s="267"/>
      <c r="BQ10" s="275"/>
      <c r="BR10" s="275"/>
      <c r="BS10" s="278" t="s">
        <v>212</v>
      </c>
      <c r="BT10" s="276"/>
      <c r="BU10" s="277">
        <v>4112</v>
      </c>
      <c r="BV10" s="277">
        <v>99</v>
      </c>
      <c r="BW10" s="277">
        <v>112</v>
      </c>
      <c r="BX10" s="277">
        <v>112</v>
      </c>
      <c r="BY10" s="277">
        <v>175</v>
      </c>
      <c r="BZ10" s="277">
        <v>184</v>
      </c>
      <c r="CA10" s="277">
        <v>94</v>
      </c>
      <c r="CB10" s="277">
        <v>141</v>
      </c>
      <c r="CC10" s="277">
        <v>162</v>
      </c>
      <c r="CD10" s="277">
        <v>214</v>
      </c>
      <c r="CE10" s="277">
        <v>258</v>
      </c>
      <c r="CF10" s="277">
        <v>220</v>
      </c>
      <c r="CG10" s="277">
        <v>219</v>
      </c>
      <c r="CH10" s="277">
        <v>256</v>
      </c>
      <c r="CI10" s="277">
        <v>366</v>
      </c>
      <c r="CJ10" s="277">
        <v>424</v>
      </c>
      <c r="CK10" s="277">
        <v>397</v>
      </c>
      <c r="CL10" s="277">
        <v>637</v>
      </c>
      <c r="CM10" s="271"/>
      <c r="CN10" s="275"/>
      <c r="CO10" s="275"/>
      <c r="CP10" s="278" t="s">
        <v>212</v>
      </c>
      <c r="CQ10" s="279"/>
      <c r="CR10" s="1384"/>
      <c r="CS10" s="274"/>
    </row>
    <row r="11" spans="1:97" s="268" customFormat="1" ht="11.45" customHeight="1">
      <c r="A11" s="269"/>
      <c r="B11" s="261"/>
      <c r="C11" s="1384"/>
      <c r="D11" s="267"/>
      <c r="E11" s="275"/>
      <c r="F11" s="275"/>
      <c r="G11" s="278" t="s">
        <v>99</v>
      </c>
      <c r="H11" s="276"/>
      <c r="I11" s="277">
        <v>3818</v>
      </c>
      <c r="J11" s="277">
        <v>95</v>
      </c>
      <c r="K11" s="277">
        <v>128</v>
      </c>
      <c r="L11" s="277">
        <v>176</v>
      </c>
      <c r="M11" s="277">
        <v>151</v>
      </c>
      <c r="N11" s="277">
        <v>145</v>
      </c>
      <c r="O11" s="277">
        <v>161</v>
      </c>
      <c r="P11" s="277">
        <v>194</v>
      </c>
      <c r="Q11" s="277">
        <v>189</v>
      </c>
      <c r="R11" s="277">
        <v>221</v>
      </c>
      <c r="S11" s="277">
        <v>201</v>
      </c>
      <c r="T11" s="277">
        <v>271</v>
      </c>
      <c r="U11" s="277">
        <v>396</v>
      </c>
      <c r="V11" s="277">
        <v>428</v>
      </c>
      <c r="W11" s="277">
        <v>373</v>
      </c>
      <c r="X11" s="277">
        <v>261</v>
      </c>
      <c r="Y11" s="277">
        <v>163</v>
      </c>
      <c r="Z11" s="277">
        <v>242</v>
      </c>
      <c r="AA11" s="271"/>
      <c r="AB11" s="275"/>
      <c r="AC11" s="275"/>
      <c r="AD11" s="278" t="s">
        <v>99</v>
      </c>
      <c r="AE11" s="279"/>
      <c r="AF11" s="1384"/>
      <c r="AG11" s="274"/>
      <c r="AH11" s="261"/>
      <c r="AI11" s="1384"/>
      <c r="AJ11" s="267"/>
      <c r="AK11" s="275"/>
      <c r="AL11" s="275"/>
      <c r="AM11" s="278" t="s">
        <v>99</v>
      </c>
      <c r="AN11" s="276"/>
      <c r="AO11" s="277">
        <v>1768</v>
      </c>
      <c r="AP11" s="277">
        <v>60</v>
      </c>
      <c r="AQ11" s="277">
        <v>67</v>
      </c>
      <c r="AR11" s="277">
        <v>93</v>
      </c>
      <c r="AS11" s="277">
        <v>68</v>
      </c>
      <c r="AT11" s="277">
        <v>70</v>
      </c>
      <c r="AU11" s="277">
        <v>83</v>
      </c>
      <c r="AV11" s="277">
        <v>101</v>
      </c>
      <c r="AW11" s="277">
        <v>84</v>
      </c>
      <c r="AX11" s="277">
        <v>102</v>
      </c>
      <c r="AY11" s="277">
        <v>98</v>
      </c>
      <c r="AZ11" s="277">
        <v>103</v>
      </c>
      <c r="BA11" s="277">
        <v>168</v>
      </c>
      <c r="BB11" s="277">
        <v>195</v>
      </c>
      <c r="BC11" s="277">
        <v>188</v>
      </c>
      <c r="BD11" s="277">
        <v>126</v>
      </c>
      <c r="BE11" s="277">
        <v>68</v>
      </c>
      <c r="BF11" s="277">
        <v>83</v>
      </c>
      <c r="BG11" s="271"/>
      <c r="BH11" s="275"/>
      <c r="BI11" s="275"/>
      <c r="BJ11" s="278" t="s">
        <v>99</v>
      </c>
      <c r="BK11" s="279"/>
      <c r="BL11" s="1384"/>
      <c r="BM11" s="274"/>
      <c r="BN11" s="261"/>
      <c r="BO11" s="1384"/>
      <c r="BP11" s="267"/>
      <c r="BQ11" s="275"/>
      <c r="BR11" s="275"/>
      <c r="BS11" s="278" t="s">
        <v>99</v>
      </c>
      <c r="BT11" s="276"/>
      <c r="BU11" s="277">
        <v>2050</v>
      </c>
      <c r="BV11" s="277">
        <v>35</v>
      </c>
      <c r="BW11" s="277">
        <v>61</v>
      </c>
      <c r="BX11" s="277">
        <v>83</v>
      </c>
      <c r="BY11" s="277">
        <v>83</v>
      </c>
      <c r="BZ11" s="277">
        <v>75</v>
      </c>
      <c r="CA11" s="277">
        <v>78</v>
      </c>
      <c r="CB11" s="277">
        <v>93</v>
      </c>
      <c r="CC11" s="277">
        <v>105</v>
      </c>
      <c r="CD11" s="277">
        <v>119</v>
      </c>
      <c r="CE11" s="277">
        <v>103</v>
      </c>
      <c r="CF11" s="277">
        <v>168</v>
      </c>
      <c r="CG11" s="277">
        <v>228</v>
      </c>
      <c r="CH11" s="277">
        <v>233</v>
      </c>
      <c r="CI11" s="277">
        <v>185</v>
      </c>
      <c r="CJ11" s="277">
        <v>135</v>
      </c>
      <c r="CK11" s="277">
        <v>95</v>
      </c>
      <c r="CL11" s="277">
        <v>159</v>
      </c>
      <c r="CM11" s="271"/>
      <c r="CN11" s="275"/>
      <c r="CO11" s="275"/>
      <c r="CP11" s="278" t="s">
        <v>99</v>
      </c>
      <c r="CQ11" s="279"/>
      <c r="CR11" s="1384"/>
      <c r="CS11" s="274"/>
    </row>
    <row r="12" spans="1:97" s="268" customFormat="1" ht="11.45" customHeight="1">
      <c r="A12" s="269"/>
      <c r="B12" s="261"/>
      <c r="C12" s="1384"/>
      <c r="D12" s="267"/>
      <c r="E12" s="275"/>
      <c r="F12" s="275"/>
      <c r="G12" s="278" t="s">
        <v>100</v>
      </c>
      <c r="H12" s="276"/>
      <c r="I12" s="277">
        <v>18831</v>
      </c>
      <c r="J12" s="277">
        <v>777</v>
      </c>
      <c r="K12" s="277">
        <v>724</v>
      </c>
      <c r="L12" s="277">
        <v>831</v>
      </c>
      <c r="M12" s="277">
        <v>864</v>
      </c>
      <c r="N12" s="277">
        <v>821</v>
      </c>
      <c r="O12" s="277">
        <v>1046</v>
      </c>
      <c r="P12" s="277">
        <v>1150</v>
      </c>
      <c r="Q12" s="277">
        <v>1237</v>
      </c>
      <c r="R12" s="277">
        <v>1435</v>
      </c>
      <c r="S12" s="277">
        <v>1614</v>
      </c>
      <c r="T12" s="277">
        <v>1375</v>
      </c>
      <c r="U12" s="277">
        <v>1231</v>
      </c>
      <c r="V12" s="277">
        <v>1118</v>
      </c>
      <c r="W12" s="277">
        <v>1133</v>
      </c>
      <c r="X12" s="277">
        <v>1157</v>
      </c>
      <c r="Y12" s="277">
        <v>796</v>
      </c>
      <c r="Z12" s="277">
        <v>1119</v>
      </c>
      <c r="AA12" s="271"/>
      <c r="AB12" s="275"/>
      <c r="AC12" s="275"/>
      <c r="AD12" s="278" t="s">
        <v>100</v>
      </c>
      <c r="AE12" s="279"/>
      <c r="AF12" s="1384"/>
      <c r="AG12" s="274"/>
      <c r="AH12" s="261"/>
      <c r="AI12" s="1384"/>
      <c r="AJ12" s="267"/>
      <c r="AK12" s="275"/>
      <c r="AL12" s="275"/>
      <c r="AM12" s="278" t="s">
        <v>100</v>
      </c>
      <c r="AN12" s="276"/>
      <c r="AO12" s="277">
        <v>8671</v>
      </c>
      <c r="AP12" s="277">
        <v>395</v>
      </c>
      <c r="AQ12" s="277">
        <v>366</v>
      </c>
      <c r="AR12" s="277">
        <v>421</v>
      </c>
      <c r="AS12" s="277">
        <v>429</v>
      </c>
      <c r="AT12" s="277">
        <v>371</v>
      </c>
      <c r="AU12" s="277">
        <v>496</v>
      </c>
      <c r="AV12" s="277">
        <v>567</v>
      </c>
      <c r="AW12" s="277">
        <v>613</v>
      </c>
      <c r="AX12" s="277">
        <v>677</v>
      </c>
      <c r="AY12" s="277">
        <v>742</v>
      </c>
      <c r="AZ12" s="277">
        <v>642</v>
      </c>
      <c r="BA12" s="277">
        <v>565</v>
      </c>
      <c r="BB12" s="277">
        <v>484</v>
      </c>
      <c r="BC12" s="277">
        <v>514</v>
      </c>
      <c r="BD12" s="277">
        <v>493</v>
      </c>
      <c r="BE12" s="277">
        <v>329</v>
      </c>
      <c r="BF12" s="277">
        <v>387</v>
      </c>
      <c r="BG12" s="271"/>
      <c r="BH12" s="275"/>
      <c r="BI12" s="275"/>
      <c r="BJ12" s="278" t="s">
        <v>100</v>
      </c>
      <c r="BK12" s="279"/>
      <c r="BL12" s="1384"/>
      <c r="BM12" s="274"/>
      <c r="BN12" s="261"/>
      <c r="BO12" s="1384"/>
      <c r="BP12" s="267"/>
      <c r="BQ12" s="275"/>
      <c r="BR12" s="275"/>
      <c r="BS12" s="278" t="s">
        <v>100</v>
      </c>
      <c r="BT12" s="276"/>
      <c r="BU12" s="277">
        <v>10160</v>
      </c>
      <c r="BV12" s="277">
        <v>382</v>
      </c>
      <c r="BW12" s="277">
        <v>358</v>
      </c>
      <c r="BX12" s="277">
        <v>410</v>
      </c>
      <c r="BY12" s="277">
        <v>435</v>
      </c>
      <c r="BZ12" s="277">
        <v>450</v>
      </c>
      <c r="CA12" s="277">
        <v>550</v>
      </c>
      <c r="CB12" s="277">
        <v>583</v>
      </c>
      <c r="CC12" s="277">
        <v>624</v>
      </c>
      <c r="CD12" s="277">
        <v>758</v>
      </c>
      <c r="CE12" s="277">
        <v>872</v>
      </c>
      <c r="CF12" s="277">
        <v>733</v>
      </c>
      <c r="CG12" s="277">
        <v>666</v>
      </c>
      <c r="CH12" s="277">
        <v>634</v>
      </c>
      <c r="CI12" s="277">
        <v>619</v>
      </c>
      <c r="CJ12" s="277">
        <v>664</v>
      </c>
      <c r="CK12" s="277">
        <v>467</v>
      </c>
      <c r="CL12" s="277">
        <v>732</v>
      </c>
      <c r="CM12" s="271"/>
      <c r="CN12" s="275"/>
      <c r="CO12" s="275"/>
      <c r="CP12" s="278" t="s">
        <v>100</v>
      </c>
      <c r="CQ12" s="279"/>
      <c r="CR12" s="1384"/>
      <c r="CS12" s="274"/>
    </row>
    <row r="13" spans="1:97" s="268" customFormat="1" ht="11.45" customHeight="1">
      <c r="A13" s="269"/>
      <c r="B13" s="261"/>
      <c r="C13" s="1384"/>
      <c r="D13" s="267"/>
      <c r="E13" s="275"/>
      <c r="F13" s="275"/>
      <c r="G13" s="278" t="s">
        <v>101</v>
      </c>
      <c r="H13" s="276"/>
      <c r="I13" s="277">
        <v>17781</v>
      </c>
      <c r="J13" s="277">
        <v>672</v>
      </c>
      <c r="K13" s="277">
        <v>749</v>
      </c>
      <c r="L13" s="277">
        <v>849</v>
      </c>
      <c r="M13" s="277">
        <v>1014</v>
      </c>
      <c r="N13" s="277">
        <v>805</v>
      </c>
      <c r="O13" s="277">
        <v>655</v>
      </c>
      <c r="P13" s="277">
        <v>838</v>
      </c>
      <c r="Q13" s="277">
        <v>982</v>
      </c>
      <c r="R13" s="277">
        <v>1276</v>
      </c>
      <c r="S13" s="277">
        <v>1430</v>
      </c>
      <c r="T13" s="277">
        <v>1134</v>
      </c>
      <c r="U13" s="277">
        <v>1164</v>
      </c>
      <c r="V13" s="277">
        <v>1106</v>
      </c>
      <c r="W13" s="277">
        <v>1131</v>
      </c>
      <c r="X13" s="277">
        <v>1361</v>
      </c>
      <c r="Y13" s="277">
        <v>983</v>
      </c>
      <c r="Z13" s="277">
        <v>1449</v>
      </c>
      <c r="AA13" s="271"/>
      <c r="AB13" s="275"/>
      <c r="AC13" s="275"/>
      <c r="AD13" s="278" t="s">
        <v>101</v>
      </c>
      <c r="AE13" s="279"/>
      <c r="AF13" s="1384"/>
      <c r="AG13" s="274"/>
      <c r="AH13" s="261"/>
      <c r="AI13" s="1384"/>
      <c r="AJ13" s="267"/>
      <c r="AK13" s="275"/>
      <c r="AL13" s="275"/>
      <c r="AM13" s="278" t="s">
        <v>101</v>
      </c>
      <c r="AN13" s="276"/>
      <c r="AO13" s="277">
        <v>8256</v>
      </c>
      <c r="AP13" s="277">
        <v>359</v>
      </c>
      <c r="AQ13" s="277">
        <v>410</v>
      </c>
      <c r="AR13" s="277">
        <v>430</v>
      </c>
      <c r="AS13" s="277">
        <v>502</v>
      </c>
      <c r="AT13" s="277">
        <v>412</v>
      </c>
      <c r="AU13" s="277">
        <v>323</v>
      </c>
      <c r="AV13" s="277">
        <v>414</v>
      </c>
      <c r="AW13" s="277">
        <v>482</v>
      </c>
      <c r="AX13" s="277">
        <v>577</v>
      </c>
      <c r="AY13" s="277">
        <v>676</v>
      </c>
      <c r="AZ13" s="277">
        <v>548</v>
      </c>
      <c r="BA13" s="277">
        <v>521</v>
      </c>
      <c r="BB13" s="277">
        <v>530</v>
      </c>
      <c r="BC13" s="277">
        <v>482</v>
      </c>
      <c r="BD13" s="277">
        <v>593</v>
      </c>
      <c r="BE13" s="277">
        <v>416</v>
      </c>
      <c r="BF13" s="277">
        <v>506</v>
      </c>
      <c r="BG13" s="271"/>
      <c r="BH13" s="275"/>
      <c r="BI13" s="275"/>
      <c r="BJ13" s="278" t="s">
        <v>101</v>
      </c>
      <c r="BK13" s="279"/>
      <c r="BL13" s="1384"/>
      <c r="BM13" s="274"/>
      <c r="BN13" s="261"/>
      <c r="BO13" s="1384"/>
      <c r="BP13" s="267"/>
      <c r="BQ13" s="275"/>
      <c r="BR13" s="275"/>
      <c r="BS13" s="278" t="s">
        <v>101</v>
      </c>
      <c r="BT13" s="276"/>
      <c r="BU13" s="277">
        <v>9525</v>
      </c>
      <c r="BV13" s="277">
        <v>313</v>
      </c>
      <c r="BW13" s="277">
        <v>339</v>
      </c>
      <c r="BX13" s="277">
        <v>419</v>
      </c>
      <c r="BY13" s="277">
        <v>512</v>
      </c>
      <c r="BZ13" s="277">
        <v>393</v>
      </c>
      <c r="CA13" s="277">
        <v>332</v>
      </c>
      <c r="CB13" s="277">
        <v>424</v>
      </c>
      <c r="CC13" s="277">
        <v>500</v>
      </c>
      <c r="CD13" s="277">
        <v>699</v>
      </c>
      <c r="CE13" s="277">
        <v>754</v>
      </c>
      <c r="CF13" s="277">
        <v>586</v>
      </c>
      <c r="CG13" s="277">
        <v>643</v>
      </c>
      <c r="CH13" s="277">
        <v>576</v>
      </c>
      <c r="CI13" s="277">
        <v>649</v>
      </c>
      <c r="CJ13" s="277">
        <v>768</v>
      </c>
      <c r="CK13" s="277">
        <v>567</v>
      </c>
      <c r="CL13" s="277">
        <v>943</v>
      </c>
      <c r="CM13" s="271"/>
      <c r="CN13" s="275"/>
      <c r="CO13" s="275"/>
      <c r="CP13" s="278" t="s">
        <v>101</v>
      </c>
      <c r="CQ13" s="279"/>
      <c r="CR13" s="1384"/>
      <c r="CS13" s="274"/>
    </row>
    <row r="14" spans="1:97" s="268" customFormat="1" ht="11.45" customHeight="1">
      <c r="A14" s="269"/>
      <c r="B14" s="261"/>
      <c r="C14" s="1384"/>
      <c r="D14" s="267"/>
      <c r="E14" s="275"/>
      <c r="F14" s="275"/>
      <c r="G14" s="278" t="s">
        <v>51</v>
      </c>
      <c r="H14" s="276"/>
      <c r="I14" s="277">
        <v>4511</v>
      </c>
      <c r="J14" s="277">
        <v>91</v>
      </c>
      <c r="K14" s="277">
        <v>105</v>
      </c>
      <c r="L14" s="277">
        <v>168</v>
      </c>
      <c r="M14" s="277">
        <v>312</v>
      </c>
      <c r="N14" s="277">
        <v>349</v>
      </c>
      <c r="O14" s="277">
        <v>147</v>
      </c>
      <c r="P14" s="277">
        <v>170</v>
      </c>
      <c r="Q14" s="277">
        <v>213</v>
      </c>
      <c r="R14" s="277">
        <v>245</v>
      </c>
      <c r="S14" s="277">
        <v>279</v>
      </c>
      <c r="T14" s="277">
        <v>257</v>
      </c>
      <c r="U14" s="277">
        <v>283</v>
      </c>
      <c r="V14" s="277">
        <v>294</v>
      </c>
      <c r="W14" s="277">
        <v>333</v>
      </c>
      <c r="X14" s="277">
        <v>372</v>
      </c>
      <c r="Y14" s="277">
        <v>280</v>
      </c>
      <c r="Z14" s="277">
        <v>496</v>
      </c>
      <c r="AA14" s="271"/>
      <c r="AB14" s="275"/>
      <c r="AC14" s="275"/>
      <c r="AD14" s="278" t="s">
        <v>51</v>
      </c>
      <c r="AE14" s="279"/>
      <c r="AF14" s="1384"/>
      <c r="AG14" s="280"/>
      <c r="AH14" s="261"/>
      <c r="AI14" s="1384"/>
      <c r="AJ14" s="267"/>
      <c r="AK14" s="275"/>
      <c r="AL14" s="275"/>
      <c r="AM14" s="278" t="s">
        <v>51</v>
      </c>
      <c r="AN14" s="276"/>
      <c r="AO14" s="277">
        <v>2061</v>
      </c>
      <c r="AP14" s="277">
        <v>43</v>
      </c>
      <c r="AQ14" s="277">
        <v>54</v>
      </c>
      <c r="AR14" s="277">
        <v>85</v>
      </c>
      <c r="AS14" s="277">
        <v>170</v>
      </c>
      <c r="AT14" s="277">
        <v>199</v>
      </c>
      <c r="AU14" s="277">
        <v>80</v>
      </c>
      <c r="AV14" s="277">
        <v>86</v>
      </c>
      <c r="AW14" s="277">
        <v>116</v>
      </c>
      <c r="AX14" s="277">
        <v>115</v>
      </c>
      <c r="AY14" s="277">
        <v>135</v>
      </c>
      <c r="AZ14" s="277">
        <v>113</v>
      </c>
      <c r="BA14" s="277">
        <v>120</v>
      </c>
      <c r="BB14" s="277">
        <v>119</v>
      </c>
      <c r="BC14" s="277">
        <v>144</v>
      </c>
      <c r="BD14" s="277">
        <v>170</v>
      </c>
      <c r="BE14" s="277">
        <v>106</v>
      </c>
      <c r="BF14" s="277">
        <v>142</v>
      </c>
      <c r="BG14" s="271"/>
      <c r="BH14" s="275"/>
      <c r="BI14" s="275"/>
      <c r="BJ14" s="278" t="s">
        <v>51</v>
      </c>
      <c r="BK14" s="279"/>
      <c r="BL14" s="1384"/>
      <c r="BM14" s="280"/>
      <c r="BN14" s="261"/>
      <c r="BO14" s="1384"/>
      <c r="BP14" s="267"/>
      <c r="BQ14" s="275"/>
      <c r="BR14" s="275"/>
      <c r="BS14" s="278" t="s">
        <v>51</v>
      </c>
      <c r="BT14" s="276"/>
      <c r="BU14" s="277">
        <v>2450</v>
      </c>
      <c r="BV14" s="277">
        <v>48</v>
      </c>
      <c r="BW14" s="277">
        <v>51</v>
      </c>
      <c r="BX14" s="277">
        <v>83</v>
      </c>
      <c r="BY14" s="277">
        <v>142</v>
      </c>
      <c r="BZ14" s="277">
        <v>150</v>
      </c>
      <c r="CA14" s="277">
        <v>67</v>
      </c>
      <c r="CB14" s="277">
        <v>84</v>
      </c>
      <c r="CC14" s="277">
        <v>97</v>
      </c>
      <c r="CD14" s="277">
        <v>130</v>
      </c>
      <c r="CE14" s="277">
        <v>144</v>
      </c>
      <c r="CF14" s="277">
        <v>144</v>
      </c>
      <c r="CG14" s="277">
        <v>163</v>
      </c>
      <c r="CH14" s="277">
        <v>175</v>
      </c>
      <c r="CI14" s="277">
        <v>189</v>
      </c>
      <c r="CJ14" s="277">
        <v>202</v>
      </c>
      <c r="CK14" s="277">
        <v>174</v>
      </c>
      <c r="CL14" s="277">
        <v>354</v>
      </c>
      <c r="CM14" s="271"/>
      <c r="CN14" s="275"/>
      <c r="CO14" s="275"/>
      <c r="CP14" s="278" t="s">
        <v>51</v>
      </c>
      <c r="CQ14" s="279"/>
      <c r="CR14" s="1384"/>
      <c r="CS14" s="280"/>
    </row>
    <row r="15" spans="1:97" s="268" customFormat="1" ht="17.25" customHeight="1">
      <c r="A15" s="269"/>
      <c r="B15" s="261"/>
      <c r="C15" s="1384"/>
      <c r="D15" s="267"/>
      <c r="E15" s="275"/>
      <c r="F15" s="275"/>
      <c r="G15" s="278" t="s">
        <v>52</v>
      </c>
      <c r="H15" s="276"/>
      <c r="I15" s="277">
        <v>4843</v>
      </c>
      <c r="J15" s="277">
        <v>164</v>
      </c>
      <c r="K15" s="277">
        <v>157</v>
      </c>
      <c r="L15" s="277">
        <v>196</v>
      </c>
      <c r="M15" s="277">
        <v>195</v>
      </c>
      <c r="N15" s="277">
        <v>174</v>
      </c>
      <c r="O15" s="277">
        <v>177</v>
      </c>
      <c r="P15" s="277">
        <v>242</v>
      </c>
      <c r="Q15" s="277">
        <v>301</v>
      </c>
      <c r="R15" s="277">
        <v>293</v>
      </c>
      <c r="S15" s="277">
        <v>328</v>
      </c>
      <c r="T15" s="277">
        <v>312</v>
      </c>
      <c r="U15" s="277">
        <v>353</v>
      </c>
      <c r="V15" s="277">
        <v>377</v>
      </c>
      <c r="W15" s="277">
        <v>390</v>
      </c>
      <c r="X15" s="277">
        <v>418</v>
      </c>
      <c r="Y15" s="277">
        <v>291</v>
      </c>
      <c r="Z15" s="277">
        <v>449</v>
      </c>
      <c r="AA15" s="271"/>
      <c r="AB15" s="275"/>
      <c r="AC15" s="275"/>
      <c r="AD15" s="278" t="s">
        <v>52</v>
      </c>
      <c r="AE15" s="279"/>
      <c r="AF15" s="1384"/>
      <c r="AG15" s="280"/>
      <c r="AH15" s="261"/>
      <c r="AI15" s="1384"/>
      <c r="AJ15" s="267"/>
      <c r="AK15" s="275"/>
      <c r="AL15" s="275"/>
      <c r="AM15" s="278" t="s">
        <v>52</v>
      </c>
      <c r="AN15" s="276"/>
      <c r="AO15" s="277">
        <v>2209</v>
      </c>
      <c r="AP15" s="277">
        <v>90</v>
      </c>
      <c r="AQ15" s="277">
        <v>80</v>
      </c>
      <c r="AR15" s="277">
        <v>96</v>
      </c>
      <c r="AS15" s="277">
        <v>104</v>
      </c>
      <c r="AT15" s="277">
        <v>92</v>
      </c>
      <c r="AU15" s="277">
        <v>84</v>
      </c>
      <c r="AV15" s="277">
        <v>123</v>
      </c>
      <c r="AW15" s="277">
        <v>141</v>
      </c>
      <c r="AX15" s="277">
        <v>148</v>
      </c>
      <c r="AY15" s="277">
        <v>156</v>
      </c>
      <c r="AZ15" s="277">
        <v>144</v>
      </c>
      <c r="BA15" s="277">
        <v>156</v>
      </c>
      <c r="BB15" s="277">
        <v>159</v>
      </c>
      <c r="BC15" s="277">
        <v>178</v>
      </c>
      <c r="BD15" s="277">
        <v>185</v>
      </c>
      <c r="BE15" s="277">
        <v>117</v>
      </c>
      <c r="BF15" s="277">
        <v>146</v>
      </c>
      <c r="BG15" s="271"/>
      <c r="BH15" s="275"/>
      <c r="BI15" s="275"/>
      <c r="BJ15" s="278" t="s">
        <v>52</v>
      </c>
      <c r="BK15" s="279"/>
      <c r="BL15" s="1384"/>
      <c r="BM15" s="280"/>
      <c r="BN15" s="261"/>
      <c r="BO15" s="1384"/>
      <c r="BP15" s="267"/>
      <c r="BQ15" s="275"/>
      <c r="BR15" s="275"/>
      <c r="BS15" s="278" t="s">
        <v>52</v>
      </c>
      <c r="BT15" s="276"/>
      <c r="BU15" s="277">
        <v>2634</v>
      </c>
      <c r="BV15" s="277">
        <v>74</v>
      </c>
      <c r="BW15" s="277">
        <v>77</v>
      </c>
      <c r="BX15" s="277">
        <v>100</v>
      </c>
      <c r="BY15" s="277">
        <v>91</v>
      </c>
      <c r="BZ15" s="277">
        <v>82</v>
      </c>
      <c r="CA15" s="277">
        <v>93</v>
      </c>
      <c r="CB15" s="277">
        <v>119</v>
      </c>
      <c r="CC15" s="277">
        <v>160</v>
      </c>
      <c r="CD15" s="277">
        <v>145</v>
      </c>
      <c r="CE15" s="277">
        <v>172</v>
      </c>
      <c r="CF15" s="277">
        <v>168</v>
      </c>
      <c r="CG15" s="277">
        <v>197</v>
      </c>
      <c r="CH15" s="277">
        <v>218</v>
      </c>
      <c r="CI15" s="277">
        <v>212</v>
      </c>
      <c r="CJ15" s="277">
        <v>233</v>
      </c>
      <c r="CK15" s="277">
        <v>174</v>
      </c>
      <c r="CL15" s="277">
        <v>303</v>
      </c>
      <c r="CM15" s="271"/>
      <c r="CN15" s="275"/>
      <c r="CO15" s="275"/>
      <c r="CP15" s="278" t="s">
        <v>52</v>
      </c>
      <c r="CQ15" s="279"/>
      <c r="CR15" s="1384"/>
      <c r="CS15" s="280"/>
    </row>
    <row r="16" spans="1:97" s="268" customFormat="1" ht="11.25" customHeight="1">
      <c r="A16" s="269"/>
      <c r="B16" s="261"/>
      <c r="C16" s="1384"/>
      <c r="D16" s="267"/>
      <c r="E16" s="275"/>
      <c r="F16" s="1383" t="s">
        <v>53</v>
      </c>
      <c r="G16" s="1381"/>
      <c r="H16" s="263"/>
      <c r="I16" s="264">
        <v>46980</v>
      </c>
      <c r="J16" s="264">
        <v>1353</v>
      </c>
      <c r="K16" s="264">
        <v>1542</v>
      </c>
      <c r="L16" s="264">
        <v>1632</v>
      </c>
      <c r="M16" s="264">
        <v>1912</v>
      </c>
      <c r="N16" s="264">
        <v>1656</v>
      </c>
      <c r="O16" s="264">
        <v>1659</v>
      </c>
      <c r="P16" s="264">
        <v>1874</v>
      </c>
      <c r="Q16" s="264">
        <v>2341</v>
      </c>
      <c r="R16" s="264">
        <v>2707</v>
      </c>
      <c r="S16" s="264">
        <v>2953</v>
      </c>
      <c r="T16" s="264">
        <v>3010</v>
      </c>
      <c r="U16" s="264">
        <v>3366</v>
      </c>
      <c r="V16" s="264">
        <v>3625</v>
      </c>
      <c r="W16" s="264">
        <v>3977</v>
      </c>
      <c r="X16" s="264">
        <v>4103</v>
      </c>
      <c r="Y16" s="264">
        <v>2877</v>
      </c>
      <c r="Z16" s="264">
        <v>6259</v>
      </c>
      <c r="AA16" s="265"/>
      <c r="AB16" s="272"/>
      <c r="AC16" s="1383" t="s">
        <v>53</v>
      </c>
      <c r="AD16" s="1381"/>
      <c r="AE16" s="270"/>
      <c r="AF16" s="1384"/>
      <c r="AG16" s="280"/>
      <c r="AH16" s="261"/>
      <c r="AI16" s="1384"/>
      <c r="AJ16" s="267"/>
      <c r="AK16" s="275"/>
      <c r="AL16" s="1383" t="s">
        <v>53</v>
      </c>
      <c r="AM16" s="1381"/>
      <c r="AN16" s="263"/>
      <c r="AO16" s="264">
        <v>21873</v>
      </c>
      <c r="AP16" s="264">
        <v>714</v>
      </c>
      <c r="AQ16" s="264">
        <v>812</v>
      </c>
      <c r="AR16" s="264">
        <v>800</v>
      </c>
      <c r="AS16" s="264">
        <v>992</v>
      </c>
      <c r="AT16" s="264">
        <v>900</v>
      </c>
      <c r="AU16" s="264">
        <v>862</v>
      </c>
      <c r="AV16" s="264">
        <v>999</v>
      </c>
      <c r="AW16" s="264">
        <v>1200</v>
      </c>
      <c r="AX16" s="264">
        <v>1374</v>
      </c>
      <c r="AY16" s="264">
        <v>1436</v>
      </c>
      <c r="AZ16" s="264">
        <v>1432</v>
      </c>
      <c r="BA16" s="264">
        <v>1639</v>
      </c>
      <c r="BB16" s="264">
        <v>1688</v>
      </c>
      <c r="BC16" s="264">
        <v>1940</v>
      </c>
      <c r="BD16" s="264">
        <v>1931</v>
      </c>
      <c r="BE16" s="264">
        <v>1191</v>
      </c>
      <c r="BF16" s="264">
        <v>1906</v>
      </c>
      <c r="BG16" s="265"/>
      <c r="BH16" s="272"/>
      <c r="BI16" s="1383" t="s">
        <v>53</v>
      </c>
      <c r="BJ16" s="1381"/>
      <c r="BK16" s="270"/>
      <c r="BL16" s="1384"/>
      <c r="BM16" s="280"/>
      <c r="BN16" s="261"/>
      <c r="BO16" s="1384"/>
      <c r="BP16" s="267"/>
      <c r="BQ16" s="275"/>
      <c r="BR16" s="1383" t="s">
        <v>53</v>
      </c>
      <c r="BS16" s="1381"/>
      <c r="BT16" s="263"/>
      <c r="BU16" s="264">
        <v>25107</v>
      </c>
      <c r="BV16" s="264">
        <v>639</v>
      </c>
      <c r="BW16" s="264">
        <v>730</v>
      </c>
      <c r="BX16" s="264">
        <v>832</v>
      </c>
      <c r="BY16" s="264">
        <v>920</v>
      </c>
      <c r="BZ16" s="264">
        <v>756</v>
      </c>
      <c r="CA16" s="264">
        <v>797</v>
      </c>
      <c r="CB16" s="264">
        <v>875</v>
      </c>
      <c r="CC16" s="264">
        <v>1141</v>
      </c>
      <c r="CD16" s="264">
        <v>1333</v>
      </c>
      <c r="CE16" s="264">
        <v>1517</v>
      </c>
      <c r="CF16" s="264">
        <v>1578</v>
      </c>
      <c r="CG16" s="264">
        <v>1727</v>
      </c>
      <c r="CH16" s="264">
        <v>1937</v>
      </c>
      <c r="CI16" s="264">
        <v>2037</v>
      </c>
      <c r="CJ16" s="264">
        <v>2172</v>
      </c>
      <c r="CK16" s="264">
        <v>1686</v>
      </c>
      <c r="CL16" s="264">
        <v>4353</v>
      </c>
      <c r="CM16" s="265"/>
      <c r="CN16" s="272"/>
      <c r="CO16" s="1383" t="s">
        <v>53</v>
      </c>
      <c r="CP16" s="1383"/>
      <c r="CQ16" s="270"/>
      <c r="CR16" s="1384"/>
      <c r="CS16" s="280"/>
    </row>
    <row r="17" spans="1:97" s="268" customFormat="1" ht="11.45" customHeight="1">
      <c r="A17" s="269"/>
      <c r="B17" s="261"/>
      <c r="C17" s="1384"/>
      <c r="D17" s="267"/>
      <c r="E17" s="275"/>
      <c r="F17" s="275"/>
      <c r="G17" s="281" t="s">
        <v>213</v>
      </c>
      <c r="H17" s="276"/>
      <c r="I17" s="277">
        <v>4771</v>
      </c>
      <c r="J17" s="277">
        <v>132</v>
      </c>
      <c r="K17" s="277">
        <v>120</v>
      </c>
      <c r="L17" s="277">
        <v>159</v>
      </c>
      <c r="M17" s="277">
        <v>220</v>
      </c>
      <c r="N17" s="277">
        <v>167</v>
      </c>
      <c r="O17" s="277">
        <v>177</v>
      </c>
      <c r="P17" s="277">
        <v>185</v>
      </c>
      <c r="Q17" s="277">
        <v>198</v>
      </c>
      <c r="R17" s="277">
        <v>274</v>
      </c>
      <c r="S17" s="277">
        <v>319</v>
      </c>
      <c r="T17" s="277">
        <v>329</v>
      </c>
      <c r="U17" s="277">
        <v>348</v>
      </c>
      <c r="V17" s="277">
        <v>362</v>
      </c>
      <c r="W17" s="277">
        <v>408</v>
      </c>
      <c r="X17" s="277">
        <v>422</v>
      </c>
      <c r="Y17" s="277">
        <v>295</v>
      </c>
      <c r="Z17" s="277">
        <v>630</v>
      </c>
      <c r="AA17" s="271"/>
      <c r="AB17" s="275"/>
      <c r="AC17" s="275"/>
      <c r="AD17" s="281" t="s">
        <v>213</v>
      </c>
      <c r="AE17" s="279"/>
      <c r="AF17" s="1384"/>
      <c r="AG17" s="280"/>
      <c r="AH17" s="261"/>
      <c r="AI17" s="1384"/>
      <c r="AJ17" s="267"/>
      <c r="AK17" s="275"/>
      <c r="AL17" s="275"/>
      <c r="AM17" s="281" t="s">
        <v>213</v>
      </c>
      <c r="AN17" s="276"/>
      <c r="AO17" s="277">
        <v>2175</v>
      </c>
      <c r="AP17" s="277">
        <v>69</v>
      </c>
      <c r="AQ17" s="277">
        <v>61</v>
      </c>
      <c r="AR17" s="277">
        <v>85</v>
      </c>
      <c r="AS17" s="277">
        <v>99</v>
      </c>
      <c r="AT17" s="277">
        <v>77</v>
      </c>
      <c r="AU17" s="277">
        <v>89</v>
      </c>
      <c r="AV17" s="277">
        <v>98</v>
      </c>
      <c r="AW17" s="277">
        <v>108</v>
      </c>
      <c r="AX17" s="277">
        <v>144</v>
      </c>
      <c r="AY17" s="277">
        <v>156</v>
      </c>
      <c r="AZ17" s="277">
        <v>150</v>
      </c>
      <c r="BA17" s="277">
        <v>160</v>
      </c>
      <c r="BB17" s="277">
        <v>171</v>
      </c>
      <c r="BC17" s="277">
        <v>195</v>
      </c>
      <c r="BD17" s="277">
        <v>191</v>
      </c>
      <c r="BE17" s="277">
        <v>120</v>
      </c>
      <c r="BF17" s="277">
        <v>188</v>
      </c>
      <c r="BG17" s="271"/>
      <c r="BH17" s="275"/>
      <c r="BI17" s="275"/>
      <c r="BJ17" s="281" t="s">
        <v>213</v>
      </c>
      <c r="BK17" s="279"/>
      <c r="BL17" s="1384"/>
      <c r="BM17" s="280"/>
      <c r="BN17" s="261"/>
      <c r="BO17" s="1384"/>
      <c r="BP17" s="267"/>
      <c r="BQ17" s="275"/>
      <c r="BR17" s="275"/>
      <c r="BS17" s="281" t="s">
        <v>213</v>
      </c>
      <c r="BT17" s="276"/>
      <c r="BU17" s="277">
        <v>2596</v>
      </c>
      <c r="BV17" s="277">
        <v>63</v>
      </c>
      <c r="BW17" s="277">
        <v>59</v>
      </c>
      <c r="BX17" s="277">
        <v>74</v>
      </c>
      <c r="BY17" s="277">
        <v>121</v>
      </c>
      <c r="BZ17" s="277">
        <v>90</v>
      </c>
      <c r="CA17" s="277">
        <v>88</v>
      </c>
      <c r="CB17" s="277">
        <v>87</v>
      </c>
      <c r="CC17" s="277">
        <v>90</v>
      </c>
      <c r="CD17" s="277">
        <v>130</v>
      </c>
      <c r="CE17" s="277">
        <v>163</v>
      </c>
      <c r="CF17" s="277">
        <v>179</v>
      </c>
      <c r="CG17" s="277">
        <v>188</v>
      </c>
      <c r="CH17" s="277">
        <v>191</v>
      </c>
      <c r="CI17" s="277">
        <v>213</v>
      </c>
      <c r="CJ17" s="277">
        <v>231</v>
      </c>
      <c r="CK17" s="277">
        <v>175</v>
      </c>
      <c r="CL17" s="277">
        <v>442</v>
      </c>
      <c r="CM17" s="271"/>
      <c r="CN17" s="275"/>
      <c r="CO17" s="275"/>
      <c r="CP17" s="281" t="s">
        <v>213</v>
      </c>
      <c r="CQ17" s="279"/>
      <c r="CR17" s="1384"/>
      <c r="CS17" s="280"/>
    </row>
    <row r="18" spans="1:97" s="268" customFormat="1" ht="11.45" customHeight="1">
      <c r="A18" s="269"/>
      <c r="B18" s="261"/>
      <c r="C18" s="1384"/>
      <c r="D18" s="267"/>
      <c r="E18" s="275"/>
      <c r="F18" s="275"/>
      <c r="G18" s="281" t="s">
        <v>55</v>
      </c>
      <c r="H18" s="276"/>
      <c r="I18" s="277">
        <v>4444</v>
      </c>
      <c r="J18" s="277">
        <v>149</v>
      </c>
      <c r="K18" s="277">
        <v>187</v>
      </c>
      <c r="L18" s="277">
        <v>178</v>
      </c>
      <c r="M18" s="277">
        <v>200</v>
      </c>
      <c r="N18" s="277">
        <v>135</v>
      </c>
      <c r="O18" s="277">
        <v>167</v>
      </c>
      <c r="P18" s="277">
        <v>173</v>
      </c>
      <c r="Q18" s="277">
        <v>232</v>
      </c>
      <c r="R18" s="277">
        <v>307</v>
      </c>
      <c r="S18" s="277">
        <v>348</v>
      </c>
      <c r="T18" s="277">
        <v>311</v>
      </c>
      <c r="U18" s="277">
        <v>274</v>
      </c>
      <c r="V18" s="277">
        <v>269</v>
      </c>
      <c r="W18" s="277">
        <v>305</v>
      </c>
      <c r="X18" s="277">
        <v>317</v>
      </c>
      <c r="Y18" s="277">
        <v>231</v>
      </c>
      <c r="Z18" s="277">
        <v>651</v>
      </c>
      <c r="AA18" s="271"/>
      <c r="AB18" s="275"/>
      <c r="AC18" s="275"/>
      <c r="AD18" s="281" t="s">
        <v>55</v>
      </c>
      <c r="AE18" s="279"/>
      <c r="AF18" s="1384"/>
      <c r="AG18" s="280"/>
      <c r="AH18" s="261"/>
      <c r="AI18" s="1384"/>
      <c r="AJ18" s="267"/>
      <c r="AK18" s="275"/>
      <c r="AL18" s="275"/>
      <c r="AM18" s="281" t="s">
        <v>55</v>
      </c>
      <c r="AN18" s="276"/>
      <c r="AO18" s="277">
        <v>1998</v>
      </c>
      <c r="AP18" s="277">
        <v>73</v>
      </c>
      <c r="AQ18" s="277">
        <v>93</v>
      </c>
      <c r="AR18" s="277">
        <v>92</v>
      </c>
      <c r="AS18" s="277">
        <v>101</v>
      </c>
      <c r="AT18" s="277">
        <v>61</v>
      </c>
      <c r="AU18" s="277">
        <v>85</v>
      </c>
      <c r="AV18" s="277">
        <v>85</v>
      </c>
      <c r="AW18" s="277">
        <v>119</v>
      </c>
      <c r="AX18" s="277">
        <v>166</v>
      </c>
      <c r="AY18" s="277">
        <v>155</v>
      </c>
      <c r="AZ18" s="277">
        <v>147</v>
      </c>
      <c r="BA18" s="277">
        <v>144</v>
      </c>
      <c r="BB18" s="277">
        <v>128</v>
      </c>
      <c r="BC18" s="277">
        <v>136</v>
      </c>
      <c r="BD18" s="277">
        <v>141</v>
      </c>
      <c r="BE18" s="277">
        <v>111</v>
      </c>
      <c r="BF18" s="277">
        <v>157</v>
      </c>
      <c r="BG18" s="271"/>
      <c r="BH18" s="275"/>
      <c r="BI18" s="275"/>
      <c r="BJ18" s="281" t="s">
        <v>55</v>
      </c>
      <c r="BK18" s="279"/>
      <c r="BL18" s="1384"/>
      <c r="BM18" s="280"/>
      <c r="BN18" s="261"/>
      <c r="BO18" s="1384"/>
      <c r="BP18" s="267"/>
      <c r="BQ18" s="275"/>
      <c r="BR18" s="275"/>
      <c r="BS18" s="281" t="s">
        <v>55</v>
      </c>
      <c r="BT18" s="276"/>
      <c r="BU18" s="277">
        <v>2446</v>
      </c>
      <c r="BV18" s="277">
        <v>76</v>
      </c>
      <c r="BW18" s="277">
        <v>94</v>
      </c>
      <c r="BX18" s="277">
        <v>86</v>
      </c>
      <c r="BY18" s="277">
        <v>99</v>
      </c>
      <c r="BZ18" s="277">
        <v>74</v>
      </c>
      <c r="CA18" s="277">
        <v>82</v>
      </c>
      <c r="CB18" s="277">
        <v>88</v>
      </c>
      <c r="CC18" s="277">
        <v>113</v>
      </c>
      <c r="CD18" s="277">
        <v>141</v>
      </c>
      <c r="CE18" s="277">
        <v>193</v>
      </c>
      <c r="CF18" s="277">
        <v>164</v>
      </c>
      <c r="CG18" s="277">
        <v>130</v>
      </c>
      <c r="CH18" s="277">
        <v>141</v>
      </c>
      <c r="CI18" s="277">
        <v>169</v>
      </c>
      <c r="CJ18" s="277">
        <v>176</v>
      </c>
      <c r="CK18" s="277">
        <v>120</v>
      </c>
      <c r="CL18" s="277">
        <v>494</v>
      </c>
      <c r="CM18" s="271"/>
      <c r="CN18" s="275"/>
      <c r="CO18" s="275"/>
      <c r="CP18" s="281" t="s">
        <v>55</v>
      </c>
      <c r="CQ18" s="279"/>
      <c r="CR18" s="1384"/>
      <c r="CS18" s="280"/>
    </row>
    <row r="19" spans="1:97" s="268" customFormat="1" ht="11.45" customHeight="1">
      <c r="A19" s="269"/>
      <c r="B19" s="261"/>
      <c r="C19" s="1384"/>
      <c r="D19" s="267"/>
      <c r="E19" s="275"/>
      <c r="F19" s="275"/>
      <c r="G19" s="281" t="s">
        <v>214</v>
      </c>
      <c r="H19" s="276"/>
      <c r="I19" s="277">
        <v>3304</v>
      </c>
      <c r="J19" s="277">
        <v>149</v>
      </c>
      <c r="K19" s="277">
        <v>146</v>
      </c>
      <c r="L19" s="277">
        <v>132</v>
      </c>
      <c r="M19" s="277">
        <v>112</v>
      </c>
      <c r="N19" s="277">
        <v>93</v>
      </c>
      <c r="O19" s="277">
        <v>120</v>
      </c>
      <c r="P19" s="277">
        <v>163</v>
      </c>
      <c r="Q19" s="277">
        <v>194</v>
      </c>
      <c r="R19" s="277">
        <v>196</v>
      </c>
      <c r="S19" s="277">
        <v>211</v>
      </c>
      <c r="T19" s="277">
        <v>176</v>
      </c>
      <c r="U19" s="277">
        <v>196</v>
      </c>
      <c r="V19" s="277">
        <v>262</v>
      </c>
      <c r="W19" s="277">
        <v>233</v>
      </c>
      <c r="X19" s="277">
        <v>239</v>
      </c>
      <c r="Y19" s="277">
        <v>186</v>
      </c>
      <c r="Z19" s="277">
        <v>478</v>
      </c>
      <c r="AA19" s="271"/>
      <c r="AB19" s="275"/>
      <c r="AC19" s="275"/>
      <c r="AD19" s="281" t="s">
        <v>214</v>
      </c>
      <c r="AE19" s="279"/>
      <c r="AF19" s="1384"/>
      <c r="AG19" s="280"/>
      <c r="AH19" s="261"/>
      <c r="AI19" s="1384"/>
      <c r="AJ19" s="267"/>
      <c r="AK19" s="275"/>
      <c r="AL19" s="275"/>
      <c r="AM19" s="281" t="s">
        <v>214</v>
      </c>
      <c r="AN19" s="276"/>
      <c r="AO19" s="277">
        <v>1458</v>
      </c>
      <c r="AP19" s="277">
        <v>71</v>
      </c>
      <c r="AQ19" s="277">
        <v>74</v>
      </c>
      <c r="AR19" s="277">
        <v>64</v>
      </c>
      <c r="AS19" s="277">
        <v>48</v>
      </c>
      <c r="AT19" s="277">
        <v>41</v>
      </c>
      <c r="AU19" s="277">
        <v>43</v>
      </c>
      <c r="AV19" s="277">
        <v>84</v>
      </c>
      <c r="AW19" s="277">
        <v>101</v>
      </c>
      <c r="AX19" s="277">
        <v>101</v>
      </c>
      <c r="AY19" s="277">
        <v>98</v>
      </c>
      <c r="AZ19" s="277">
        <v>90</v>
      </c>
      <c r="BA19" s="277">
        <v>78</v>
      </c>
      <c r="BB19" s="277">
        <v>125</v>
      </c>
      <c r="BC19" s="277">
        <v>124</v>
      </c>
      <c r="BD19" s="277">
        <v>114</v>
      </c>
      <c r="BE19" s="277">
        <v>70</v>
      </c>
      <c r="BF19" s="277">
        <v>126</v>
      </c>
      <c r="BG19" s="271"/>
      <c r="BH19" s="275"/>
      <c r="BI19" s="275"/>
      <c r="BJ19" s="281" t="s">
        <v>214</v>
      </c>
      <c r="BK19" s="279"/>
      <c r="BL19" s="1384"/>
      <c r="BM19" s="280"/>
      <c r="BN19" s="261"/>
      <c r="BO19" s="1384"/>
      <c r="BP19" s="267"/>
      <c r="BQ19" s="275"/>
      <c r="BR19" s="275"/>
      <c r="BS19" s="281" t="s">
        <v>214</v>
      </c>
      <c r="BT19" s="276"/>
      <c r="BU19" s="277">
        <v>1846</v>
      </c>
      <c r="BV19" s="277">
        <v>78</v>
      </c>
      <c r="BW19" s="277">
        <v>72</v>
      </c>
      <c r="BX19" s="277">
        <v>68</v>
      </c>
      <c r="BY19" s="277">
        <v>64</v>
      </c>
      <c r="BZ19" s="277">
        <v>52</v>
      </c>
      <c r="CA19" s="277">
        <v>77</v>
      </c>
      <c r="CB19" s="277">
        <v>79</v>
      </c>
      <c r="CC19" s="277">
        <v>93</v>
      </c>
      <c r="CD19" s="277">
        <v>95</v>
      </c>
      <c r="CE19" s="277">
        <v>113</v>
      </c>
      <c r="CF19" s="277">
        <v>86</v>
      </c>
      <c r="CG19" s="277">
        <v>118</v>
      </c>
      <c r="CH19" s="277">
        <v>137</v>
      </c>
      <c r="CI19" s="277">
        <v>109</v>
      </c>
      <c r="CJ19" s="277">
        <v>125</v>
      </c>
      <c r="CK19" s="277">
        <v>116</v>
      </c>
      <c r="CL19" s="277">
        <v>352</v>
      </c>
      <c r="CM19" s="271"/>
      <c r="CN19" s="275"/>
      <c r="CO19" s="275"/>
      <c r="CP19" s="281" t="s">
        <v>214</v>
      </c>
      <c r="CQ19" s="279"/>
      <c r="CR19" s="1384"/>
      <c r="CS19" s="280"/>
    </row>
    <row r="20" spans="1:97" s="268" customFormat="1" ht="11.45" customHeight="1">
      <c r="A20" s="269"/>
      <c r="B20" s="261"/>
      <c r="C20" s="1384"/>
      <c r="D20" s="267"/>
      <c r="E20" s="275"/>
      <c r="F20" s="275"/>
      <c r="G20" s="281" t="s">
        <v>57</v>
      </c>
      <c r="H20" s="276"/>
      <c r="I20" s="277">
        <v>1946</v>
      </c>
      <c r="J20" s="277">
        <v>54</v>
      </c>
      <c r="K20" s="277">
        <v>67</v>
      </c>
      <c r="L20" s="277">
        <v>78</v>
      </c>
      <c r="M20" s="277">
        <v>79</v>
      </c>
      <c r="N20" s="277">
        <v>59</v>
      </c>
      <c r="O20" s="277">
        <v>53</v>
      </c>
      <c r="P20" s="277">
        <v>76</v>
      </c>
      <c r="Q20" s="277">
        <v>106</v>
      </c>
      <c r="R20" s="277">
        <v>108</v>
      </c>
      <c r="S20" s="277">
        <v>128</v>
      </c>
      <c r="T20" s="277">
        <v>144</v>
      </c>
      <c r="U20" s="277">
        <v>152</v>
      </c>
      <c r="V20" s="277">
        <v>151</v>
      </c>
      <c r="W20" s="277">
        <v>168</v>
      </c>
      <c r="X20" s="277">
        <v>168</v>
      </c>
      <c r="Y20" s="277">
        <v>123</v>
      </c>
      <c r="Z20" s="277">
        <v>226</v>
      </c>
      <c r="AA20" s="271"/>
      <c r="AB20" s="275"/>
      <c r="AC20" s="275"/>
      <c r="AD20" s="281" t="s">
        <v>57</v>
      </c>
      <c r="AE20" s="279"/>
      <c r="AF20" s="1384"/>
      <c r="AG20" s="280"/>
      <c r="AH20" s="261"/>
      <c r="AI20" s="1384"/>
      <c r="AJ20" s="267"/>
      <c r="AK20" s="275"/>
      <c r="AL20" s="275"/>
      <c r="AM20" s="281" t="s">
        <v>57</v>
      </c>
      <c r="AN20" s="276"/>
      <c r="AO20" s="277">
        <v>888</v>
      </c>
      <c r="AP20" s="277">
        <v>30</v>
      </c>
      <c r="AQ20" s="277">
        <v>36</v>
      </c>
      <c r="AR20" s="277">
        <v>39</v>
      </c>
      <c r="AS20" s="277">
        <v>35</v>
      </c>
      <c r="AT20" s="277">
        <v>29</v>
      </c>
      <c r="AU20" s="277">
        <v>16</v>
      </c>
      <c r="AV20" s="277">
        <v>36</v>
      </c>
      <c r="AW20" s="277">
        <v>51</v>
      </c>
      <c r="AX20" s="277">
        <v>51</v>
      </c>
      <c r="AY20" s="277">
        <v>60</v>
      </c>
      <c r="AZ20" s="277">
        <v>76</v>
      </c>
      <c r="BA20" s="277">
        <v>77</v>
      </c>
      <c r="BB20" s="277">
        <v>63</v>
      </c>
      <c r="BC20" s="277">
        <v>83</v>
      </c>
      <c r="BD20" s="277">
        <v>85</v>
      </c>
      <c r="BE20" s="277">
        <v>50</v>
      </c>
      <c r="BF20" s="277">
        <v>69</v>
      </c>
      <c r="BG20" s="271"/>
      <c r="BH20" s="275"/>
      <c r="BI20" s="275"/>
      <c r="BJ20" s="281" t="s">
        <v>57</v>
      </c>
      <c r="BK20" s="279"/>
      <c r="BL20" s="1384"/>
      <c r="BM20" s="280"/>
      <c r="BN20" s="261"/>
      <c r="BO20" s="1384"/>
      <c r="BP20" s="267"/>
      <c r="BQ20" s="275"/>
      <c r="BR20" s="275"/>
      <c r="BS20" s="281" t="s">
        <v>57</v>
      </c>
      <c r="BT20" s="276"/>
      <c r="BU20" s="277">
        <v>1058</v>
      </c>
      <c r="BV20" s="277">
        <v>24</v>
      </c>
      <c r="BW20" s="277">
        <v>31</v>
      </c>
      <c r="BX20" s="277">
        <v>39</v>
      </c>
      <c r="BY20" s="277">
        <v>44</v>
      </c>
      <c r="BZ20" s="277">
        <v>30</v>
      </c>
      <c r="CA20" s="277">
        <v>37</v>
      </c>
      <c r="CB20" s="277">
        <v>40</v>
      </c>
      <c r="CC20" s="277">
        <v>55</v>
      </c>
      <c r="CD20" s="277">
        <v>57</v>
      </c>
      <c r="CE20" s="277">
        <v>68</v>
      </c>
      <c r="CF20" s="277">
        <v>68</v>
      </c>
      <c r="CG20" s="277">
        <v>75</v>
      </c>
      <c r="CH20" s="277">
        <v>88</v>
      </c>
      <c r="CI20" s="277">
        <v>85</v>
      </c>
      <c r="CJ20" s="277">
        <v>83</v>
      </c>
      <c r="CK20" s="277">
        <v>73</v>
      </c>
      <c r="CL20" s="277">
        <v>157</v>
      </c>
      <c r="CM20" s="271"/>
      <c r="CN20" s="275"/>
      <c r="CO20" s="275"/>
      <c r="CP20" s="281" t="s">
        <v>57</v>
      </c>
      <c r="CQ20" s="279"/>
      <c r="CR20" s="1384"/>
      <c r="CS20" s="280"/>
    </row>
    <row r="21" spans="1:97" s="268" customFormat="1" ht="11.45" customHeight="1">
      <c r="A21" s="269"/>
      <c r="B21" s="261"/>
      <c r="C21" s="1384"/>
      <c r="D21" s="267"/>
      <c r="E21" s="275"/>
      <c r="F21" s="275"/>
      <c r="G21" s="281" t="s">
        <v>58</v>
      </c>
      <c r="H21" s="276"/>
      <c r="I21" s="277">
        <v>8529</v>
      </c>
      <c r="J21" s="277">
        <v>244</v>
      </c>
      <c r="K21" s="277">
        <v>262</v>
      </c>
      <c r="L21" s="277">
        <v>293</v>
      </c>
      <c r="M21" s="277">
        <v>444</v>
      </c>
      <c r="N21" s="277">
        <v>488</v>
      </c>
      <c r="O21" s="277">
        <v>357</v>
      </c>
      <c r="P21" s="277">
        <v>312</v>
      </c>
      <c r="Q21" s="277">
        <v>420</v>
      </c>
      <c r="R21" s="277">
        <v>455</v>
      </c>
      <c r="S21" s="277">
        <v>533</v>
      </c>
      <c r="T21" s="277">
        <v>547</v>
      </c>
      <c r="U21" s="277">
        <v>600</v>
      </c>
      <c r="V21" s="277">
        <v>638</v>
      </c>
      <c r="W21" s="277">
        <v>720</v>
      </c>
      <c r="X21" s="277">
        <v>824</v>
      </c>
      <c r="Y21" s="277">
        <v>480</v>
      </c>
      <c r="Z21" s="277">
        <v>884</v>
      </c>
      <c r="AA21" s="271"/>
      <c r="AB21" s="275"/>
      <c r="AC21" s="275"/>
      <c r="AD21" s="281" t="s">
        <v>58</v>
      </c>
      <c r="AE21" s="279"/>
      <c r="AF21" s="1384"/>
      <c r="AG21" s="280"/>
      <c r="AH21" s="261"/>
      <c r="AI21" s="1384"/>
      <c r="AJ21" s="267"/>
      <c r="AK21" s="275"/>
      <c r="AL21" s="275"/>
      <c r="AM21" s="281" t="s">
        <v>58</v>
      </c>
      <c r="AN21" s="276"/>
      <c r="AO21" s="277">
        <v>4141</v>
      </c>
      <c r="AP21" s="277">
        <v>138</v>
      </c>
      <c r="AQ21" s="277">
        <v>143</v>
      </c>
      <c r="AR21" s="277">
        <v>131</v>
      </c>
      <c r="AS21" s="277">
        <v>274</v>
      </c>
      <c r="AT21" s="277">
        <v>344</v>
      </c>
      <c r="AU21" s="277">
        <v>226</v>
      </c>
      <c r="AV21" s="277">
        <v>179</v>
      </c>
      <c r="AW21" s="277">
        <v>206</v>
      </c>
      <c r="AX21" s="277">
        <v>216</v>
      </c>
      <c r="AY21" s="277">
        <v>262</v>
      </c>
      <c r="AZ21" s="277">
        <v>251</v>
      </c>
      <c r="BA21" s="277">
        <v>288</v>
      </c>
      <c r="BB21" s="277">
        <v>273</v>
      </c>
      <c r="BC21" s="277">
        <v>340</v>
      </c>
      <c r="BD21" s="277">
        <v>380</v>
      </c>
      <c r="BE21" s="277">
        <v>202</v>
      </c>
      <c r="BF21" s="277">
        <v>281</v>
      </c>
      <c r="BG21" s="271"/>
      <c r="BH21" s="275"/>
      <c r="BI21" s="275"/>
      <c r="BJ21" s="281" t="s">
        <v>58</v>
      </c>
      <c r="BK21" s="279"/>
      <c r="BL21" s="1384"/>
      <c r="BM21" s="280"/>
      <c r="BN21" s="261"/>
      <c r="BO21" s="1384"/>
      <c r="BP21" s="267"/>
      <c r="BQ21" s="275"/>
      <c r="BR21" s="275"/>
      <c r="BS21" s="281" t="s">
        <v>58</v>
      </c>
      <c r="BT21" s="276"/>
      <c r="BU21" s="277">
        <v>4388</v>
      </c>
      <c r="BV21" s="277">
        <v>106</v>
      </c>
      <c r="BW21" s="277">
        <v>119</v>
      </c>
      <c r="BX21" s="277">
        <v>162</v>
      </c>
      <c r="BY21" s="277">
        <v>170</v>
      </c>
      <c r="BZ21" s="277">
        <v>144</v>
      </c>
      <c r="CA21" s="277">
        <v>131</v>
      </c>
      <c r="CB21" s="277">
        <v>133</v>
      </c>
      <c r="CC21" s="277">
        <v>214</v>
      </c>
      <c r="CD21" s="277">
        <v>239</v>
      </c>
      <c r="CE21" s="277">
        <v>271</v>
      </c>
      <c r="CF21" s="277">
        <v>296</v>
      </c>
      <c r="CG21" s="277">
        <v>312</v>
      </c>
      <c r="CH21" s="277">
        <v>365</v>
      </c>
      <c r="CI21" s="277">
        <v>380</v>
      </c>
      <c r="CJ21" s="277">
        <v>444</v>
      </c>
      <c r="CK21" s="277">
        <v>278</v>
      </c>
      <c r="CL21" s="277">
        <v>603</v>
      </c>
      <c r="CM21" s="271"/>
      <c r="CN21" s="275"/>
      <c r="CO21" s="275"/>
      <c r="CP21" s="281" t="s">
        <v>58</v>
      </c>
      <c r="CQ21" s="279"/>
      <c r="CR21" s="1384"/>
      <c r="CS21" s="280"/>
    </row>
    <row r="22" spans="1:97" s="268" customFormat="1" ht="11.45" customHeight="1">
      <c r="A22" s="269"/>
      <c r="B22" s="261"/>
      <c r="C22" s="1384"/>
      <c r="D22" s="267"/>
      <c r="E22" s="275"/>
      <c r="F22" s="275"/>
      <c r="G22" s="281" t="s">
        <v>59</v>
      </c>
      <c r="H22" s="276"/>
      <c r="I22" s="277">
        <v>5701</v>
      </c>
      <c r="J22" s="277">
        <v>179</v>
      </c>
      <c r="K22" s="277">
        <v>199</v>
      </c>
      <c r="L22" s="277">
        <v>190</v>
      </c>
      <c r="M22" s="277">
        <v>209</v>
      </c>
      <c r="N22" s="277">
        <v>165</v>
      </c>
      <c r="O22" s="277">
        <v>218</v>
      </c>
      <c r="P22" s="277">
        <v>240</v>
      </c>
      <c r="Q22" s="277">
        <v>311</v>
      </c>
      <c r="R22" s="277">
        <v>340</v>
      </c>
      <c r="S22" s="277">
        <v>317</v>
      </c>
      <c r="T22" s="277">
        <v>346</v>
      </c>
      <c r="U22" s="277">
        <v>437</v>
      </c>
      <c r="V22" s="277">
        <v>456</v>
      </c>
      <c r="W22" s="277">
        <v>481</v>
      </c>
      <c r="X22" s="277">
        <v>488</v>
      </c>
      <c r="Y22" s="277">
        <v>339</v>
      </c>
      <c r="Z22" s="277">
        <v>757</v>
      </c>
      <c r="AA22" s="271"/>
      <c r="AB22" s="275"/>
      <c r="AC22" s="275"/>
      <c r="AD22" s="281" t="s">
        <v>59</v>
      </c>
      <c r="AE22" s="279"/>
      <c r="AF22" s="1384"/>
      <c r="AG22" s="280"/>
      <c r="AH22" s="261"/>
      <c r="AI22" s="1384"/>
      <c r="AJ22" s="267"/>
      <c r="AK22" s="275"/>
      <c r="AL22" s="275"/>
      <c r="AM22" s="281" t="s">
        <v>59</v>
      </c>
      <c r="AN22" s="276"/>
      <c r="AO22" s="277">
        <v>2595</v>
      </c>
      <c r="AP22" s="277">
        <v>98</v>
      </c>
      <c r="AQ22" s="277">
        <v>104</v>
      </c>
      <c r="AR22" s="277">
        <v>90</v>
      </c>
      <c r="AS22" s="277">
        <v>115</v>
      </c>
      <c r="AT22" s="277">
        <v>78</v>
      </c>
      <c r="AU22" s="277">
        <v>104</v>
      </c>
      <c r="AV22" s="277">
        <v>123</v>
      </c>
      <c r="AW22" s="277">
        <v>160</v>
      </c>
      <c r="AX22" s="277">
        <v>164</v>
      </c>
      <c r="AY22" s="277">
        <v>153</v>
      </c>
      <c r="AZ22" s="277">
        <v>153</v>
      </c>
      <c r="BA22" s="277">
        <v>200</v>
      </c>
      <c r="BB22" s="277">
        <v>219</v>
      </c>
      <c r="BC22" s="277">
        <v>236</v>
      </c>
      <c r="BD22" s="277">
        <v>224</v>
      </c>
      <c r="BE22" s="277">
        <v>139</v>
      </c>
      <c r="BF22" s="277">
        <v>221</v>
      </c>
      <c r="BG22" s="271"/>
      <c r="BH22" s="275"/>
      <c r="BI22" s="275"/>
      <c r="BJ22" s="281" t="s">
        <v>59</v>
      </c>
      <c r="BK22" s="279"/>
      <c r="BL22" s="1384"/>
      <c r="BM22" s="280"/>
      <c r="BN22" s="261"/>
      <c r="BO22" s="1384"/>
      <c r="BP22" s="267"/>
      <c r="BQ22" s="275"/>
      <c r="BR22" s="275"/>
      <c r="BS22" s="281" t="s">
        <v>59</v>
      </c>
      <c r="BT22" s="276"/>
      <c r="BU22" s="277">
        <v>3106</v>
      </c>
      <c r="BV22" s="277">
        <v>81</v>
      </c>
      <c r="BW22" s="277">
        <v>95</v>
      </c>
      <c r="BX22" s="277">
        <v>100</v>
      </c>
      <c r="BY22" s="277">
        <v>94</v>
      </c>
      <c r="BZ22" s="277">
        <v>87</v>
      </c>
      <c r="CA22" s="277">
        <v>114</v>
      </c>
      <c r="CB22" s="277">
        <v>117</v>
      </c>
      <c r="CC22" s="277">
        <v>151</v>
      </c>
      <c r="CD22" s="277">
        <v>176</v>
      </c>
      <c r="CE22" s="277">
        <v>164</v>
      </c>
      <c r="CF22" s="277">
        <v>193</v>
      </c>
      <c r="CG22" s="277">
        <v>237</v>
      </c>
      <c r="CH22" s="277">
        <v>237</v>
      </c>
      <c r="CI22" s="277">
        <v>245</v>
      </c>
      <c r="CJ22" s="277">
        <v>264</v>
      </c>
      <c r="CK22" s="277">
        <v>200</v>
      </c>
      <c r="CL22" s="277">
        <v>536</v>
      </c>
      <c r="CM22" s="271"/>
      <c r="CN22" s="275"/>
      <c r="CO22" s="275"/>
      <c r="CP22" s="281" t="s">
        <v>59</v>
      </c>
      <c r="CQ22" s="279"/>
      <c r="CR22" s="1384"/>
      <c r="CS22" s="280"/>
    </row>
    <row r="23" spans="1:97" s="268" customFormat="1" ht="11.45" customHeight="1">
      <c r="A23" s="269"/>
      <c r="B23" s="261"/>
      <c r="C23" s="1384"/>
      <c r="D23" s="267"/>
      <c r="E23" s="275"/>
      <c r="F23" s="275"/>
      <c r="G23" s="281" t="s">
        <v>60</v>
      </c>
      <c r="H23" s="276"/>
      <c r="I23" s="277">
        <v>1613</v>
      </c>
      <c r="J23" s="277">
        <v>37</v>
      </c>
      <c r="K23" s="277">
        <v>39</v>
      </c>
      <c r="L23" s="277">
        <v>46</v>
      </c>
      <c r="M23" s="277">
        <v>48</v>
      </c>
      <c r="N23" s="277">
        <v>47</v>
      </c>
      <c r="O23" s="277">
        <v>55</v>
      </c>
      <c r="P23" s="277">
        <v>61</v>
      </c>
      <c r="Q23" s="277">
        <v>64</v>
      </c>
      <c r="R23" s="277">
        <v>67</v>
      </c>
      <c r="S23" s="277">
        <v>99</v>
      </c>
      <c r="T23" s="277">
        <v>107</v>
      </c>
      <c r="U23" s="277">
        <v>144</v>
      </c>
      <c r="V23" s="277">
        <v>146</v>
      </c>
      <c r="W23" s="277">
        <v>147</v>
      </c>
      <c r="X23" s="277">
        <v>138</v>
      </c>
      <c r="Y23" s="277">
        <v>125</v>
      </c>
      <c r="Z23" s="277">
        <v>240</v>
      </c>
      <c r="AA23" s="271"/>
      <c r="AB23" s="275"/>
      <c r="AC23" s="275"/>
      <c r="AD23" s="281" t="s">
        <v>60</v>
      </c>
      <c r="AE23" s="279"/>
      <c r="AF23" s="1384"/>
      <c r="AG23" s="274"/>
      <c r="AH23" s="261"/>
      <c r="AI23" s="1384"/>
      <c r="AJ23" s="267"/>
      <c r="AK23" s="275"/>
      <c r="AL23" s="275"/>
      <c r="AM23" s="281" t="s">
        <v>60</v>
      </c>
      <c r="AN23" s="276"/>
      <c r="AO23" s="277">
        <v>760</v>
      </c>
      <c r="AP23" s="277">
        <v>22</v>
      </c>
      <c r="AQ23" s="277">
        <v>26</v>
      </c>
      <c r="AR23" s="277">
        <v>22</v>
      </c>
      <c r="AS23" s="277">
        <v>23</v>
      </c>
      <c r="AT23" s="277">
        <v>23</v>
      </c>
      <c r="AU23" s="277">
        <v>28</v>
      </c>
      <c r="AV23" s="277">
        <v>28</v>
      </c>
      <c r="AW23" s="277">
        <v>31</v>
      </c>
      <c r="AX23" s="277">
        <v>36</v>
      </c>
      <c r="AY23" s="277">
        <v>45</v>
      </c>
      <c r="AZ23" s="277">
        <v>52</v>
      </c>
      <c r="BA23" s="277">
        <v>71</v>
      </c>
      <c r="BB23" s="277">
        <v>73</v>
      </c>
      <c r="BC23" s="277">
        <v>84</v>
      </c>
      <c r="BD23" s="277">
        <v>59</v>
      </c>
      <c r="BE23" s="277">
        <v>50</v>
      </c>
      <c r="BF23" s="277">
        <v>85</v>
      </c>
      <c r="BG23" s="271"/>
      <c r="BH23" s="275"/>
      <c r="BI23" s="275"/>
      <c r="BJ23" s="281" t="s">
        <v>60</v>
      </c>
      <c r="BK23" s="279"/>
      <c r="BL23" s="1384"/>
      <c r="BM23" s="274"/>
      <c r="BN23" s="261"/>
      <c r="BO23" s="1384"/>
      <c r="BP23" s="267"/>
      <c r="BQ23" s="275"/>
      <c r="BR23" s="275"/>
      <c r="BS23" s="281" t="s">
        <v>60</v>
      </c>
      <c r="BT23" s="276"/>
      <c r="BU23" s="277">
        <v>853</v>
      </c>
      <c r="BV23" s="277">
        <v>15</v>
      </c>
      <c r="BW23" s="277">
        <v>13</v>
      </c>
      <c r="BX23" s="277">
        <v>24</v>
      </c>
      <c r="BY23" s="277">
        <v>25</v>
      </c>
      <c r="BZ23" s="277">
        <v>24</v>
      </c>
      <c r="CA23" s="277">
        <v>27</v>
      </c>
      <c r="CB23" s="277">
        <v>33</v>
      </c>
      <c r="CC23" s="277">
        <v>33</v>
      </c>
      <c r="CD23" s="277">
        <v>31</v>
      </c>
      <c r="CE23" s="277">
        <v>54</v>
      </c>
      <c r="CF23" s="277">
        <v>55</v>
      </c>
      <c r="CG23" s="277">
        <v>73</v>
      </c>
      <c r="CH23" s="277">
        <v>73</v>
      </c>
      <c r="CI23" s="277">
        <v>63</v>
      </c>
      <c r="CJ23" s="277">
        <v>79</v>
      </c>
      <c r="CK23" s="277">
        <v>75</v>
      </c>
      <c r="CL23" s="277">
        <v>155</v>
      </c>
      <c r="CM23" s="271"/>
      <c r="CN23" s="275"/>
      <c r="CO23" s="275"/>
      <c r="CP23" s="281" t="s">
        <v>60</v>
      </c>
      <c r="CQ23" s="279"/>
      <c r="CR23" s="1384"/>
      <c r="CS23" s="274"/>
    </row>
    <row r="24" spans="1:97" s="268" customFormat="1" ht="11.45" customHeight="1">
      <c r="A24" s="269"/>
      <c r="B24" s="261"/>
      <c r="C24" s="1384"/>
      <c r="D24" s="267"/>
      <c r="E24" s="275"/>
      <c r="F24" s="275"/>
      <c r="G24" s="281" t="s">
        <v>215</v>
      </c>
      <c r="H24" s="276"/>
      <c r="I24" s="277">
        <v>2439</v>
      </c>
      <c r="J24" s="277">
        <v>58</v>
      </c>
      <c r="K24" s="277">
        <v>64</v>
      </c>
      <c r="L24" s="277">
        <v>80</v>
      </c>
      <c r="M24" s="277">
        <v>105</v>
      </c>
      <c r="N24" s="277">
        <v>73</v>
      </c>
      <c r="O24" s="277">
        <v>100</v>
      </c>
      <c r="P24" s="277">
        <v>113</v>
      </c>
      <c r="Q24" s="277">
        <v>126</v>
      </c>
      <c r="R24" s="277">
        <v>136</v>
      </c>
      <c r="S24" s="277">
        <v>158</v>
      </c>
      <c r="T24" s="277">
        <v>158</v>
      </c>
      <c r="U24" s="277">
        <v>179</v>
      </c>
      <c r="V24" s="277">
        <v>202</v>
      </c>
      <c r="W24" s="277">
        <v>211</v>
      </c>
      <c r="X24" s="277">
        <v>208</v>
      </c>
      <c r="Y24" s="277">
        <v>149</v>
      </c>
      <c r="Z24" s="277">
        <v>315</v>
      </c>
      <c r="AA24" s="271"/>
      <c r="AB24" s="275"/>
      <c r="AC24" s="275"/>
      <c r="AD24" s="281" t="s">
        <v>215</v>
      </c>
      <c r="AE24" s="279"/>
      <c r="AF24" s="1384"/>
      <c r="AG24" s="274"/>
      <c r="AH24" s="261"/>
      <c r="AI24" s="1384"/>
      <c r="AJ24" s="267"/>
      <c r="AK24" s="275"/>
      <c r="AL24" s="275"/>
      <c r="AM24" s="281" t="s">
        <v>215</v>
      </c>
      <c r="AN24" s="276"/>
      <c r="AO24" s="277">
        <v>1202</v>
      </c>
      <c r="AP24" s="277">
        <v>34</v>
      </c>
      <c r="AQ24" s="277">
        <v>34</v>
      </c>
      <c r="AR24" s="277">
        <v>42</v>
      </c>
      <c r="AS24" s="277">
        <v>50</v>
      </c>
      <c r="AT24" s="277">
        <v>41</v>
      </c>
      <c r="AU24" s="277">
        <v>55</v>
      </c>
      <c r="AV24" s="277">
        <v>62</v>
      </c>
      <c r="AW24" s="277">
        <v>62</v>
      </c>
      <c r="AX24" s="277">
        <v>76</v>
      </c>
      <c r="AY24" s="277">
        <v>82</v>
      </c>
      <c r="AZ24" s="277">
        <v>87</v>
      </c>
      <c r="BA24" s="277">
        <v>94</v>
      </c>
      <c r="BB24" s="277">
        <v>100</v>
      </c>
      <c r="BC24" s="277">
        <v>107</v>
      </c>
      <c r="BD24" s="277">
        <v>95</v>
      </c>
      <c r="BE24" s="277">
        <v>61</v>
      </c>
      <c r="BF24" s="277">
        <v>117</v>
      </c>
      <c r="BG24" s="271"/>
      <c r="BH24" s="275"/>
      <c r="BI24" s="275"/>
      <c r="BJ24" s="281" t="s">
        <v>215</v>
      </c>
      <c r="BK24" s="279"/>
      <c r="BL24" s="1384"/>
      <c r="BM24" s="274"/>
      <c r="BN24" s="261"/>
      <c r="BO24" s="1384"/>
      <c r="BP24" s="267"/>
      <c r="BQ24" s="275"/>
      <c r="BR24" s="275"/>
      <c r="BS24" s="281" t="s">
        <v>215</v>
      </c>
      <c r="BT24" s="276"/>
      <c r="BU24" s="277">
        <v>1237</v>
      </c>
      <c r="BV24" s="277">
        <v>24</v>
      </c>
      <c r="BW24" s="277">
        <v>30</v>
      </c>
      <c r="BX24" s="277">
        <v>38</v>
      </c>
      <c r="BY24" s="277">
        <v>55</v>
      </c>
      <c r="BZ24" s="277">
        <v>32</v>
      </c>
      <c r="CA24" s="277">
        <v>45</v>
      </c>
      <c r="CB24" s="277">
        <v>51</v>
      </c>
      <c r="CC24" s="277">
        <v>64</v>
      </c>
      <c r="CD24" s="277">
        <v>60</v>
      </c>
      <c r="CE24" s="277">
        <v>76</v>
      </c>
      <c r="CF24" s="277">
        <v>71</v>
      </c>
      <c r="CG24" s="277">
        <v>85</v>
      </c>
      <c r="CH24" s="277">
        <v>102</v>
      </c>
      <c r="CI24" s="277">
        <v>104</v>
      </c>
      <c r="CJ24" s="277">
        <v>113</v>
      </c>
      <c r="CK24" s="277">
        <v>88</v>
      </c>
      <c r="CL24" s="277">
        <v>198</v>
      </c>
      <c r="CM24" s="271"/>
      <c r="CN24" s="275"/>
      <c r="CO24" s="275"/>
      <c r="CP24" s="281" t="s">
        <v>215</v>
      </c>
      <c r="CQ24" s="279"/>
      <c r="CR24" s="1384"/>
      <c r="CS24" s="274"/>
    </row>
    <row r="25" spans="1:97" s="268" customFormat="1" ht="11.45" customHeight="1">
      <c r="A25" s="269"/>
      <c r="B25" s="261"/>
      <c r="C25" s="1384"/>
      <c r="D25" s="267"/>
      <c r="E25" s="275"/>
      <c r="F25" s="275"/>
      <c r="G25" s="281" t="s">
        <v>62</v>
      </c>
      <c r="H25" s="276"/>
      <c r="I25" s="277">
        <v>3334</v>
      </c>
      <c r="J25" s="277">
        <v>91</v>
      </c>
      <c r="K25" s="277">
        <v>116</v>
      </c>
      <c r="L25" s="277">
        <v>111</v>
      </c>
      <c r="M25" s="277">
        <v>119</v>
      </c>
      <c r="N25" s="277">
        <v>94</v>
      </c>
      <c r="O25" s="277">
        <v>102</v>
      </c>
      <c r="P25" s="277">
        <v>132</v>
      </c>
      <c r="Q25" s="277">
        <v>158</v>
      </c>
      <c r="R25" s="277">
        <v>189</v>
      </c>
      <c r="S25" s="277">
        <v>187</v>
      </c>
      <c r="T25" s="277">
        <v>200</v>
      </c>
      <c r="U25" s="277">
        <v>233</v>
      </c>
      <c r="V25" s="277">
        <v>263</v>
      </c>
      <c r="W25" s="277">
        <v>284</v>
      </c>
      <c r="X25" s="277">
        <v>270</v>
      </c>
      <c r="Y25" s="277">
        <v>201</v>
      </c>
      <c r="Z25" s="277">
        <v>582</v>
      </c>
      <c r="AA25" s="271"/>
      <c r="AB25" s="275"/>
      <c r="AC25" s="275"/>
      <c r="AD25" s="281" t="s">
        <v>62</v>
      </c>
      <c r="AE25" s="279"/>
      <c r="AF25" s="1384"/>
      <c r="AG25" s="274"/>
      <c r="AH25" s="261"/>
      <c r="AI25" s="1384"/>
      <c r="AJ25" s="267"/>
      <c r="AK25" s="275"/>
      <c r="AL25" s="275"/>
      <c r="AM25" s="281" t="s">
        <v>62</v>
      </c>
      <c r="AN25" s="276"/>
      <c r="AO25" s="277">
        <v>1543</v>
      </c>
      <c r="AP25" s="277">
        <v>52</v>
      </c>
      <c r="AQ25" s="277">
        <v>59</v>
      </c>
      <c r="AR25" s="277">
        <v>62</v>
      </c>
      <c r="AS25" s="277">
        <v>55</v>
      </c>
      <c r="AT25" s="277">
        <v>35</v>
      </c>
      <c r="AU25" s="277">
        <v>51</v>
      </c>
      <c r="AV25" s="277">
        <v>69</v>
      </c>
      <c r="AW25" s="277">
        <v>89</v>
      </c>
      <c r="AX25" s="277">
        <v>94</v>
      </c>
      <c r="AY25" s="277">
        <v>90</v>
      </c>
      <c r="AZ25" s="277">
        <v>102</v>
      </c>
      <c r="BA25" s="277">
        <v>113</v>
      </c>
      <c r="BB25" s="277">
        <v>135</v>
      </c>
      <c r="BC25" s="277">
        <v>149</v>
      </c>
      <c r="BD25" s="277">
        <v>131</v>
      </c>
      <c r="BE25" s="277">
        <v>76</v>
      </c>
      <c r="BF25" s="277">
        <v>180</v>
      </c>
      <c r="BG25" s="271"/>
      <c r="BH25" s="275"/>
      <c r="BI25" s="275"/>
      <c r="BJ25" s="281" t="s">
        <v>62</v>
      </c>
      <c r="BK25" s="279"/>
      <c r="BL25" s="1384"/>
      <c r="BM25" s="274"/>
      <c r="BN25" s="261"/>
      <c r="BO25" s="1384"/>
      <c r="BP25" s="267"/>
      <c r="BQ25" s="275"/>
      <c r="BR25" s="275"/>
      <c r="BS25" s="281" t="s">
        <v>62</v>
      </c>
      <c r="BT25" s="276"/>
      <c r="BU25" s="277">
        <v>1791</v>
      </c>
      <c r="BV25" s="277">
        <v>39</v>
      </c>
      <c r="BW25" s="277">
        <v>57</v>
      </c>
      <c r="BX25" s="277">
        <v>49</v>
      </c>
      <c r="BY25" s="277">
        <v>64</v>
      </c>
      <c r="BZ25" s="277">
        <v>59</v>
      </c>
      <c r="CA25" s="277">
        <v>51</v>
      </c>
      <c r="CB25" s="277">
        <v>63</v>
      </c>
      <c r="CC25" s="277">
        <v>69</v>
      </c>
      <c r="CD25" s="277">
        <v>95</v>
      </c>
      <c r="CE25" s="277">
        <v>97</v>
      </c>
      <c r="CF25" s="277">
        <v>98</v>
      </c>
      <c r="CG25" s="277">
        <v>120</v>
      </c>
      <c r="CH25" s="277">
        <v>128</v>
      </c>
      <c r="CI25" s="277">
        <v>135</v>
      </c>
      <c r="CJ25" s="277">
        <v>139</v>
      </c>
      <c r="CK25" s="277">
        <v>125</v>
      </c>
      <c r="CL25" s="277">
        <v>402</v>
      </c>
      <c r="CM25" s="271"/>
      <c r="CN25" s="275"/>
      <c r="CO25" s="275"/>
      <c r="CP25" s="281" t="s">
        <v>62</v>
      </c>
      <c r="CQ25" s="279"/>
      <c r="CR25" s="1384"/>
      <c r="CS25" s="274"/>
    </row>
    <row r="26" spans="1:97" s="268" customFormat="1" ht="11.45" customHeight="1">
      <c r="A26" s="269"/>
      <c r="B26" s="261"/>
      <c r="C26" s="1384"/>
      <c r="D26" s="267"/>
      <c r="E26" s="275"/>
      <c r="F26" s="275"/>
      <c r="G26" s="281" t="s">
        <v>63</v>
      </c>
      <c r="H26" s="276"/>
      <c r="I26" s="277">
        <v>3478</v>
      </c>
      <c r="J26" s="277">
        <v>84</v>
      </c>
      <c r="K26" s="277">
        <v>106</v>
      </c>
      <c r="L26" s="277">
        <v>122</v>
      </c>
      <c r="M26" s="277">
        <v>93</v>
      </c>
      <c r="N26" s="277">
        <v>100</v>
      </c>
      <c r="O26" s="277">
        <v>99</v>
      </c>
      <c r="P26" s="277">
        <v>117</v>
      </c>
      <c r="Q26" s="277">
        <v>166</v>
      </c>
      <c r="R26" s="277">
        <v>219</v>
      </c>
      <c r="S26" s="277">
        <v>202</v>
      </c>
      <c r="T26" s="277">
        <v>251</v>
      </c>
      <c r="U26" s="277">
        <v>266</v>
      </c>
      <c r="V26" s="277">
        <v>288</v>
      </c>
      <c r="W26" s="277">
        <v>336</v>
      </c>
      <c r="X26" s="277">
        <v>315</v>
      </c>
      <c r="Y26" s="277">
        <v>240</v>
      </c>
      <c r="Z26" s="277">
        <v>473</v>
      </c>
      <c r="AA26" s="271"/>
      <c r="AB26" s="275"/>
      <c r="AC26" s="275"/>
      <c r="AD26" s="281" t="s">
        <v>63</v>
      </c>
      <c r="AE26" s="279"/>
      <c r="AF26" s="1384"/>
      <c r="AG26" s="274"/>
      <c r="AH26" s="261"/>
      <c r="AI26" s="1384"/>
      <c r="AJ26" s="267"/>
      <c r="AK26" s="275"/>
      <c r="AL26" s="275"/>
      <c r="AM26" s="281" t="s">
        <v>63</v>
      </c>
      <c r="AN26" s="276"/>
      <c r="AO26" s="277">
        <v>1658</v>
      </c>
      <c r="AP26" s="277">
        <v>40</v>
      </c>
      <c r="AQ26" s="277">
        <v>63</v>
      </c>
      <c r="AR26" s="277">
        <v>51</v>
      </c>
      <c r="AS26" s="277">
        <v>44</v>
      </c>
      <c r="AT26" s="277">
        <v>58</v>
      </c>
      <c r="AU26" s="277">
        <v>51</v>
      </c>
      <c r="AV26" s="277">
        <v>73</v>
      </c>
      <c r="AW26" s="277">
        <v>80</v>
      </c>
      <c r="AX26" s="277">
        <v>110</v>
      </c>
      <c r="AY26" s="277">
        <v>113</v>
      </c>
      <c r="AZ26" s="277">
        <v>119</v>
      </c>
      <c r="BA26" s="277">
        <v>151</v>
      </c>
      <c r="BB26" s="277">
        <v>126</v>
      </c>
      <c r="BC26" s="277">
        <v>161</v>
      </c>
      <c r="BD26" s="277">
        <v>161</v>
      </c>
      <c r="BE26" s="277">
        <v>97</v>
      </c>
      <c r="BF26" s="277">
        <v>159</v>
      </c>
      <c r="BG26" s="271"/>
      <c r="BH26" s="275"/>
      <c r="BI26" s="275"/>
      <c r="BJ26" s="281" t="s">
        <v>63</v>
      </c>
      <c r="BK26" s="279"/>
      <c r="BL26" s="1384"/>
      <c r="BM26" s="274"/>
      <c r="BN26" s="261"/>
      <c r="BO26" s="1384"/>
      <c r="BP26" s="267"/>
      <c r="BQ26" s="275"/>
      <c r="BR26" s="275"/>
      <c r="BS26" s="281" t="s">
        <v>63</v>
      </c>
      <c r="BT26" s="276"/>
      <c r="BU26" s="277">
        <v>1820</v>
      </c>
      <c r="BV26" s="277">
        <v>44</v>
      </c>
      <c r="BW26" s="277">
        <v>43</v>
      </c>
      <c r="BX26" s="277">
        <v>71</v>
      </c>
      <c r="BY26" s="277">
        <v>49</v>
      </c>
      <c r="BZ26" s="277">
        <v>42</v>
      </c>
      <c r="CA26" s="277">
        <v>48</v>
      </c>
      <c r="CB26" s="277">
        <v>44</v>
      </c>
      <c r="CC26" s="277">
        <v>86</v>
      </c>
      <c r="CD26" s="277">
        <v>109</v>
      </c>
      <c r="CE26" s="277">
        <v>89</v>
      </c>
      <c r="CF26" s="277">
        <v>132</v>
      </c>
      <c r="CG26" s="277">
        <v>115</v>
      </c>
      <c r="CH26" s="277">
        <v>162</v>
      </c>
      <c r="CI26" s="277">
        <v>175</v>
      </c>
      <c r="CJ26" s="277">
        <v>154</v>
      </c>
      <c r="CK26" s="277">
        <v>143</v>
      </c>
      <c r="CL26" s="277">
        <v>314</v>
      </c>
      <c r="CM26" s="271"/>
      <c r="CN26" s="275"/>
      <c r="CO26" s="275"/>
      <c r="CP26" s="281" t="s">
        <v>63</v>
      </c>
      <c r="CQ26" s="279"/>
      <c r="CR26" s="1384"/>
      <c r="CS26" s="274"/>
    </row>
    <row r="27" spans="1:97" s="268" customFormat="1" ht="11.45" customHeight="1">
      <c r="A27" s="269"/>
      <c r="B27" s="261"/>
      <c r="C27" s="1384"/>
      <c r="D27" s="267"/>
      <c r="E27" s="275"/>
      <c r="F27" s="275"/>
      <c r="G27" s="281" t="s">
        <v>64</v>
      </c>
      <c r="H27" s="276"/>
      <c r="I27" s="277">
        <v>3515</v>
      </c>
      <c r="J27" s="277">
        <v>97</v>
      </c>
      <c r="K27" s="277">
        <v>115</v>
      </c>
      <c r="L27" s="277">
        <v>124</v>
      </c>
      <c r="M27" s="277">
        <v>128</v>
      </c>
      <c r="N27" s="277">
        <v>112</v>
      </c>
      <c r="O27" s="277">
        <v>89</v>
      </c>
      <c r="P27" s="277">
        <v>148</v>
      </c>
      <c r="Q27" s="277">
        <v>175</v>
      </c>
      <c r="R27" s="277">
        <v>205</v>
      </c>
      <c r="S27" s="277">
        <v>214</v>
      </c>
      <c r="T27" s="277">
        <v>202</v>
      </c>
      <c r="U27" s="277">
        <v>267</v>
      </c>
      <c r="V27" s="277">
        <v>277</v>
      </c>
      <c r="W27" s="277">
        <v>356</v>
      </c>
      <c r="X27" s="277">
        <v>332</v>
      </c>
      <c r="Y27" s="277">
        <v>243</v>
      </c>
      <c r="Z27" s="277">
        <v>426</v>
      </c>
      <c r="AA27" s="271"/>
      <c r="AB27" s="275"/>
      <c r="AC27" s="275"/>
      <c r="AD27" s="281" t="s">
        <v>64</v>
      </c>
      <c r="AE27" s="279"/>
      <c r="AF27" s="1384"/>
      <c r="AG27" s="274"/>
      <c r="AH27" s="261"/>
      <c r="AI27" s="1384"/>
      <c r="AJ27" s="267"/>
      <c r="AK27" s="275"/>
      <c r="AL27" s="275"/>
      <c r="AM27" s="281" t="s">
        <v>64</v>
      </c>
      <c r="AN27" s="276"/>
      <c r="AO27" s="277">
        <v>1701</v>
      </c>
      <c r="AP27" s="277">
        <v>51</v>
      </c>
      <c r="AQ27" s="277">
        <v>62</v>
      </c>
      <c r="AR27" s="277">
        <v>58</v>
      </c>
      <c r="AS27" s="277">
        <v>63</v>
      </c>
      <c r="AT27" s="277">
        <v>58</v>
      </c>
      <c r="AU27" s="277">
        <v>48</v>
      </c>
      <c r="AV27" s="277">
        <v>86</v>
      </c>
      <c r="AW27" s="277">
        <v>98</v>
      </c>
      <c r="AX27" s="277">
        <v>107</v>
      </c>
      <c r="AY27" s="277">
        <v>109</v>
      </c>
      <c r="AZ27" s="277">
        <v>99</v>
      </c>
      <c r="BA27" s="277">
        <v>127</v>
      </c>
      <c r="BB27" s="277">
        <v>135</v>
      </c>
      <c r="BC27" s="277">
        <v>170</v>
      </c>
      <c r="BD27" s="277">
        <v>173</v>
      </c>
      <c r="BE27" s="277">
        <v>109</v>
      </c>
      <c r="BF27" s="277">
        <v>146</v>
      </c>
      <c r="BG27" s="271"/>
      <c r="BH27" s="275"/>
      <c r="BI27" s="275"/>
      <c r="BJ27" s="281" t="s">
        <v>64</v>
      </c>
      <c r="BK27" s="279"/>
      <c r="BL27" s="1384"/>
      <c r="BM27" s="274"/>
      <c r="BN27" s="261"/>
      <c r="BO27" s="1384"/>
      <c r="BP27" s="267"/>
      <c r="BQ27" s="275"/>
      <c r="BR27" s="275"/>
      <c r="BS27" s="281" t="s">
        <v>64</v>
      </c>
      <c r="BT27" s="276"/>
      <c r="BU27" s="277">
        <v>1814</v>
      </c>
      <c r="BV27" s="277">
        <v>46</v>
      </c>
      <c r="BW27" s="277">
        <v>53</v>
      </c>
      <c r="BX27" s="277">
        <v>66</v>
      </c>
      <c r="BY27" s="277">
        <v>65</v>
      </c>
      <c r="BZ27" s="277">
        <v>54</v>
      </c>
      <c r="CA27" s="277">
        <v>41</v>
      </c>
      <c r="CB27" s="277">
        <v>62</v>
      </c>
      <c r="CC27" s="277">
        <v>77</v>
      </c>
      <c r="CD27" s="277">
        <v>98</v>
      </c>
      <c r="CE27" s="277">
        <v>105</v>
      </c>
      <c r="CF27" s="277">
        <v>103</v>
      </c>
      <c r="CG27" s="277">
        <v>140</v>
      </c>
      <c r="CH27" s="277">
        <v>142</v>
      </c>
      <c r="CI27" s="277">
        <v>186</v>
      </c>
      <c r="CJ27" s="277">
        <v>159</v>
      </c>
      <c r="CK27" s="277">
        <v>134</v>
      </c>
      <c r="CL27" s="277">
        <v>280</v>
      </c>
      <c r="CM27" s="271"/>
      <c r="CN27" s="275"/>
      <c r="CO27" s="275"/>
      <c r="CP27" s="281" t="s">
        <v>64</v>
      </c>
      <c r="CQ27" s="279"/>
      <c r="CR27" s="1384"/>
      <c r="CS27" s="274"/>
    </row>
    <row r="28" spans="1:97" s="268" customFormat="1" ht="17.25" customHeight="1">
      <c r="A28" s="269"/>
      <c r="B28" s="261"/>
      <c r="C28" s="1384"/>
      <c r="D28" s="267"/>
      <c r="E28" s="275"/>
      <c r="F28" s="275"/>
      <c r="G28" s="281" t="s">
        <v>65</v>
      </c>
      <c r="H28" s="276"/>
      <c r="I28" s="277">
        <v>3906</v>
      </c>
      <c r="J28" s="277">
        <v>79</v>
      </c>
      <c r="K28" s="277">
        <v>121</v>
      </c>
      <c r="L28" s="277">
        <v>119</v>
      </c>
      <c r="M28" s="277">
        <v>155</v>
      </c>
      <c r="N28" s="277">
        <v>123</v>
      </c>
      <c r="O28" s="277">
        <v>122</v>
      </c>
      <c r="P28" s="277">
        <v>154</v>
      </c>
      <c r="Q28" s="277">
        <v>191</v>
      </c>
      <c r="R28" s="277">
        <v>211</v>
      </c>
      <c r="S28" s="277">
        <v>237</v>
      </c>
      <c r="T28" s="277">
        <v>239</v>
      </c>
      <c r="U28" s="277">
        <v>270</v>
      </c>
      <c r="V28" s="277">
        <v>311</v>
      </c>
      <c r="W28" s="277">
        <v>328</v>
      </c>
      <c r="X28" s="277">
        <v>382</v>
      </c>
      <c r="Y28" s="277">
        <v>265</v>
      </c>
      <c r="Z28" s="277">
        <v>597</v>
      </c>
      <c r="AA28" s="271"/>
      <c r="AB28" s="275"/>
      <c r="AC28" s="275"/>
      <c r="AD28" s="281" t="s">
        <v>65</v>
      </c>
      <c r="AE28" s="279"/>
      <c r="AF28" s="1384"/>
      <c r="AG28" s="274"/>
      <c r="AH28" s="261"/>
      <c r="AI28" s="1384"/>
      <c r="AJ28" s="267"/>
      <c r="AK28" s="275"/>
      <c r="AL28" s="275"/>
      <c r="AM28" s="281" t="s">
        <v>65</v>
      </c>
      <c r="AN28" s="276"/>
      <c r="AO28" s="277">
        <v>1754</v>
      </c>
      <c r="AP28" s="277">
        <v>36</v>
      </c>
      <c r="AQ28" s="277">
        <v>57</v>
      </c>
      <c r="AR28" s="277">
        <v>64</v>
      </c>
      <c r="AS28" s="277">
        <v>85</v>
      </c>
      <c r="AT28" s="277">
        <v>55</v>
      </c>
      <c r="AU28" s="277">
        <v>66</v>
      </c>
      <c r="AV28" s="277">
        <v>76</v>
      </c>
      <c r="AW28" s="277">
        <v>95</v>
      </c>
      <c r="AX28" s="277">
        <v>109</v>
      </c>
      <c r="AY28" s="277">
        <v>113</v>
      </c>
      <c r="AZ28" s="277">
        <v>106</v>
      </c>
      <c r="BA28" s="277">
        <v>136</v>
      </c>
      <c r="BB28" s="277">
        <v>140</v>
      </c>
      <c r="BC28" s="277">
        <v>155</v>
      </c>
      <c r="BD28" s="277">
        <v>177</v>
      </c>
      <c r="BE28" s="277">
        <v>106</v>
      </c>
      <c r="BF28" s="277">
        <v>177</v>
      </c>
      <c r="BG28" s="271"/>
      <c r="BH28" s="275"/>
      <c r="BI28" s="275"/>
      <c r="BJ28" s="281" t="s">
        <v>65</v>
      </c>
      <c r="BK28" s="279"/>
      <c r="BL28" s="1384"/>
      <c r="BM28" s="274"/>
      <c r="BN28" s="261"/>
      <c r="BO28" s="1384"/>
      <c r="BP28" s="267"/>
      <c r="BQ28" s="275"/>
      <c r="BR28" s="275"/>
      <c r="BS28" s="281" t="s">
        <v>65</v>
      </c>
      <c r="BT28" s="276"/>
      <c r="BU28" s="277">
        <v>2152</v>
      </c>
      <c r="BV28" s="277">
        <v>43</v>
      </c>
      <c r="BW28" s="277">
        <v>64</v>
      </c>
      <c r="BX28" s="277">
        <v>55</v>
      </c>
      <c r="BY28" s="277">
        <v>70</v>
      </c>
      <c r="BZ28" s="277">
        <v>68</v>
      </c>
      <c r="CA28" s="277">
        <v>56</v>
      </c>
      <c r="CB28" s="277">
        <v>78</v>
      </c>
      <c r="CC28" s="277">
        <v>96</v>
      </c>
      <c r="CD28" s="277">
        <v>102</v>
      </c>
      <c r="CE28" s="277">
        <v>124</v>
      </c>
      <c r="CF28" s="277">
        <v>133</v>
      </c>
      <c r="CG28" s="277">
        <v>134</v>
      </c>
      <c r="CH28" s="277">
        <v>171</v>
      </c>
      <c r="CI28" s="277">
        <v>173</v>
      </c>
      <c r="CJ28" s="277">
        <v>205</v>
      </c>
      <c r="CK28" s="277">
        <v>159</v>
      </c>
      <c r="CL28" s="277">
        <v>420</v>
      </c>
      <c r="CM28" s="271"/>
      <c r="CN28" s="275"/>
      <c r="CO28" s="275"/>
      <c r="CP28" s="281" t="s">
        <v>65</v>
      </c>
      <c r="CQ28" s="279"/>
      <c r="CR28" s="1384"/>
      <c r="CS28" s="274"/>
    </row>
    <row r="29" spans="1:97" s="268" customFormat="1" ht="17.25" customHeight="1">
      <c r="A29" s="269"/>
      <c r="B29" s="261"/>
      <c r="C29" s="1384"/>
      <c r="D29" s="267"/>
      <c r="E29" s="1381" t="s">
        <v>216</v>
      </c>
      <c r="F29" s="1385"/>
      <c r="G29" s="1385"/>
      <c r="H29" s="273"/>
      <c r="I29" s="264">
        <v>10187</v>
      </c>
      <c r="J29" s="264">
        <v>338</v>
      </c>
      <c r="K29" s="264">
        <v>395</v>
      </c>
      <c r="L29" s="264">
        <v>386</v>
      </c>
      <c r="M29" s="264">
        <v>329</v>
      </c>
      <c r="N29" s="264">
        <v>290</v>
      </c>
      <c r="O29" s="264">
        <v>373</v>
      </c>
      <c r="P29" s="264">
        <v>483</v>
      </c>
      <c r="Q29" s="264">
        <v>535</v>
      </c>
      <c r="R29" s="264">
        <v>590</v>
      </c>
      <c r="S29" s="264">
        <v>617</v>
      </c>
      <c r="T29" s="264">
        <v>617</v>
      </c>
      <c r="U29" s="264">
        <v>805</v>
      </c>
      <c r="V29" s="264">
        <v>788</v>
      </c>
      <c r="W29" s="264">
        <v>843</v>
      </c>
      <c r="X29" s="264">
        <v>810</v>
      </c>
      <c r="Y29" s="264">
        <v>570</v>
      </c>
      <c r="Z29" s="264">
        <v>1394</v>
      </c>
      <c r="AA29" s="265"/>
      <c r="AB29" s="1381" t="s">
        <v>216</v>
      </c>
      <c r="AC29" s="1385"/>
      <c r="AD29" s="1385"/>
      <c r="AE29" s="266"/>
      <c r="AF29" s="1384"/>
      <c r="AG29" s="274"/>
      <c r="AH29" s="261"/>
      <c r="AI29" s="1384"/>
      <c r="AJ29" s="267"/>
      <c r="AK29" s="1381" t="s">
        <v>216</v>
      </c>
      <c r="AL29" s="1385"/>
      <c r="AM29" s="1385"/>
      <c r="AN29" s="273"/>
      <c r="AO29" s="264">
        <v>4657</v>
      </c>
      <c r="AP29" s="264">
        <v>179</v>
      </c>
      <c r="AQ29" s="264">
        <v>215</v>
      </c>
      <c r="AR29" s="264">
        <v>176</v>
      </c>
      <c r="AS29" s="264">
        <v>156</v>
      </c>
      <c r="AT29" s="264">
        <v>129</v>
      </c>
      <c r="AU29" s="264">
        <v>173</v>
      </c>
      <c r="AV29" s="264">
        <v>259</v>
      </c>
      <c r="AW29" s="264">
        <v>275</v>
      </c>
      <c r="AX29" s="264">
        <v>285</v>
      </c>
      <c r="AY29" s="264">
        <v>312</v>
      </c>
      <c r="AZ29" s="264">
        <v>308</v>
      </c>
      <c r="BA29" s="264">
        <v>375</v>
      </c>
      <c r="BB29" s="264">
        <v>390</v>
      </c>
      <c r="BC29" s="264">
        <v>411</v>
      </c>
      <c r="BD29" s="264">
        <v>380</v>
      </c>
      <c r="BE29" s="264">
        <v>236</v>
      </c>
      <c r="BF29" s="264">
        <v>389</v>
      </c>
      <c r="BG29" s="265"/>
      <c r="BH29" s="1381" t="s">
        <v>216</v>
      </c>
      <c r="BI29" s="1385"/>
      <c r="BJ29" s="1385"/>
      <c r="BK29" s="266"/>
      <c r="BL29" s="1384"/>
      <c r="BM29" s="274"/>
      <c r="BN29" s="261"/>
      <c r="BO29" s="1384"/>
      <c r="BP29" s="267"/>
      <c r="BQ29" s="1381" t="s">
        <v>216</v>
      </c>
      <c r="BR29" s="1385"/>
      <c r="BS29" s="1385"/>
      <c r="BT29" s="273"/>
      <c r="BU29" s="264">
        <v>5530</v>
      </c>
      <c r="BV29" s="264">
        <v>159</v>
      </c>
      <c r="BW29" s="264">
        <v>180</v>
      </c>
      <c r="BX29" s="264">
        <v>210</v>
      </c>
      <c r="BY29" s="264">
        <v>173</v>
      </c>
      <c r="BZ29" s="264">
        <v>161</v>
      </c>
      <c r="CA29" s="264">
        <v>200</v>
      </c>
      <c r="CB29" s="264">
        <v>224</v>
      </c>
      <c r="CC29" s="264">
        <v>260</v>
      </c>
      <c r="CD29" s="264">
        <v>305</v>
      </c>
      <c r="CE29" s="264">
        <v>305</v>
      </c>
      <c r="CF29" s="264">
        <v>309</v>
      </c>
      <c r="CG29" s="264">
        <v>430</v>
      </c>
      <c r="CH29" s="264">
        <v>398</v>
      </c>
      <c r="CI29" s="264">
        <v>432</v>
      </c>
      <c r="CJ29" s="264">
        <v>430</v>
      </c>
      <c r="CK29" s="264">
        <v>334</v>
      </c>
      <c r="CL29" s="264">
        <v>1005</v>
      </c>
      <c r="CM29" s="265"/>
      <c r="CN29" s="1381" t="s">
        <v>216</v>
      </c>
      <c r="CO29" s="1381"/>
      <c r="CP29" s="1381"/>
      <c r="CQ29" s="266"/>
      <c r="CR29" s="1384"/>
      <c r="CS29" s="274"/>
    </row>
    <row r="30" spans="1:97" s="268" customFormat="1" ht="17.25" customHeight="1">
      <c r="A30" s="269"/>
      <c r="B30" s="261"/>
      <c r="C30" s="1384"/>
      <c r="D30" s="267"/>
      <c r="E30" s="1381" t="s">
        <v>217</v>
      </c>
      <c r="F30" s="1385"/>
      <c r="G30" s="1385"/>
      <c r="H30" s="273"/>
      <c r="I30" s="264">
        <v>3116</v>
      </c>
      <c r="J30" s="264">
        <v>67</v>
      </c>
      <c r="K30" s="264">
        <v>95</v>
      </c>
      <c r="L30" s="264">
        <v>125</v>
      </c>
      <c r="M30" s="264">
        <v>110</v>
      </c>
      <c r="N30" s="264">
        <v>114</v>
      </c>
      <c r="O30" s="264">
        <v>105</v>
      </c>
      <c r="P30" s="264">
        <v>117</v>
      </c>
      <c r="Q30" s="264">
        <v>148</v>
      </c>
      <c r="R30" s="264">
        <v>165</v>
      </c>
      <c r="S30" s="264">
        <v>185</v>
      </c>
      <c r="T30" s="264">
        <v>207</v>
      </c>
      <c r="U30" s="264">
        <v>233</v>
      </c>
      <c r="V30" s="264">
        <v>261</v>
      </c>
      <c r="W30" s="264">
        <v>273</v>
      </c>
      <c r="X30" s="264">
        <v>259</v>
      </c>
      <c r="Y30" s="264">
        <v>189</v>
      </c>
      <c r="Z30" s="264">
        <v>454</v>
      </c>
      <c r="AA30" s="265"/>
      <c r="AB30" s="1381" t="s">
        <v>217</v>
      </c>
      <c r="AC30" s="1385"/>
      <c r="AD30" s="1385"/>
      <c r="AE30" s="266"/>
      <c r="AF30" s="1384"/>
      <c r="AG30" s="274"/>
      <c r="AH30" s="261"/>
      <c r="AI30" s="1384"/>
      <c r="AJ30" s="267"/>
      <c r="AK30" s="1381" t="s">
        <v>217</v>
      </c>
      <c r="AL30" s="1385"/>
      <c r="AM30" s="1385"/>
      <c r="AN30" s="273"/>
      <c r="AO30" s="264">
        <v>1431</v>
      </c>
      <c r="AP30" s="264">
        <v>38</v>
      </c>
      <c r="AQ30" s="264">
        <v>37</v>
      </c>
      <c r="AR30" s="264">
        <v>59</v>
      </c>
      <c r="AS30" s="264">
        <v>51</v>
      </c>
      <c r="AT30" s="264">
        <v>60</v>
      </c>
      <c r="AU30" s="264">
        <v>51</v>
      </c>
      <c r="AV30" s="264">
        <v>61</v>
      </c>
      <c r="AW30" s="264">
        <v>74</v>
      </c>
      <c r="AX30" s="264">
        <v>86</v>
      </c>
      <c r="AY30" s="264">
        <v>84</v>
      </c>
      <c r="AZ30" s="264">
        <v>104</v>
      </c>
      <c r="BA30" s="264">
        <v>120</v>
      </c>
      <c r="BB30" s="264">
        <v>121</v>
      </c>
      <c r="BC30" s="264">
        <v>136</v>
      </c>
      <c r="BD30" s="264">
        <v>120</v>
      </c>
      <c r="BE30" s="264">
        <v>73</v>
      </c>
      <c r="BF30" s="264">
        <v>153</v>
      </c>
      <c r="BG30" s="265"/>
      <c r="BH30" s="1381" t="s">
        <v>217</v>
      </c>
      <c r="BI30" s="1385"/>
      <c r="BJ30" s="1385"/>
      <c r="BK30" s="266"/>
      <c r="BL30" s="1384"/>
      <c r="BM30" s="274"/>
      <c r="BN30" s="261"/>
      <c r="BO30" s="1384"/>
      <c r="BP30" s="267"/>
      <c r="BQ30" s="1381" t="s">
        <v>217</v>
      </c>
      <c r="BR30" s="1385"/>
      <c r="BS30" s="1385"/>
      <c r="BT30" s="273"/>
      <c r="BU30" s="264">
        <v>1685</v>
      </c>
      <c r="BV30" s="264">
        <v>29</v>
      </c>
      <c r="BW30" s="264">
        <v>58</v>
      </c>
      <c r="BX30" s="264">
        <v>66</v>
      </c>
      <c r="BY30" s="264">
        <v>59</v>
      </c>
      <c r="BZ30" s="264">
        <v>54</v>
      </c>
      <c r="CA30" s="264">
        <v>54</v>
      </c>
      <c r="CB30" s="264">
        <v>56</v>
      </c>
      <c r="CC30" s="264">
        <v>74</v>
      </c>
      <c r="CD30" s="264">
        <v>79</v>
      </c>
      <c r="CE30" s="264">
        <v>101</v>
      </c>
      <c r="CF30" s="264">
        <v>103</v>
      </c>
      <c r="CG30" s="264">
        <v>113</v>
      </c>
      <c r="CH30" s="264">
        <v>140</v>
      </c>
      <c r="CI30" s="264">
        <v>137</v>
      </c>
      <c r="CJ30" s="264">
        <v>139</v>
      </c>
      <c r="CK30" s="264">
        <v>116</v>
      </c>
      <c r="CL30" s="264">
        <v>301</v>
      </c>
      <c r="CM30" s="265"/>
      <c r="CN30" s="1381" t="s">
        <v>217</v>
      </c>
      <c r="CO30" s="1381"/>
      <c r="CP30" s="1381"/>
      <c r="CQ30" s="266"/>
      <c r="CR30" s="1384"/>
      <c r="CS30" s="274"/>
    </row>
    <row r="31" spans="1:97" s="268" customFormat="1" ht="18.75" customHeight="1">
      <c r="A31" s="269"/>
      <c r="B31" s="261"/>
      <c r="C31" s="280"/>
      <c r="D31" s="261"/>
      <c r="E31" s="282"/>
      <c r="F31" s="282"/>
      <c r="G31" s="283"/>
      <c r="H31" s="276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84"/>
      <c r="AB31" s="282"/>
      <c r="AC31" s="282"/>
      <c r="AD31" s="283"/>
      <c r="AE31" s="274"/>
      <c r="AF31" s="280"/>
      <c r="AG31" s="274"/>
      <c r="AH31" s="261"/>
      <c r="AI31" s="280"/>
      <c r="AJ31" s="261"/>
      <c r="AK31" s="282"/>
      <c r="AL31" s="282"/>
      <c r="AM31" s="283"/>
      <c r="AN31" s="276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4"/>
      <c r="BE31" s="274"/>
      <c r="BF31" s="274"/>
      <c r="BG31" s="284"/>
      <c r="BH31" s="282"/>
      <c r="BI31" s="282"/>
      <c r="BJ31" s="283"/>
      <c r="BK31" s="274"/>
      <c r="BL31" s="280"/>
      <c r="BM31" s="274"/>
      <c r="BN31" s="261"/>
      <c r="BO31" s="280"/>
      <c r="BP31" s="261"/>
      <c r="BQ31" s="282"/>
      <c r="BR31" s="282"/>
      <c r="BS31" s="283"/>
      <c r="BT31" s="276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84"/>
      <c r="CN31" s="282"/>
      <c r="CO31" s="282"/>
      <c r="CP31" s="283"/>
      <c r="CQ31" s="274"/>
      <c r="CR31" s="280"/>
      <c r="CS31" s="274"/>
    </row>
    <row r="32" spans="1:97" s="268" customFormat="1" ht="17.25" customHeight="1">
      <c r="A32" s="269"/>
      <c r="B32" s="261"/>
      <c r="C32" s="1384" t="s">
        <v>218</v>
      </c>
      <c r="D32" s="261"/>
      <c r="E32" s="1381" t="s">
        <v>43</v>
      </c>
      <c r="F32" s="1382"/>
      <c r="G32" s="1382"/>
      <c r="H32" s="273"/>
      <c r="I32" s="285">
        <v>100</v>
      </c>
      <c r="J32" s="285">
        <f t="shared" ref="J32:Z32" si="0">J6/$I6*100</f>
        <v>3.1383187111939499</v>
      </c>
      <c r="K32" s="285">
        <f t="shared" si="0"/>
        <v>3.4226490805266345</v>
      </c>
      <c r="L32" s="285">
        <f t="shared" si="0"/>
        <v>3.7776168485035559</v>
      </c>
      <c r="M32" s="285">
        <f t="shared" si="0"/>
        <v>4.7362672586753414</v>
      </c>
      <c r="N32" s="285">
        <f t="shared" si="0"/>
        <v>5.0318758681276936</v>
      </c>
      <c r="O32" s="285">
        <f t="shared" si="0"/>
        <v>3.9533199577362796</v>
      </c>
      <c r="P32" s="285">
        <f t="shared" si="0"/>
        <v>4.4940818918951004</v>
      </c>
      <c r="Q32" s="285">
        <f t="shared" si="0"/>
        <v>5.2693125022259686</v>
      </c>
      <c r="R32" s="285">
        <f t="shared" si="0"/>
        <v>6.0760034665748579</v>
      </c>
      <c r="S32" s="285">
        <f t="shared" si="0"/>
        <v>6.7770351287500157</v>
      </c>
      <c r="T32" s="285">
        <f t="shared" si="0"/>
        <v>6.3609274274927881</v>
      </c>
      <c r="U32" s="285">
        <f t="shared" si="0"/>
        <v>6.8013723837450888</v>
      </c>
      <c r="V32" s="285">
        <f t="shared" si="0"/>
        <v>6.9592677454204415</v>
      </c>
      <c r="W32" s="285">
        <f t="shared" si="0"/>
        <v>7.4430448873956765</v>
      </c>
      <c r="X32" s="285">
        <f t="shared" si="0"/>
        <v>7.9677798487528637</v>
      </c>
      <c r="Y32" s="285">
        <f t="shared" si="0"/>
        <v>5.8065128868733158</v>
      </c>
      <c r="Z32" s="285">
        <f t="shared" si="0"/>
        <v>10.790307836596108</v>
      </c>
      <c r="AA32" s="286"/>
      <c r="AB32" s="1381" t="s">
        <v>43</v>
      </c>
      <c r="AC32" s="1382"/>
      <c r="AD32" s="1382"/>
      <c r="AE32" s="266"/>
      <c r="AF32" s="1384" t="s">
        <v>218</v>
      </c>
      <c r="AG32" s="274"/>
      <c r="AH32" s="261"/>
      <c r="AI32" s="1384" t="s">
        <v>218</v>
      </c>
      <c r="AJ32" s="261"/>
      <c r="AK32" s="1381" t="s">
        <v>43</v>
      </c>
      <c r="AL32" s="1382"/>
      <c r="AM32" s="1382"/>
      <c r="AN32" s="273"/>
      <c r="AO32" s="285">
        <v>100</v>
      </c>
      <c r="AP32" s="285">
        <f t="shared" ref="AP32:BF32" si="1">AP6/$AO6*100</f>
        <v>3.5701803212903394</v>
      </c>
      <c r="AQ32" s="285">
        <f t="shared" si="1"/>
        <v>3.9067455437470069</v>
      </c>
      <c r="AR32" s="285">
        <f t="shared" si="1"/>
        <v>4.1125681220955075</v>
      </c>
      <c r="AS32" s="285">
        <f t="shared" si="1"/>
        <v>5.2413560989501757</v>
      </c>
      <c r="AT32" s="285">
        <f t="shared" si="1"/>
        <v>5.7164308552640097</v>
      </c>
      <c r="AU32" s="285">
        <f t="shared" si="1"/>
        <v>4.260139027326507</v>
      </c>
      <c r="AV32" s="285">
        <f t="shared" si="1"/>
        <v>4.9125577662425082</v>
      </c>
      <c r="AW32" s="285">
        <f t="shared" si="1"/>
        <v>5.653001255647176</v>
      </c>
      <c r="AX32" s="285">
        <f t="shared" si="1"/>
        <v>6.354610296306844</v>
      </c>
      <c r="AY32" s="285">
        <f t="shared" si="1"/>
        <v>6.9992621454738444</v>
      </c>
      <c r="AZ32" s="285">
        <f t="shared" si="1"/>
        <v>6.5604328746553451</v>
      </c>
      <c r="BA32" s="285">
        <f t="shared" si="1"/>
        <v>6.874991909489844</v>
      </c>
      <c r="BB32" s="285">
        <f t="shared" si="1"/>
        <v>6.9034705052361787</v>
      </c>
      <c r="BC32" s="285">
        <f t="shared" si="1"/>
        <v>7.4497417509158463</v>
      </c>
      <c r="BD32" s="285">
        <f t="shared" si="1"/>
        <v>7.6956932596341803</v>
      </c>
      <c r="BE32" s="285">
        <f t="shared" si="1"/>
        <v>5.1390920505883422</v>
      </c>
      <c r="BF32" s="285">
        <f t="shared" si="1"/>
        <v>7.3966680042976796</v>
      </c>
      <c r="BG32" s="286"/>
      <c r="BH32" s="1381" t="s">
        <v>43</v>
      </c>
      <c r="BI32" s="1382"/>
      <c r="BJ32" s="1382"/>
      <c r="BK32" s="266"/>
      <c r="BL32" s="1384" t="s">
        <v>218</v>
      </c>
      <c r="BM32" s="274"/>
      <c r="BN32" s="261"/>
      <c r="BO32" s="1384" t="s">
        <v>218</v>
      </c>
      <c r="BP32" s="261"/>
      <c r="BQ32" s="1381" t="s">
        <v>43</v>
      </c>
      <c r="BR32" s="1382"/>
      <c r="BS32" s="1382"/>
      <c r="BT32" s="273"/>
      <c r="BU32" s="285">
        <v>100</v>
      </c>
      <c r="BV32" s="285">
        <f t="shared" ref="BV32:CL32" si="2">BV6/$BU6*100</f>
        <v>2.7725703009373457</v>
      </c>
      <c r="BW32" s="285">
        <f t="shared" si="2"/>
        <v>3.0126623910541031</v>
      </c>
      <c r="BX32" s="285">
        <f t="shared" si="2"/>
        <v>3.4939428822013925</v>
      </c>
      <c r="BY32" s="285">
        <f t="shared" si="2"/>
        <v>4.3085018911363262</v>
      </c>
      <c r="BZ32" s="285">
        <f t="shared" si="2"/>
        <v>4.4521186208408707</v>
      </c>
      <c r="CA32" s="285">
        <f t="shared" si="2"/>
        <v>3.6934714685084691</v>
      </c>
      <c r="CB32" s="285">
        <f t="shared" si="2"/>
        <v>4.139670010414954</v>
      </c>
      <c r="CC32" s="285">
        <f t="shared" si="2"/>
        <v>4.9443622211259113</v>
      </c>
      <c r="CD32" s="285">
        <f t="shared" si="2"/>
        <v>5.8400482376802056</v>
      </c>
      <c r="CE32" s="285">
        <f t="shared" si="2"/>
        <v>6.5888285917886318</v>
      </c>
      <c r="CF32" s="285">
        <f t="shared" si="2"/>
        <v>6.191964041002028</v>
      </c>
      <c r="CG32" s="285">
        <f t="shared" si="2"/>
        <v>6.7390231869758264</v>
      </c>
      <c r="CH32" s="285">
        <f t="shared" si="2"/>
        <v>7.0065230499369617</v>
      </c>
      <c r="CI32" s="285">
        <f t="shared" si="2"/>
        <v>7.4373732390505944</v>
      </c>
      <c r="CJ32" s="285">
        <f t="shared" si="2"/>
        <v>8.1982130132105464</v>
      </c>
      <c r="CK32" s="285">
        <f t="shared" si="2"/>
        <v>6.3717590308611518</v>
      </c>
      <c r="CL32" s="285">
        <f t="shared" si="2"/>
        <v>13.664419229293429</v>
      </c>
      <c r="CM32" s="286"/>
      <c r="CN32" s="1381" t="s">
        <v>43</v>
      </c>
      <c r="CO32" s="1381"/>
      <c r="CP32" s="1381"/>
      <c r="CQ32" s="266"/>
      <c r="CR32" s="1384" t="s">
        <v>218</v>
      </c>
      <c r="CS32" s="274"/>
    </row>
    <row r="33" spans="1:97" s="268" customFormat="1" ht="17.25" customHeight="1">
      <c r="A33" s="269"/>
      <c r="B33" s="261"/>
      <c r="C33" s="1386"/>
      <c r="D33" s="261"/>
      <c r="E33" s="1381" t="s">
        <v>44</v>
      </c>
      <c r="F33" s="1382"/>
      <c r="G33" s="1382"/>
      <c r="H33" s="273"/>
      <c r="I33" s="285">
        <v>100</v>
      </c>
      <c r="J33" s="285">
        <f t="shared" ref="J33:Z33" si="3">J7/$I7*100</f>
        <v>3.146368657476331</v>
      </c>
      <c r="K33" s="285">
        <f t="shared" si="3"/>
        <v>3.4002951734627458</v>
      </c>
      <c r="L33" s="285">
        <f t="shared" si="3"/>
        <v>3.7721621778387884</v>
      </c>
      <c r="M33" s="285">
        <f t="shared" si="3"/>
        <v>4.8594059150699582</v>
      </c>
      <c r="N33" s="285">
        <f t="shared" si="3"/>
        <v>5.2029156435490425</v>
      </c>
      <c r="O33" s="285">
        <f t="shared" si="3"/>
        <v>3.9841972635228764</v>
      </c>
      <c r="P33" s="285">
        <f t="shared" si="3"/>
        <v>4.4926947790388176</v>
      </c>
      <c r="Q33" s="285">
        <f t="shared" si="3"/>
        <v>5.2808981522656815</v>
      </c>
      <c r="R33" s="285">
        <f t="shared" si="3"/>
        <v>6.1103484722517605</v>
      </c>
      <c r="S33" s="285">
        <f t="shared" si="3"/>
        <v>6.8411928101415924</v>
      </c>
      <c r="T33" s="285">
        <f t="shared" si="3"/>
        <v>6.3752312084710914</v>
      </c>
      <c r="U33" s="285">
        <f t="shared" si="3"/>
        <v>6.7155185192346121</v>
      </c>
      <c r="V33" s="285">
        <f t="shared" si="3"/>
        <v>6.8798618227283574</v>
      </c>
      <c r="W33" s="285">
        <f t="shared" si="3"/>
        <v>7.3619355129766761</v>
      </c>
      <c r="X33" s="285">
        <f t="shared" si="3"/>
        <v>7.961949691614624</v>
      </c>
      <c r="Y33" s="285">
        <f t="shared" si="3"/>
        <v>5.8151750095061319</v>
      </c>
      <c r="Z33" s="285">
        <f t="shared" si="3"/>
        <v>10.524416259030826</v>
      </c>
      <c r="AA33" s="286"/>
      <c r="AB33" s="1381" t="s">
        <v>44</v>
      </c>
      <c r="AC33" s="1382"/>
      <c r="AD33" s="1382"/>
      <c r="AE33" s="266"/>
      <c r="AF33" s="1386"/>
      <c r="AG33" s="274"/>
      <c r="AH33" s="261"/>
      <c r="AI33" s="1386"/>
      <c r="AJ33" s="261"/>
      <c r="AK33" s="1381" t="s">
        <v>44</v>
      </c>
      <c r="AL33" s="1382"/>
      <c r="AM33" s="1382"/>
      <c r="AN33" s="273"/>
      <c r="AO33" s="285">
        <v>100</v>
      </c>
      <c r="AP33" s="285">
        <f t="shared" ref="AP33:BF33" si="4">AP7/$AO7*100</f>
        <v>3.5706757725222373</v>
      </c>
      <c r="AQ33" s="285">
        <f t="shared" si="4"/>
        <v>3.8868513131824121</v>
      </c>
      <c r="AR33" s="285">
        <f t="shared" si="4"/>
        <v>4.1341708472099263</v>
      </c>
      <c r="AS33" s="285">
        <f t="shared" si="4"/>
        <v>5.3988730098506243</v>
      </c>
      <c r="AT33" s="285">
        <f t="shared" si="4"/>
        <v>5.9398844905358121</v>
      </c>
      <c r="AU33" s="285">
        <f t="shared" si="4"/>
        <v>4.3098239253544683</v>
      </c>
      <c r="AV33" s="285">
        <f t="shared" si="4"/>
        <v>4.8831555724182509</v>
      </c>
      <c r="AW33" s="285">
        <f t="shared" si="4"/>
        <v>5.6461925438781391</v>
      </c>
      <c r="AX33" s="285">
        <f t="shared" si="4"/>
        <v>6.3769093489594306</v>
      </c>
      <c r="AY33" s="285">
        <f t="shared" si="4"/>
        <v>7.0415805966583758</v>
      </c>
      <c r="AZ33" s="285">
        <f t="shared" si="4"/>
        <v>6.5427258547278777</v>
      </c>
      <c r="BA33" s="285">
        <f t="shared" si="4"/>
        <v>6.7675617947528908</v>
      </c>
      <c r="BB33" s="285">
        <f t="shared" si="4"/>
        <v>6.7759931425038289</v>
      </c>
      <c r="BC33" s="285">
        <f t="shared" si="4"/>
        <v>7.3184098478141735</v>
      </c>
      <c r="BD33" s="285">
        <f t="shared" si="4"/>
        <v>7.6514480839762244</v>
      </c>
      <c r="BE33" s="285">
        <f t="shared" si="4"/>
        <v>5.1445273526973283</v>
      </c>
      <c r="BF33" s="285">
        <f t="shared" si="4"/>
        <v>7.2678217613085447</v>
      </c>
      <c r="BG33" s="286"/>
      <c r="BH33" s="1381" t="s">
        <v>44</v>
      </c>
      <c r="BI33" s="1382"/>
      <c r="BJ33" s="1382"/>
      <c r="BK33" s="266"/>
      <c r="BL33" s="1386"/>
      <c r="BM33" s="274"/>
      <c r="BN33" s="261"/>
      <c r="BO33" s="1386"/>
      <c r="BP33" s="261"/>
      <c r="BQ33" s="1381" t="s">
        <v>44</v>
      </c>
      <c r="BR33" s="1382"/>
      <c r="BS33" s="1382"/>
      <c r="BT33" s="273"/>
      <c r="BU33" s="285">
        <v>100</v>
      </c>
      <c r="BV33" s="285">
        <f t="shared" ref="BV33:CL33" si="5">BV7/$BU7*100</f>
        <v>2.7869047619047618</v>
      </c>
      <c r="BW33" s="285">
        <f t="shared" si="5"/>
        <v>2.9880952380952381</v>
      </c>
      <c r="BX33" s="285">
        <f t="shared" si="5"/>
        <v>3.4654761904761902</v>
      </c>
      <c r="BY33" s="285">
        <f t="shared" si="5"/>
        <v>4.4023809523809518</v>
      </c>
      <c r="BZ33" s="285">
        <f t="shared" si="5"/>
        <v>4.5785714285714283</v>
      </c>
      <c r="CA33" s="285">
        <f t="shared" si="5"/>
        <v>3.7083333333333335</v>
      </c>
      <c r="CB33" s="285">
        <f t="shared" si="5"/>
        <v>4.1619047619047622</v>
      </c>
      <c r="CC33" s="285">
        <f t="shared" si="5"/>
        <v>4.9714285714285715</v>
      </c>
      <c r="CD33" s="285">
        <f t="shared" si="5"/>
        <v>5.8845238095238095</v>
      </c>
      <c r="CE33" s="285">
        <f t="shared" si="5"/>
        <v>6.6714285714285708</v>
      </c>
      <c r="CF33" s="285">
        <f t="shared" si="5"/>
        <v>6.2333333333333334</v>
      </c>
      <c r="CG33" s="285">
        <f t="shared" si="5"/>
        <v>6.6714285714285708</v>
      </c>
      <c r="CH33" s="285">
        <f t="shared" si="5"/>
        <v>6.9678571428571425</v>
      </c>
      <c r="CI33" s="285">
        <f t="shared" si="5"/>
        <v>7.3988095238095237</v>
      </c>
      <c r="CJ33" s="285">
        <f t="shared" si="5"/>
        <v>8.2249999999999996</v>
      </c>
      <c r="CK33" s="285">
        <f t="shared" si="5"/>
        <v>6.3833333333333337</v>
      </c>
      <c r="CL33" s="285">
        <f t="shared" si="5"/>
        <v>13.283333333333333</v>
      </c>
      <c r="CM33" s="286"/>
      <c r="CN33" s="1381" t="s">
        <v>44</v>
      </c>
      <c r="CO33" s="1381"/>
      <c r="CP33" s="1381"/>
      <c r="CQ33" s="266"/>
      <c r="CR33" s="1386"/>
      <c r="CS33" s="274"/>
    </row>
    <row r="34" spans="1:97" s="268" customFormat="1" ht="17.25" customHeight="1">
      <c r="A34" s="269"/>
      <c r="B34" s="261"/>
      <c r="C34" s="1386"/>
      <c r="D34" s="261"/>
      <c r="E34" s="275"/>
      <c r="F34" s="1383" t="s">
        <v>45</v>
      </c>
      <c r="G34" s="1381"/>
      <c r="H34" s="273"/>
      <c r="I34" s="285">
        <v>100</v>
      </c>
      <c r="J34" s="285">
        <f t="shared" ref="J34:Z34" si="6">J8/$I8*100</f>
        <v>2.9835471935763205</v>
      </c>
      <c r="K34" s="285">
        <f t="shared" si="6"/>
        <v>3.2512005038179956</v>
      </c>
      <c r="L34" s="285">
        <f t="shared" si="6"/>
        <v>3.4302920569944106</v>
      </c>
      <c r="M34" s="285">
        <f t="shared" si="6"/>
        <v>5.3117373848697156</v>
      </c>
      <c r="N34" s="285">
        <f t="shared" si="6"/>
        <v>7.2423836888923869</v>
      </c>
      <c r="O34" s="285">
        <f t="shared" si="6"/>
        <v>4.1820829725261754</v>
      </c>
      <c r="P34" s="285">
        <f t="shared" si="6"/>
        <v>4.4182476580335353</v>
      </c>
      <c r="Q34" s="285">
        <f t="shared" si="6"/>
        <v>5.1405179878768799</v>
      </c>
      <c r="R34" s="285">
        <f t="shared" si="6"/>
        <v>5.6699204912225456</v>
      </c>
      <c r="S34" s="285">
        <f t="shared" si="6"/>
        <v>6.545697866645674</v>
      </c>
      <c r="T34" s="285">
        <f t="shared" si="6"/>
        <v>6.1146973155947411</v>
      </c>
      <c r="U34" s="285">
        <f t="shared" si="6"/>
        <v>6.3331496496890498</v>
      </c>
      <c r="V34" s="285">
        <f t="shared" si="6"/>
        <v>6.4787845390852556</v>
      </c>
      <c r="W34" s="285">
        <f t="shared" si="6"/>
        <v>6.8231913721168231</v>
      </c>
      <c r="X34" s="285">
        <f t="shared" si="6"/>
        <v>7.7088089427694237</v>
      </c>
      <c r="Y34" s="285">
        <f t="shared" si="6"/>
        <v>5.8312996929859091</v>
      </c>
      <c r="Z34" s="285">
        <f t="shared" si="6"/>
        <v>10.54672124694954</v>
      </c>
      <c r="AA34" s="286"/>
      <c r="AB34" s="272"/>
      <c r="AC34" s="1383" t="s">
        <v>45</v>
      </c>
      <c r="AD34" s="1381"/>
      <c r="AE34" s="270"/>
      <c r="AF34" s="1386"/>
      <c r="AG34" s="274"/>
      <c r="AH34" s="261"/>
      <c r="AI34" s="1386"/>
      <c r="AJ34" s="261"/>
      <c r="AK34" s="272"/>
      <c r="AL34" s="1383" t="s">
        <v>45</v>
      </c>
      <c r="AM34" s="1381"/>
      <c r="AN34" s="273"/>
      <c r="AO34" s="285">
        <v>100</v>
      </c>
      <c r="AP34" s="285">
        <f t="shared" ref="AP34:BF34" si="7">AP8/$AO8*100</f>
        <v>3.3479212253829318</v>
      </c>
      <c r="AQ34" s="285">
        <f t="shared" si="7"/>
        <v>3.8074398249452952</v>
      </c>
      <c r="AR34" s="285">
        <f t="shared" si="7"/>
        <v>3.8118161925601752</v>
      </c>
      <c r="AS34" s="285">
        <f t="shared" si="7"/>
        <v>5.9474835886214441</v>
      </c>
      <c r="AT34" s="285">
        <f t="shared" si="7"/>
        <v>8.4201312910284454</v>
      </c>
      <c r="AU34" s="285">
        <f t="shared" si="7"/>
        <v>4.4682713347921226</v>
      </c>
      <c r="AV34" s="285">
        <f t="shared" si="7"/>
        <v>4.6739606126914666</v>
      </c>
      <c r="AW34" s="285">
        <f t="shared" si="7"/>
        <v>5.361050328227571</v>
      </c>
      <c r="AX34" s="285">
        <f t="shared" si="7"/>
        <v>5.8468271334792119</v>
      </c>
      <c r="AY34" s="285">
        <f t="shared" si="7"/>
        <v>6.7483588621444195</v>
      </c>
      <c r="AZ34" s="285">
        <f t="shared" si="7"/>
        <v>6.4245076586433258</v>
      </c>
      <c r="BA34" s="285">
        <f t="shared" si="7"/>
        <v>6.3763676148796495</v>
      </c>
      <c r="BB34" s="285">
        <f t="shared" si="7"/>
        <v>6.4245076586433258</v>
      </c>
      <c r="BC34" s="285">
        <f t="shared" si="7"/>
        <v>6.6039387308533914</v>
      </c>
      <c r="BD34" s="285">
        <f t="shared" si="7"/>
        <v>7.0284463894967173</v>
      </c>
      <c r="BE34" s="285">
        <f t="shared" si="7"/>
        <v>5.0809628008752741</v>
      </c>
      <c r="BF34" s="285">
        <f t="shared" si="7"/>
        <v>7.361050328227571</v>
      </c>
      <c r="BG34" s="286"/>
      <c r="BH34" s="272"/>
      <c r="BI34" s="1383" t="s">
        <v>45</v>
      </c>
      <c r="BJ34" s="1381"/>
      <c r="BK34" s="270"/>
      <c r="BL34" s="1386"/>
      <c r="BM34" s="274"/>
      <c r="BN34" s="261"/>
      <c r="BO34" s="1386"/>
      <c r="BP34" s="261"/>
      <c r="BQ34" s="275"/>
      <c r="BR34" s="1383" t="s">
        <v>45</v>
      </c>
      <c r="BS34" s="1381"/>
      <c r="BT34" s="273"/>
      <c r="BU34" s="285">
        <v>100</v>
      </c>
      <c r="BV34" s="285">
        <f t="shared" ref="BV34:CL34" si="8">BV8/$BU8*100</f>
        <v>2.6857878549459984</v>
      </c>
      <c r="BW34" s="285">
        <f t="shared" si="8"/>
        <v>2.7966525999570844</v>
      </c>
      <c r="BX34" s="285">
        <f t="shared" si="8"/>
        <v>3.1185179886989487</v>
      </c>
      <c r="BY34" s="285">
        <f t="shared" si="8"/>
        <v>4.792218010156641</v>
      </c>
      <c r="BZ34" s="285">
        <f t="shared" si="8"/>
        <v>6.2799513625634793</v>
      </c>
      <c r="CA34" s="285">
        <f t="shared" si="8"/>
        <v>3.9482154352335312</v>
      </c>
      <c r="CB34" s="285">
        <f t="shared" si="8"/>
        <v>4.2092840283241539</v>
      </c>
      <c r="CC34" s="285">
        <f t="shared" si="8"/>
        <v>4.9603032687218374</v>
      </c>
      <c r="CD34" s="285">
        <f t="shared" si="8"/>
        <v>5.5253558400686646</v>
      </c>
      <c r="CE34" s="285">
        <f t="shared" si="8"/>
        <v>6.3800872612831698</v>
      </c>
      <c r="CF34" s="285">
        <f t="shared" si="8"/>
        <v>5.8615263571990557</v>
      </c>
      <c r="CG34" s="285">
        <f t="shared" si="8"/>
        <v>6.2978327730491372</v>
      </c>
      <c r="CH34" s="285">
        <f t="shared" si="8"/>
        <v>6.5231385451684432</v>
      </c>
      <c r="CI34" s="285">
        <f t="shared" si="8"/>
        <v>7.0023603461841066</v>
      </c>
      <c r="CJ34" s="285">
        <f t="shared" si="8"/>
        <v>8.2647879264716391</v>
      </c>
      <c r="CK34" s="285">
        <f t="shared" si="8"/>
        <v>6.4444603390315418</v>
      </c>
      <c r="CL34" s="285">
        <f t="shared" si="8"/>
        <v>13.149989271153709</v>
      </c>
      <c r="CM34" s="286"/>
      <c r="CN34" s="272"/>
      <c r="CO34" s="1383" t="s">
        <v>45</v>
      </c>
      <c r="CP34" s="1383"/>
      <c r="CQ34" s="270"/>
      <c r="CR34" s="1386"/>
      <c r="CS34" s="274"/>
    </row>
    <row r="35" spans="1:97" s="268" customFormat="1" ht="11.45" customHeight="1">
      <c r="A35" s="269"/>
      <c r="B35" s="261"/>
      <c r="C35" s="1386"/>
      <c r="D35" s="261"/>
      <c r="E35" s="275"/>
      <c r="F35" s="1383" t="s">
        <v>46</v>
      </c>
      <c r="G35" s="1381"/>
      <c r="H35" s="273"/>
      <c r="I35" s="285">
        <v>100</v>
      </c>
      <c r="J35" s="285">
        <f t="shared" ref="J35:Z35" si="9">J9/$I9*100</f>
        <v>3.5087413501594882</v>
      </c>
      <c r="K35" s="285">
        <f t="shared" si="9"/>
        <v>3.6290111728922279</v>
      </c>
      <c r="L35" s="285">
        <f t="shared" si="9"/>
        <v>4.3192553729236032</v>
      </c>
      <c r="M35" s="285">
        <f t="shared" si="9"/>
        <v>5.1053668229593345</v>
      </c>
      <c r="N35" s="285">
        <f t="shared" si="9"/>
        <v>4.7707029683986688</v>
      </c>
      <c r="O35" s="285">
        <f t="shared" si="9"/>
        <v>4.1798121001899915</v>
      </c>
      <c r="P35" s="285">
        <f t="shared" si="9"/>
        <v>4.9711526729532345</v>
      </c>
      <c r="Q35" s="285">
        <f t="shared" si="9"/>
        <v>5.6491955866204178</v>
      </c>
      <c r="R35" s="285">
        <f t="shared" si="9"/>
        <v>6.785658259399348</v>
      </c>
      <c r="S35" s="285">
        <f t="shared" si="9"/>
        <v>7.5578253821617185</v>
      </c>
      <c r="T35" s="285">
        <f t="shared" si="9"/>
        <v>6.5799794321172724</v>
      </c>
      <c r="U35" s="285">
        <f t="shared" si="9"/>
        <v>6.68630492757665</v>
      </c>
      <c r="V35" s="285">
        <f t="shared" si="9"/>
        <v>6.5503477366613803</v>
      </c>
      <c r="W35" s="285">
        <f t="shared" si="9"/>
        <v>6.9355597775879794</v>
      </c>
      <c r="X35" s="285">
        <f t="shared" si="9"/>
        <v>7.5543393003433792</v>
      </c>
      <c r="Y35" s="285">
        <f t="shared" si="9"/>
        <v>5.5480992138885501</v>
      </c>
      <c r="Z35" s="285">
        <f t="shared" si="9"/>
        <v>8.2132087640096909</v>
      </c>
      <c r="AA35" s="286"/>
      <c r="AB35" s="272"/>
      <c r="AC35" s="1383" t="s">
        <v>46</v>
      </c>
      <c r="AD35" s="1381"/>
      <c r="AE35" s="270"/>
      <c r="AF35" s="1386"/>
      <c r="AG35" s="274"/>
      <c r="AH35" s="261"/>
      <c r="AI35" s="1386"/>
      <c r="AJ35" s="261"/>
      <c r="AK35" s="272"/>
      <c r="AL35" s="1383" t="s">
        <v>46</v>
      </c>
      <c r="AM35" s="1381"/>
      <c r="AN35" s="273"/>
      <c r="AO35" s="285">
        <v>100</v>
      </c>
      <c r="AP35" s="285">
        <f t="shared" ref="AP35:BF35" si="10">AP9/$AO9*100</f>
        <v>4.0166414523449312</v>
      </c>
      <c r="AQ35" s="285">
        <f t="shared" si="10"/>
        <v>4.0998487140695916</v>
      </c>
      <c r="AR35" s="285">
        <f t="shared" si="10"/>
        <v>4.8071104387291976</v>
      </c>
      <c r="AS35" s="285">
        <f t="shared" si="10"/>
        <v>5.6391830559757947</v>
      </c>
      <c r="AT35" s="285">
        <f t="shared" si="10"/>
        <v>5.3063540090771557</v>
      </c>
      <c r="AU35" s="285">
        <f t="shared" si="10"/>
        <v>4.4780635400907718</v>
      </c>
      <c r="AV35" s="285">
        <f t="shared" si="10"/>
        <v>5.3252647503782145</v>
      </c>
      <c r="AW35" s="285">
        <f t="shared" si="10"/>
        <v>6.0249621785173977</v>
      </c>
      <c r="AX35" s="285">
        <f t="shared" si="10"/>
        <v>6.9137670196671701</v>
      </c>
      <c r="AY35" s="285">
        <f t="shared" si="10"/>
        <v>7.6891074130105901</v>
      </c>
      <c r="AZ35" s="285">
        <f t="shared" si="10"/>
        <v>6.6414523449319214</v>
      </c>
      <c r="BA35" s="285">
        <f t="shared" si="10"/>
        <v>6.5052950075642961</v>
      </c>
      <c r="BB35" s="285">
        <f t="shared" si="10"/>
        <v>6.3010590015128596</v>
      </c>
      <c r="BC35" s="285">
        <f t="shared" si="10"/>
        <v>6.6527987897125564</v>
      </c>
      <c r="BD35" s="285">
        <f t="shared" si="10"/>
        <v>7.2163388804841144</v>
      </c>
      <c r="BE35" s="285">
        <f t="shared" si="10"/>
        <v>4.9508320726172466</v>
      </c>
      <c r="BF35" s="285">
        <f t="shared" si="10"/>
        <v>5.9909228441754916</v>
      </c>
      <c r="BG35" s="286"/>
      <c r="BH35" s="272"/>
      <c r="BI35" s="1383" t="s">
        <v>46</v>
      </c>
      <c r="BJ35" s="1381"/>
      <c r="BK35" s="270"/>
      <c r="BL35" s="1386"/>
      <c r="BM35" s="274"/>
      <c r="BN35" s="261"/>
      <c r="BO35" s="1386"/>
      <c r="BP35" s="261"/>
      <c r="BQ35" s="275"/>
      <c r="BR35" s="1383" t="s">
        <v>46</v>
      </c>
      <c r="BS35" s="1381"/>
      <c r="BT35" s="273"/>
      <c r="BU35" s="285">
        <v>100</v>
      </c>
      <c r="BV35" s="285">
        <f t="shared" ref="BV35:CL35" si="11">BV9/$BU9*100</f>
        <v>3.0745853674307329</v>
      </c>
      <c r="BW35" s="285">
        <f t="shared" si="11"/>
        <v>3.226536484433093</v>
      </c>
      <c r="BX35" s="285">
        <f t="shared" si="11"/>
        <v>3.9022340047201833</v>
      </c>
      <c r="BY35" s="285">
        <f t="shared" si="11"/>
        <v>4.6490575797743361</v>
      </c>
      <c r="BZ35" s="285">
        <f t="shared" si="11"/>
        <v>4.312825320875497</v>
      </c>
      <c r="CA35" s="285">
        <f t="shared" si="11"/>
        <v>3.9248650221460673</v>
      </c>
      <c r="CB35" s="285">
        <f t="shared" si="11"/>
        <v>4.6684555947108084</v>
      </c>
      <c r="CC35" s="285">
        <f t="shared" si="11"/>
        <v>5.3279881025508384</v>
      </c>
      <c r="CD35" s="285">
        <f t="shared" si="11"/>
        <v>6.6761501406356087</v>
      </c>
      <c r="CE35" s="285">
        <f t="shared" si="11"/>
        <v>7.445604733115645</v>
      </c>
      <c r="CF35" s="285">
        <f t="shared" si="11"/>
        <v>6.5274320261226606</v>
      </c>
      <c r="CG35" s="285">
        <f t="shared" si="11"/>
        <v>6.8410332675956154</v>
      </c>
      <c r="CH35" s="285">
        <f t="shared" si="11"/>
        <v>6.7634412078497297</v>
      </c>
      <c r="CI35" s="285">
        <f t="shared" si="11"/>
        <v>7.1772655264944554</v>
      </c>
      <c r="CJ35" s="285">
        <f t="shared" si="11"/>
        <v>7.8432640393133104</v>
      </c>
      <c r="CK35" s="285">
        <f t="shared" si="11"/>
        <v>6.0586466651579327</v>
      </c>
      <c r="CL35" s="285">
        <f t="shared" si="11"/>
        <v>10.112831786880475</v>
      </c>
      <c r="CM35" s="286"/>
      <c r="CN35" s="272"/>
      <c r="CO35" s="1383" t="s">
        <v>46</v>
      </c>
      <c r="CP35" s="1383"/>
      <c r="CQ35" s="270"/>
      <c r="CR35" s="1386"/>
      <c r="CS35" s="274"/>
    </row>
    <row r="36" spans="1:97" s="268" customFormat="1" ht="11.45" customHeight="1">
      <c r="A36" s="269"/>
      <c r="B36" s="261"/>
      <c r="C36" s="1386"/>
      <c r="D36" s="261"/>
      <c r="E36" s="275"/>
      <c r="F36" s="275"/>
      <c r="G36" s="278" t="s">
        <v>212</v>
      </c>
      <c r="H36" s="276"/>
      <c r="I36" s="288">
        <v>100</v>
      </c>
      <c r="J36" s="288">
        <f t="shared" ref="J36:Z36" si="12">J10/$I10*100</f>
        <v>2.8206142085145642</v>
      </c>
      <c r="K36" s="288">
        <f t="shared" si="12"/>
        <v>2.886516409648082</v>
      </c>
      <c r="L36" s="288">
        <f t="shared" si="12"/>
        <v>3.4005535784895216</v>
      </c>
      <c r="M36" s="288">
        <f t="shared" si="12"/>
        <v>5.1799130090945038</v>
      </c>
      <c r="N36" s="288">
        <f t="shared" si="12"/>
        <v>5.8389350204296822</v>
      </c>
      <c r="O36" s="288">
        <f t="shared" si="12"/>
        <v>2.7942533280611572</v>
      </c>
      <c r="P36" s="288">
        <f t="shared" si="12"/>
        <v>3.4005535784895216</v>
      </c>
      <c r="Q36" s="288">
        <f t="shared" si="12"/>
        <v>4.2045604323184396</v>
      </c>
      <c r="R36" s="288">
        <f t="shared" si="12"/>
        <v>5.5753262158956112</v>
      </c>
      <c r="S36" s="288">
        <f t="shared" si="12"/>
        <v>6.3793330697245283</v>
      </c>
      <c r="T36" s="288">
        <f t="shared" si="12"/>
        <v>5.6148675365757219</v>
      </c>
      <c r="U36" s="288">
        <f t="shared" si="12"/>
        <v>5.3908000527217608</v>
      </c>
      <c r="V36" s="288">
        <f t="shared" si="12"/>
        <v>5.7334914986160532</v>
      </c>
      <c r="W36" s="288">
        <f t="shared" si="12"/>
        <v>8.1586925003295097</v>
      </c>
      <c r="X36" s="288">
        <f t="shared" si="12"/>
        <v>10.083036773428232</v>
      </c>
      <c r="Y36" s="288">
        <f t="shared" si="12"/>
        <v>8.8308949518913931</v>
      </c>
      <c r="Z36" s="288">
        <f t="shared" si="12"/>
        <v>12.613681296955317</v>
      </c>
      <c r="AA36" s="287"/>
      <c r="AB36" s="275"/>
      <c r="AC36" s="275"/>
      <c r="AD36" s="278" t="s">
        <v>212</v>
      </c>
      <c r="AE36" s="279"/>
      <c r="AF36" s="1386"/>
      <c r="AG36" s="274"/>
      <c r="AH36" s="261"/>
      <c r="AI36" s="1386"/>
      <c r="AJ36" s="261"/>
      <c r="AK36" s="275"/>
      <c r="AL36" s="275"/>
      <c r="AM36" s="278" t="s">
        <v>212</v>
      </c>
      <c r="AN36" s="276"/>
      <c r="AO36" s="288">
        <v>100</v>
      </c>
      <c r="AP36" s="288">
        <f t="shared" ref="AP36:BF36" si="13">AP10/$AO10*100</f>
        <v>3.3093525179856114</v>
      </c>
      <c r="AQ36" s="288">
        <f t="shared" si="13"/>
        <v>3.079136690647482</v>
      </c>
      <c r="AR36" s="288">
        <f t="shared" si="13"/>
        <v>4.2014388489208629</v>
      </c>
      <c r="AS36" s="288">
        <f t="shared" si="13"/>
        <v>6.273381294964028</v>
      </c>
      <c r="AT36" s="288">
        <f t="shared" si="13"/>
        <v>7.4532374100719432</v>
      </c>
      <c r="AU36" s="288">
        <f t="shared" si="13"/>
        <v>3.3956834532374103</v>
      </c>
      <c r="AV36" s="288">
        <f t="shared" si="13"/>
        <v>3.3669064748201438</v>
      </c>
      <c r="AW36" s="288">
        <f t="shared" si="13"/>
        <v>4.5179856115107917</v>
      </c>
      <c r="AX36" s="288">
        <f t="shared" si="13"/>
        <v>6.014388489208633</v>
      </c>
      <c r="AY36" s="288">
        <f t="shared" si="13"/>
        <v>6.5035971223021587</v>
      </c>
      <c r="AZ36" s="288">
        <f t="shared" si="13"/>
        <v>5.9280575539568341</v>
      </c>
      <c r="BA36" s="288">
        <f t="shared" si="13"/>
        <v>5.4676258992805753</v>
      </c>
      <c r="BB36" s="288">
        <f t="shared" si="13"/>
        <v>5.1510791366906474</v>
      </c>
      <c r="BC36" s="288">
        <f t="shared" si="13"/>
        <v>7.2805755395683462</v>
      </c>
      <c r="BD36" s="288">
        <f t="shared" si="13"/>
        <v>9.8129496402877692</v>
      </c>
      <c r="BE36" s="288">
        <f t="shared" si="13"/>
        <v>7.8561151079136691</v>
      </c>
      <c r="BF36" s="288">
        <f t="shared" si="13"/>
        <v>9.2086330935251794</v>
      </c>
      <c r="BG36" s="287"/>
      <c r="BH36" s="275"/>
      <c r="BI36" s="275"/>
      <c r="BJ36" s="278" t="s">
        <v>212</v>
      </c>
      <c r="BK36" s="279"/>
      <c r="BL36" s="1386"/>
      <c r="BM36" s="274"/>
      <c r="BN36" s="261"/>
      <c r="BO36" s="1386"/>
      <c r="BP36" s="261"/>
      <c r="BQ36" s="275"/>
      <c r="BR36" s="275"/>
      <c r="BS36" s="278" t="s">
        <v>212</v>
      </c>
      <c r="BT36" s="276"/>
      <c r="BU36" s="288">
        <v>100</v>
      </c>
      <c r="BV36" s="288">
        <f t="shared" ref="BV36:CL36" si="14">BV10/$BU10*100</f>
        <v>2.4075875486381326</v>
      </c>
      <c r="BW36" s="288">
        <f t="shared" si="14"/>
        <v>2.7237354085603114</v>
      </c>
      <c r="BX36" s="288">
        <f t="shared" si="14"/>
        <v>2.7237354085603114</v>
      </c>
      <c r="BY36" s="288">
        <f t="shared" si="14"/>
        <v>4.2558365758754864</v>
      </c>
      <c r="BZ36" s="288">
        <f t="shared" si="14"/>
        <v>4.4747081712062258</v>
      </c>
      <c r="CA36" s="288">
        <f t="shared" si="14"/>
        <v>2.2859922178988326</v>
      </c>
      <c r="CB36" s="288">
        <f t="shared" si="14"/>
        <v>3.4289883268482493</v>
      </c>
      <c r="CC36" s="288">
        <f t="shared" si="14"/>
        <v>3.9396887159533072</v>
      </c>
      <c r="CD36" s="288">
        <f t="shared" si="14"/>
        <v>5.2042801556420235</v>
      </c>
      <c r="CE36" s="288">
        <f t="shared" si="14"/>
        <v>6.2743190661478598</v>
      </c>
      <c r="CF36" s="288">
        <f t="shared" si="14"/>
        <v>5.3501945525291825</v>
      </c>
      <c r="CG36" s="288">
        <f t="shared" si="14"/>
        <v>5.3258754863813227</v>
      </c>
      <c r="CH36" s="288">
        <f t="shared" si="14"/>
        <v>6.2256809338521402</v>
      </c>
      <c r="CI36" s="288">
        <f t="shared" si="14"/>
        <v>8.9007782101167319</v>
      </c>
      <c r="CJ36" s="288">
        <f t="shared" si="14"/>
        <v>10.311284046692606</v>
      </c>
      <c r="CK36" s="288">
        <f t="shared" si="14"/>
        <v>9.6546692607003894</v>
      </c>
      <c r="CL36" s="288">
        <f t="shared" si="14"/>
        <v>15.491245136186771</v>
      </c>
      <c r="CM36" s="287"/>
      <c r="CN36" s="275"/>
      <c r="CO36" s="275"/>
      <c r="CP36" s="278" t="s">
        <v>212</v>
      </c>
      <c r="CQ36" s="279"/>
      <c r="CR36" s="1386"/>
      <c r="CS36" s="274"/>
    </row>
    <row r="37" spans="1:97" s="268" customFormat="1" ht="11.45" customHeight="1">
      <c r="A37" s="269"/>
      <c r="B37" s="261"/>
      <c r="C37" s="1386"/>
      <c r="D37" s="261"/>
      <c r="E37" s="275"/>
      <c r="F37" s="275"/>
      <c r="G37" s="278" t="s">
        <v>99</v>
      </c>
      <c r="H37" s="276"/>
      <c r="I37" s="288">
        <v>100</v>
      </c>
      <c r="J37" s="288">
        <f t="shared" ref="J37:Z37" si="15">J11/$I11*100</f>
        <v>2.4882137244630695</v>
      </c>
      <c r="K37" s="288">
        <f t="shared" si="15"/>
        <v>3.352540597171294</v>
      </c>
      <c r="L37" s="288">
        <f t="shared" si="15"/>
        <v>4.6097433211105292</v>
      </c>
      <c r="M37" s="288">
        <f t="shared" si="15"/>
        <v>3.9549502357255109</v>
      </c>
      <c r="N37" s="288">
        <f t="shared" si="15"/>
        <v>3.7977998952331058</v>
      </c>
      <c r="O37" s="288">
        <f t="shared" si="15"/>
        <v>4.2168674698795181</v>
      </c>
      <c r="P37" s="288">
        <f t="shared" si="15"/>
        <v>5.0811943425877422</v>
      </c>
      <c r="Q37" s="288">
        <f t="shared" si="15"/>
        <v>4.9502357255107388</v>
      </c>
      <c r="R37" s="288">
        <f t="shared" si="15"/>
        <v>5.7883708748035616</v>
      </c>
      <c r="S37" s="288">
        <f t="shared" si="15"/>
        <v>5.2645364064955471</v>
      </c>
      <c r="T37" s="288">
        <f t="shared" si="15"/>
        <v>7.0979570455735983</v>
      </c>
      <c r="U37" s="288">
        <f t="shared" si="15"/>
        <v>10.37192247249869</v>
      </c>
      <c r="V37" s="288">
        <f t="shared" si="15"/>
        <v>11.210057621791513</v>
      </c>
      <c r="W37" s="288">
        <f t="shared" si="15"/>
        <v>9.769512833944475</v>
      </c>
      <c r="X37" s="288">
        <f t="shared" si="15"/>
        <v>6.8360398114195924</v>
      </c>
      <c r="Y37" s="288">
        <f t="shared" si="15"/>
        <v>4.2692509167103196</v>
      </c>
      <c r="Z37" s="288">
        <f t="shared" si="15"/>
        <v>6.3383970665269782</v>
      </c>
      <c r="AA37" s="287"/>
      <c r="AB37" s="275"/>
      <c r="AC37" s="275"/>
      <c r="AD37" s="278" t="s">
        <v>99</v>
      </c>
      <c r="AE37" s="279"/>
      <c r="AF37" s="1386"/>
      <c r="AG37" s="274"/>
      <c r="AH37" s="261"/>
      <c r="AI37" s="1386"/>
      <c r="AJ37" s="261"/>
      <c r="AK37" s="275"/>
      <c r="AL37" s="275"/>
      <c r="AM37" s="278" t="s">
        <v>99</v>
      </c>
      <c r="AN37" s="276"/>
      <c r="AO37" s="288">
        <v>100</v>
      </c>
      <c r="AP37" s="288">
        <f t="shared" ref="AP37:BF37" si="16">AP11/$AO11*100</f>
        <v>3.3936651583710407</v>
      </c>
      <c r="AQ37" s="288">
        <f t="shared" si="16"/>
        <v>3.7895927601809953</v>
      </c>
      <c r="AR37" s="288">
        <f t="shared" si="16"/>
        <v>5.2601809954751131</v>
      </c>
      <c r="AS37" s="288">
        <f t="shared" si="16"/>
        <v>3.8461538461538463</v>
      </c>
      <c r="AT37" s="288">
        <f t="shared" si="16"/>
        <v>3.9592760180995472</v>
      </c>
      <c r="AU37" s="288">
        <f t="shared" si="16"/>
        <v>4.6945701357466065</v>
      </c>
      <c r="AV37" s="288">
        <f t="shared" si="16"/>
        <v>5.7126696832579187</v>
      </c>
      <c r="AW37" s="288">
        <f t="shared" si="16"/>
        <v>4.751131221719457</v>
      </c>
      <c r="AX37" s="288">
        <f t="shared" si="16"/>
        <v>5.7692307692307692</v>
      </c>
      <c r="AY37" s="288">
        <f t="shared" si="16"/>
        <v>5.5429864253393664</v>
      </c>
      <c r="AZ37" s="288">
        <f t="shared" si="16"/>
        <v>5.8257918552036196</v>
      </c>
      <c r="BA37" s="288">
        <f t="shared" si="16"/>
        <v>9.502262443438914</v>
      </c>
      <c r="BB37" s="288">
        <f t="shared" si="16"/>
        <v>11.029411764705882</v>
      </c>
      <c r="BC37" s="288">
        <f t="shared" si="16"/>
        <v>10.633484162895927</v>
      </c>
      <c r="BD37" s="288">
        <f t="shared" si="16"/>
        <v>7.1266968325791851</v>
      </c>
      <c r="BE37" s="288">
        <f t="shared" si="16"/>
        <v>3.8461538461538463</v>
      </c>
      <c r="BF37" s="288">
        <f t="shared" si="16"/>
        <v>4.6945701357466065</v>
      </c>
      <c r="BG37" s="287"/>
      <c r="BH37" s="275"/>
      <c r="BI37" s="275"/>
      <c r="BJ37" s="278" t="s">
        <v>99</v>
      </c>
      <c r="BK37" s="279"/>
      <c r="BL37" s="1386"/>
      <c r="BM37" s="274"/>
      <c r="BN37" s="261"/>
      <c r="BO37" s="1386"/>
      <c r="BP37" s="261"/>
      <c r="BQ37" s="275"/>
      <c r="BR37" s="275"/>
      <c r="BS37" s="278" t="s">
        <v>99</v>
      </c>
      <c r="BT37" s="276"/>
      <c r="BU37" s="288">
        <v>100</v>
      </c>
      <c r="BV37" s="288">
        <f t="shared" ref="BV37:CL37" si="17">BV11/$BU11*100</f>
        <v>1.7073170731707319</v>
      </c>
      <c r="BW37" s="288">
        <f t="shared" si="17"/>
        <v>2.975609756097561</v>
      </c>
      <c r="BX37" s="288">
        <f t="shared" si="17"/>
        <v>4.0487804878048781</v>
      </c>
      <c r="BY37" s="288">
        <f t="shared" si="17"/>
        <v>4.0487804878048781</v>
      </c>
      <c r="BZ37" s="288">
        <f t="shared" si="17"/>
        <v>3.6585365853658534</v>
      </c>
      <c r="CA37" s="288">
        <f t="shared" si="17"/>
        <v>3.8048780487804876</v>
      </c>
      <c r="CB37" s="288">
        <f t="shared" si="17"/>
        <v>4.5365853658536581</v>
      </c>
      <c r="CC37" s="288">
        <f t="shared" si="17"/>
        <v>5.1219512195121952</v>
      </c>
      <c r="CD37" s="288">
        <f t="shared" si="17"/>
        <v>5.8048780487804885</v>
      </c>
      <c r="CE37" s="288">
        <f t="shared" si="17"/>
        <v>5.024390243902439</v>
      </c>
      <c r="CF37" s="288">
        <f t="shared" si="17"/>
        <v>8.1951219512195124</v>
      </c>
      <c r="CG37" s="288">
        <f t="shared" si="17"/>
        <v>11.121951219512196</v>
      </c>
      <c r="CH37" s="288">
        <f t="shared" si="17"/>
        <v>11.365853658536587</v>
      </c>
      <c r="CI37" s="288">
        <f t="shared" si="17"/>
        <v>9.0243902439024382</v>
      </c>
      <c r="CJ37" s="288">
        <f t="shared" si="17"/>
        <v>6.5853658536585371</v>
      </c>
      <c r="CK37" s="288">
        <f t="shared" si="17"/>
        <v>4.6341463414634143</v>
      </c>
      <c r="CL37" s="288">
        <f t="shared" si="17"/>
        <v>7.7560975609756095</v>
      </c>
      <c r="CM37" s="287"/>
      <c r="CN37" s="275"/>
      <c r="CO37" s="275"/>
      <c r="CP37" s="278" t="s">
        <v>99</v>
      </c>
      <c r="CQ37" s="279"/>
      <c r="CR37" s="1386"/>
      <c r="CS37" s="274"/>
    </row>
    <row r="38" spans="1:97" s="268" customFormat="1" ht="11.45" customHeight="1">
      <c r="A38" s="269"/>
      <c r="B38" s="261"/>
      <c r="C38" s="1386"/>
      <c r="D38" s="261"/>
      <c r="E38" s="275"/>
      <c r="F38" s="275"/>
      <c r="G38" s="278" t="s">
        <v>100</v>
      </c>
      <c r="H38" s="276"/>
      <c r="I38" s="288">
        <v>100</v>
      </c>
      <c r="J38" s="288">
        <f t="shared" ref="J38:Z38" si="18">J12/$I12*100</f>
        <v>4.1261749243269081</v>
      </c>
      <c r="K38" s="288">
        <f t="shared" si="18"/>
        <v>3.8447241251128457</v>
      </c>
      <c r="L38" s="288">
        <f t="shared" si="18"/>
        <v>4.4129361159789706</v>
      </c>
      <c r="M38" s="288">
        <f t="shared" si="18"/>
        <v>4.5881790664330095</v>
      </c>
      <c r="N38" s="288">
        <f t="shared" si="18"/>
        <v>4.3598321915989589</v>
      </c>
      <c r="O38" s="288">
        <f t="shared" si="18"/>
        <v>5.5546704901492223</v>
      </c>
      <c r="P38" s="288">
        <f t="shared" si="18"/>
        <v>6.1069513037013436</v>
      </c>
      <c r="Q38" s="288">
        <f t="shared" si="18"/>
        <v>6.5689554458074451</v>
      </c>
      <c r="R38" s="288">
        <f t="shared" si="18"/>
        <v>7.6204131485316768</v>
      </c>
      <c r="S38" s="288">
        <f t="shared" si="18"/>
        <v>8.5709733949338851</v>
      </c>
      <c r="T38" s="288">
        <f t="shared" si="18"/>
        <v>7.3017896022516053</v>
      </c>
      <c r="U38" s="288">
        <f t="shared" si="18"/>
        <v>6.5370930911794387</v>
      </c>
      <c r="V38" s="288">
        <f t="shared" si="18"/>
        <v>5.9370187456853056</v>
      </c>
      <c r="W38" s="288">
        <f t="shared" si="18"/>
        <v>6.0166746322553237</v>
      </c>
      <c r="X38" s="288">
        <f t="shared" si="18"/>
        <v>6.1441240507673518</v>
      </c>
      <c r="Y38" s="288">
        <f t="shared" si="18"/>
        <v>4.2270723806489299</v>
      </c>
      <c r="Z38" s="288">
        <f t="shared" si="18"/>
        <v>5.9423291381233074</v>
      </c>
      <c r="AA38" s="287"/>
      <c r="AB38" s="275"/>
      <c r="AC38" s="275"/>
      <c r="AD38" s="278" t="s">
        <v>100</v>
      </c>
      <c r="AE38" s="279"/>
      <c r="AF38" s="1386"/>
      <c r="AG38" s="280"/>
      <c r="AH38" s="261"/>
      <c r="AI38" s="1386"/>
      <c r="AJ38" s="261"/>
      <c r="AK38" s="275"/>
      <c r="AL38" s="275"/>
      <c r="AM38" s="278" t="s">
        <v>100</v>
      </c>
      <c r="AN38" s="276"/>
      <c r="AO38" s="288">
        <v>100</v>
      </c>
      <c r="AP38" s="288">
        <f t="shared" ref="AP38:BF38" si="19">AP12/$AO12*100</f>
        <v>4.5554146003921119</v>
      </c>
      <c r="AQ38" s="288">
        <f t="shared" si="19"/>
        <v>4.220966439856995</v>
      </c>
      <c r="AR38" s="288">
        <f t="shared" si="19"/>
        <v>4.8552646753546309</v>
      </c>
      <c r="AS38" s="288">
        <f t="shared" si="19"/>
        <v>4.9475262368815596</v>
      </c>
      <c r="AT38" s="288">
        <f t="shared" si="19"/>
        <v>4.278629915811325</v>
      </c>
      <c r="AU38" s="288">
        <f t="shared" si="19"/>
        <v>5.7202168146695884</v>
      </c>
      <c r="AV38" s="288">
        <f t="shared" si="19"/>
        <v>6.5390381732210816</v>
      </c>
      <c r="AW38" s="288">
        <f t="shared" si="19"/>
        <v>7.0695421520009223</v>
      </c>
      <c r="AX38" s="288">
        <f t="shared" si="19"/>
        <v>7.8076346442163533</v>
      </c>
      <c r="AY38" s="288">
        <f t="shared" si="19"/>
        <v>8.55725983162265</v>
      </c>
      <c r="AZ38" s="288">
        <f t="shared" si="19"/>
        <v>7.4039903125360391</v>
      </c>
      <c r="BA38" s="288">
        <f t="shared" si="19"/>
        <v>6.5159727828393494</v>
      </c>
      <c r="BB38" s="288">
        <f t="shared" si="19"/>
        <v>5.5818244723791954</v>
      </c>
      <c r="BC38" s="288">
        <f t="shared" si="19"/>
        <v>5.9278053281051779</v>
      </c>
      <c r="BD38" s="288">
        <f t="shared" si="19"/>
        <v>5.6856187290969897</v>
      </c>
      <c r="BE38" s="288">
        <f t="shared" si="19"/>
        <v>3.7942567177949487</v>
      </c>
      <c r="BF38" s="288">
        <f t="shared" si="19"/>
        <v>4.4631530388651832</v>
      </c>
      <c r="BG38" s="287"/>
      <c r="BH38" s="275"/>
      <c r="BI38" s="275"/>
      <c r="BJ38" s="278" t="s">
        <v>100</v>
      </c>
      <c r="BK38" s="279"/>
      <c r="BL38" s="1386"/>
      <c r="BM38" s="280"/>
      <c r="BN38" s="261"/>
      <c r="BO38" s="1386"/>
      <c r="BP38" s="261"/>
      <c r="BQ38" s="275"/>
      <c r="BR38" s="275"/>
      <c r="BS38" s="278" t="s">
        <v>100</v>
      </c>
      <c r="BT38" s="276"/>
      <c r="BU38" s="288">
        <v>100</v>
      </c>
      <c r="BV38" s="288">
        <f t="shared" ref="BV38:CL38" si="20">BV12/$BU12*100</f>
        <v>3.7598425196850394</v>
      </c>
      <c r="BW38" s="288">
        <f t="shared" si="20"/>
        <v>3.5236220472440944</v>
      </c>
      <c r="BX38" s="288">
        <f t="shared" si="20"/>
        <v>4.0354330708661417</v>
      </c>
      <c r="BY38" s="288">
        <f t="shared" si="20"/>
        <v>4.2814960629921259</v>
      </c>
      <c r="BZ38" s="288">
        <f t="shared" si="20"/>
        <v>4.4291338582677167</v>
      </c>
      <c r="CA38" s="288">
        <f t="shared" si="20"/>
        <v>5.4133858267716537</v>
      </c>
      <c r="CB38" s="288">
        <f t="shared" si="20"/>
        <v>5.7381889763779528</v>
      </c>
      <c r="CC38" s="288">
        <f t="shared" si="20"/>
        <v>6.1417322834645667</v>
      </c>
      <c r="CD38" s="288">
        <f t="shared" si="20"/>
        <v>7.4606299212598426</v>
      </c>
      <c r="CE38" s="288">
        <f t="shared" si="20"/>
        <v>8.5826771653543314</v>
      </c>
      <c r="CF38" s="288">
        <f t="shared" si="20"/>
        <v>7.2145669291338592</v>
      </c>
      <c r="CG38" s="288">
        <f t="shared" si="20"/>
        <v>6.5551181102362204</v>
      </c>
      <c r="CH38" s="288">
        <f t="shared" si="20"/>
        <v>6.2401574803149602</v>
      </c>
      <c r="CI38" s="288">
        <f t="shared" si="20"/>
        <v>6.0925196850393704</v>
      </c>
      <c r="CJ38" s="288">
        <f t="shared" si="20"/>
        <v>6.5354330708661426</v>
      </c>
      <c r="CK38" s="288">
        <f t="shared" si="20"/>
        <v>4.5964566929133861</v>
      </c>
      <c r="CL38" s="288">
        <f t="shared" si="20"/>
        <v>7.2047244094488194</v>
      </c>
      <c r="CM38" s="287"/>
      <c r="CN38" s="275"/>
      <c r="CO38" s="275"/>
      <c r="CP38" s="278" t="s">
        <v>100</v>
      </c>
      <c r="CQ38" s="279"/>
      <c r="CR38" s="1386"/>
      <c r="CS38" s="280"/>
    </row>
    <row r="39" spans="1:97" s="268" customFormat="1" ht="11.45" customHeight="1">
      <c r="A39" s="269"/>
      <c r="B39" s="261"/>
      <c r="C39" s="1386"/>
      <c r="D39" s="261"/>
      <c r="E39" s="275"/>
      <c r="F39" s="275"/>
      <c r="G39" s="278" t="s">
        <v>101</v>
      </c>
      <c r="H39" s="276"/>
      <c r="I39" s="288">
        <v>100</v>
      </c>
      <c r="J39" s="288">
        <f t="shared" ref="J39:Z39" si="21">J13/$I13*100</f>
        <v>3.7793149991564032</v>
      </c>
      <c r="K39" s="288">
        <f t="shared" si="21"/>
        <v>4.2123615094764073</v>
      </c>
      <c r="L39" s="288">
        <f t="shared" si="21"/>
        <v>4.7747595748270619</v>
      </c>
      <c r="M39" s="288">
        <f t="shared" si="21"/>
        <v>5.7027163826556437</v>
      </c>
      <c r="N39" s="288">
        <f t="shared" si="21"/>
        <v>4.5273044260727744</v>
      </c>
      <c r="O39" s="288">
        <f t="shared" si="21"/>
        <v>3.6837073280467916</v>
      </c>
      <c r="P39" s="288">
        <f t="shared" si="21"/>
        <v>4.7128957876384909</v>
      </c>
      <c r="Q39" s="288">
        <f t="shared" si="21"/>
        <v>5.522749001743434</v>
      </c>
      <c r="R39" s="288">
        <f t="shared" si="21"/>
        <v>7.1761993138743598</v>
      </c>
      <c r="S39" s="288">
        <f t="shared" si="21"/>
        <v>8.0422923345143698</v>
      </c>
      <c r="T39" s="288">
        <f t="shared" si="21"/>
        <v>6.3775940610764303</v>
      </c>
      <c r="U39" s="288">
        <f t="shared" si="21"/>
        <v>6.5463134806816257</v>
      </c>
      <c r="V39" s="288">
        <f t="shared" si="21"/>
        <v>6.2201226027782459</v>
      </c>
      <c r="W39" s="288">
        <f t="shared" si="21"/>
        <v>6.3607221191159109</v>
      </c>
      <c r="X39" s="288">
        <f t="shared" si="21"/>
        <v>7.6542376694224172</v>
      </c>
      <c r="Y39" s="288">
        <f t="shared" si="21"/>
        <v>5.5283729823969407</v>
      </c>
      <c r="Z39" s="288">
        <f t="shared" si="21"/>
        <v>8.1491479669309932</v>
      </c>
      <c r="AA39" s="287"/>
      <c r="AB39" s="275"/>
      <c r="AC39" s="275"/>
      <c r="AD39" s="278" t="s">
        <v>101</v>
      </c>
      <c r="AE39" s="279"/>
      <c r="AF39" s="1386"/>
      <c r="AG39" s="280"/>
      <c r="AH39" s="261"/>
      <c r="AI39" s="1386"/>
      <c r="AJ39" s="261"/>
      <c r="AK39" s="275"/>
      <c r="AL39" s="275"/>
      <c r="AM39" s="278" t="s">
        <v>101</v>
      </c>
      <c r="AN39" s="276"/>
      <c r="AO39" s="288">
        <v>100</v>
      </c>
      <c r="AP39" s="288">
        <f t="shared" ref="AP39:BF39" si="22">AP13/$AO13*100</f>
        <v>4.3483527131782944</v>
      </c>
      <c r="AQ39" s="288">
        <f t="shared" si="22"/>
        <v>4.9660852713178292</v>
      </c>
      <c r="AR39" s="288">
        <f t="shared" si="22"/>
        <v>5.2083333333333339</v>
      </c>
      <c r="AS39" s="288">
        <f t="shared" si="22"/>
        <v>6.0804263565891468</v>
      </c>
      <c r="AT39" s="288">
        <f t="shared" si="22"/>
        <v>4.9903100775193794</v>
      </c>
      <c r="AU39" s="288">
        <f t="shared" si="22"/>
        <v>3.9123062015503876</v>
      </c>
      <c r="AV39" s="288">
        <f t="shared" si="22"/>
        <v>5.0145348837209305</v>
      </c>
      <c r="AW39" s="288">
        <f t="shared" si="22"/>
        <v>5.8381782945736438</v>
      </c>
      <c r="AX39" s="288">
        <f t="shared" si="22"/>
        <v>6.9888565891472867</v>
      </c>
      <c r="AY39" s="288">
        <f t="shared" si="22"/>
        <v>8.1879844961240309</v>
      </c>
      <c r="AZ39" s="288">
        <f t="shared" si="22"/>
        <v>6.6375968992248069</v>
      </c>
      <c r="BA39" s="288">
        <f t="shared" si="22"/>
        <v>6.3105620155038764</v>
      </c>
      <c r="BB39" s="288">
        <f t="shared" si="22"/>
        <v>6.4195736434108532</v>
      </c>
      <c r="BC39" s="288">
        <f t="shared" si="22"/>
        <v>5.8381782945736438</v>
      </c>
      <c r="BD39" s="288">
        <f t="shared" si="22"/>
        <v>7.1826550387596901</v>
      </c>
      <c r="BE39" s="288">
        <f t="shared" si="22"/>
        <v>5.0387596899224807</v>
      </c>
      <c r="BF39" s="288">
        <f t="shared" si="22"/>
        <v>6.1288759689922481</v>
      </c>
      <c r="BG39" s="287"/>
      <c r="BH39" s="275"/>
      <c r="BI39" s="275"/>
      <c r="BJ39" s="278" t="s">
        <v>101</v>
      </c>
      <c r="BK39" s="279"/>
      <c r="BL39" s="1386"/>
      <c r="BM39" s="280"/>
      <c r="BN39" s="261"/>
      <c r="BO39" s="1386"/>
      <c r="BP39" s="261"/>
      <c r="BQ39" s="275"/>
      <c r="BR39" s="275"/>
      <c r="BS39" s="278" t="s">
        <v>101</v>
      </c>
      <c r="BT39" s="276"/>
      <c r="BU39" s="288">
        <v>100</v>
      </c>
      <c r="BV39" s="288">
        <f t="shared" ref="BV39:CL39" si="23">BV13/$BU13*100</f>
        <v>3.2860892388451441</v>
      </c>
      <c r="BW39" s="288">
        <f t="shared" si="23"/>
        <v>3.5590551181102361</v>
      </c>
      <c r="BX39" s="288">
        <f t="shared" si="23"/>
        <v>4.3989501312335957</v>
      </c>
      <c r="BY39" s="288">
        <f t="shared" si="23"/>
        <v>5.3753280839895012</v>
      </c>
      <c r="BZ39" s="288">
        <f t="shared" si="23"/>
        <v>4.1259842519685037</v>
      </c>
      <c r="CA39" s="288">
        <f t="shared" si="23"/>
        <v>3.4855643044619424</v>
      </c>
      <c r="CB39" s="288">
        <f t="shared" si="23"/>
        <v>4.4514435695538053</v>
      </c>
      <c r="CC39" s="288">
        <f t="shared" si="23"/>
        <v>5.2493438320209975</v>
      </c>
      <c r="CD39" s="288">
        <f t="shared" si="23"/>
        <v>7.3385826771653546</v>
      </c>
      <c r="CE39" s="288">
        <f t="shared" si="23"/>
        <v>7.9160104986876645</v>
      </c>
      <c r="CF39" s="288">
        <f t="shared" si="23"/>
        <v>6.1522309711286089</v>
      </c>
      <c r="CG39" s="288">
        <f t="shared" si="23"/>
        <v>6.7506561679790025</v>
      </c>
      <c r="CH39" s="288">
        <f t="shared" si="23"/>
        <v>6.0472440944881889</v>
      </c>
      <c r="CI39" s="288">
        <f t="shared" si="23"/>
        <v>6.8136482939632552</v>
      </c>
      <c r="CJ39" s="288">
        <f t="shared" si="23"/>
        <v>8.0629921259842519</v>
      </c>
      <c r="CK39" s="288">
        <f t="shared" si="23"/>
        <v>5.9527559055118111</v>
      </c>
      <c r="CL39" s="288">
        <f t="shared" si="23"/>
        <v>9.9002624671916006</v>
      </c>
      <c r="CM39" s="287"/>
      <c r="CN39" s="275"/>
      <c r="CO39" s="275"/>
      <c r="CP39" s="278" t="s">
        <v>101</v>
      </c>
      <c r="CQ39" s="279"/>
      <c r="CR39" s="1386"/>
      <c r="CS39" s="280"/>
    </row>
    <row r="40" spans="1:97" s="268" customFormat="1" ht="11.45" customHeight="1">
      <c r="A40" s="269"/>
      <c r="B40" s="261"/>
      <c r="C40" s="1386"/>
      <c r="D40" s="261"/>
      <c r="E40" s="275"/>
      <c r="F40" s="275"/>
      <c r="G40" s="278" t="s">
        <v>51</v>
      </c>
      <c r="H40" s="276"/>
      <c r="I40" s="288">
        <v>100</v>
      </c>
      <c r="J40" s="288">
        <f t="shared" ref="J40:Z40" si="24">J14/$I14*100</f>
        <v>2.0172910662824206</v>
      </c>
      <c r="K40" s="288">
        <f t="shared" si="24"/>
        <v>2.3276435380181777</v>
      </c>
      <c r="L40" s="288">
        <f t="shared" si="24"/>
        <v>3.7242296608290841</v>
      </c>
      <c r="M40" s="288">
        <f t="shared" si="24"/>
        <v>6.9164265129683002</v>
      </c>
      <c r="N40" s="288">
        <f t="shared" si="24"/>
        <v>7.7366437596985156</v>
      </c>
      <c r="O40" s="288">
        <f t="shared" si="24"/>
        <v>3.2587009532254489</v>
      </c>
      <c r="P40" s="288">
        <f t="shared" si="24"/>
        <v>3.7685657282199068</v>
      </c>
      <c r="Q40" s="288">
        <f t="shared" si="24"/>
        <v>4.7217911771225891</v>
      </c>
      <c r="R40" s="288">
        <f t="shared" si="24"/>
        <v>5.4311682553757485</v>
      </c>
      <c r="S40" s="288">
        <f t="shared" si="24"/>
        <v>6.1848814010197293</v>
      </c>
      <c r="T40" s="288">
        <f t="shared" si="24"/>
        <v>5.6971846597206826</v>
      </c>
      <c r="U40" s="288">
        <f t="shared" si="24"/>
        <v>6.2735535358013736</v>
      </c>
      <c r="V40" s="288">
        <f t="shared" si="24"/>
        <v>6.5174019064508979</v>
      </c>
      <c r="W40" s="288">
        <f t="shared" si="24"/>
        <v>7.3819552205719354</v>
      </c>
      <c r="X40" s="288">
        <f t="shared" si="24"/>
        <v>8.246508534692973</v>
      </c>
      <c r="Y40" s="288">
        <f t="shared" si="24"/>
        <v>6.2070494347151408</v>
      </c>
      <c r="Z40" s="288">
        <f t="shared" si="24"/>
        <v>10.995344712923965</v>
      </c>
      <c r="AA40" s="287"/>
      <c r="AB40" s="275"/>
      <c r="AC40" s="275"/>
      <c r="AD40" s="278" t="s">
        <v>51</v>
      </c>
      <c r="AE40" s="279"/>
      <c r="AF40" s="1386"/>
      <c r="AG40" s="280"/>
      <c r="AH40" s="261"/>
      <c r="AI40" s="1386"/>
      <c r="AJ40" s="261"/>
      <c r="AK40" s="275"/>
      <c r="AL40" s="275"/>
      <c r="AM40" s="278" t="s">
        <v>51</v>
      </c>
      <c r="AN40" s="276"/>
      <c r="AO40" s="288">
        <v>100</v>
      </c>
      <c r="AP40" s="288">
        <f t="shared" ref="AP40:BF40" si="25">AP14/$AO14*100</f>
        <v>2.0863658418243571</v>
      </c>
      <c r="AQ40" s="288">
        <f t="shared" si="25"/>
        <v>2.6200873362445414</v>
      </c>
      <c r="AR40" s="288">
        <f t="shared" si="25"/>
        <v>4.1242115477923331</v>
      </c>
      <c r="AS40" s="288">
        <f t="shared" si="25"/>
        <v>8.2484230955846662</v>
      </c>
      <c r="AT40" s="288">
        <f t="shared" si="25"/>
        <v>9.6555070354196992</v>
      </c>
      <c r="AU40" s="288">
        <f t="shared" si="25"/>
        <v>3.8816108685104314</v>
      </c>
      <c r="AV40" s="288">
        <f t="shared" si="25"/>
        <v>4.1727316836487143</v>
      </c>
      <c r="AW40" s="288">
        <f t="shared" si="25"/>
        <v>5.6283357593401266</v>
      </c>
      <c r="AX40" s="288">
        <f t="shared" si="25"/>
        <v>5.5798156234837455</v>
      </c>
      <c r="AY40" s="288">
        <f t="shared" si="25"/>
        <v>6.5502183406113534</v>
      </c>
      <c r="AZ40" s="288">
        <f t="shared" si="25"/>
        <v>5.482775351770985</v>
      </c>
      <c r="BA40" s="288">
        <f t="shared" si="25"/>
        <v>5.8224163027656477</v>
      </c>
      <c r="BB40" s="288">
        <f t="shared" si="25"/>
        <v>5.7738961669092674</v>
      </c>
      <c r="BC40" s="288">
        <f t="shared" si="25"/>
        <v>6.9868995633187767</v>
      </c>
      <c r="BD40" s="288">
        <f t="shared" si="25"/>
        <v>8.2484230955846662</v>
      </c>
      <c r="BE40" s="288">
        <f t="shared" si="25"/>
        <v>5.1431344007763222</v>
      </c>
      <c r="BF40" s="288">
        <f t="shared" si="25"/>
        <v>6.8898592916060171</v>
      </c>
      <c r="BG40" s="287"/>
      <c r="BH40" s="275"/>
      <c r="BI40" s="275"/>
      <c r="BJ40" s="278" t="s">
        <v>51</v>
      </c>
      <c r="BK40" s="279"/>
      <c r="BL40" s="1386"/>
      <c r="BM40" s="280"/>
      <c r="BN40" s="261"/>
      <c r="BO40" s="1386"/>
      <c r="BP40" s="261"/>
      <c r="BQ40" s="275"/>
      <c r="BR40" s="275"/>
      <c r="BS40" s="278" t="s">
        <v>51</v>
      </c>
      <c r="BT40" s="276"/>
      <c r="BU40" s="288">
        <v>100</v>
      </c>
      <c r="BV40" s="288">
        <f t="shared" ref="BV40:CL40" si="26">BV14/$BU14*100</f>
        <v>1.9591836734693877</v>
      </c>
      <c r="BW40" s="288">
        <f t="shared" si="26"/>
        <v>2.0816326530612246</v>
      </c>
      <c r="BX40" s="288">
        <f t="shared" si="26"/>
        <v>3.3877551020408161</v>
      </c>
      <c r="BY40" s="288">
        <f t="shared" si="26"/>
        <v>5.795918367346939</v>
      </c>
      <c r="BZ40" s="288">
        <f t="shared" si="26"/>
        <v>6.1224489795918364</v>
      </c>
      <c r="CA40" s="288">
        <f t="shared" si="26"/>
        <v>2.7346938775510203</v>
      </c>
      <c r="CB40" s="288">
        <f t="shared" si="26"/>
        <v>3.4285714285714288</v>
      </c>
      <c r="CC40" s="288">
        <f t="shared" si="26"/>
        <v>3.9591836734693882</v>
      </c>
      <c r="CD40" s="288">
        <f t="shared" si="26"/>
        <v>5.3061224489795915</v>
      </c>
      <c r="CE40" s="288">
        <f t="shared" si="26"/>
        <v>5.8775510204081627</v>
      </c>
      <c r="CF40" s="288">
        <f t="shared" si="26"/>
        <v>5.8775510204081627</v>
      </c>
      <c r="CG40" s="288">
        <f t="shared" si="26"/>
        <v>6.6530612244897966</v>
      </c>
      <c r="CH40" s="288">
        <f t="shared" si="26"/>
        <v>7.1428571428571423</v>
      </c>
      <c r="CI40" s="288">
        <f t="shared" si="26"/>
        <v>7.7142857142857135</v>
      </c>
      <c r="CJ40" s="288">
        <f t="shared" si="26"/>
        <v>8.2448979591836746</v>
      </c>
      <c r="CK40" s="288">
        <f t="shared" si="26"/>
        <v>7.1020408163265314</v>
      </c>
      <c r="CL40" s="288">
        <f t="shared" si="26"/>
        <v>14.448979591836736</v>
      </c>
      <c r="CM40" s="287"/>
      <c r="CN40" s="275"/>
      <c r="CO40" s="275"/>
      <c r="CP40" s="278" t="s">
        <v>51</v>
      </c>
      <c r="CQ40" s="279"/>
      <c r="CR40" s="1386"/>
      <c r="CS40" s="280"/>
    </row>
    <row r="41" spans="1:97" s="268" customFormat="1" ht="17.25" customHeight="1">
      <c r="A41" s="269"/>
      <c r="B41" s="261"/>
      <c r="C41" s="1386"/>
      <c r="D41" s="261"/>
      <c r="E41" s="275"/>
      <c r="F41" s="275"/>
      <c r="G41" s="278" t="s">
        <v>52</v>
      </c>
      <c r="H41" s="276"/>
      <c r="I41" s="288">
        <v>100</v>
      </c>
      <c r="J41" s="288">
        <f t="shared" ref="J41:Z41" si="27">J15/$I15*100</f>
        <v>3.386330786702457</v>
      </c>
      <c r="K41" s="288">
        <f t="shared" si="27"/>
        <v>3.2417922775139378</v>
      </c>
      <c r="L41" s="288">
        <f t="shared" si="27"/>
        <v>4.047078257278546</v>
      </c>
      <c r="M41" s="288">
        <f t="shared" si="27"/>
        <v>4.0264298988230438</v>
      </c>
      <c r="N41" s="288">
        <f t="shared" si="27"/>
        <v>3.5928143712574849</v>
      </c>
      <c r="O41" s="288">
        <f t="shared" si="27"/>
        <v>3.6547594466239932</v>
      </c>
      <c r="P41" s="288">
        <f t="shared" si="27"/>
        <v>4.9969027462316751</v>
      </c>
      <c r="Q41" s="288">
        <f t="shared" si="27"/>
        <v>6.2151558951063386</v>
      </c>
      <c r="R41" s="288">
        <f t="shared" si="27"/>
        <v>6.0499690274623168</v>
      </c>
      <c r="S41" s="288">
        <f t="shared" si="27"/>
        <v>6.772661573404914</v>
      </c>
      <c r="T41" s="288">
        <f t="shared" si="27"/>
        <v>6.4422878381168696</v>
      </c>
      <c r="U41" s="288">
        <f t="shared" si="27"/>
        <v>7.2888705347924843</v>
      </c>
      <c r="V41" s="288">
        <f t="shared" si="27"/>
        <v>7.7844311377245514</v>
      </c>
      <c r="W41" s="288">
        <f t="shared" si="27"/>
        <v>8.0528597976460876</v>
      </c>
      <c r="X41" s="288">
        <f t="shared" si="27"/>
        <v>8.6310138344001661</v>
      </c>
      <c r="Y41" s="288">
        <f t="shared" si="27"/>
        <v>6.0086723105513116</v>
      </c>
      <c r="Z41" s="288">
        <f t="shared" si="27"/>
        <v>9.271112946520752</v>
      </c>
      <c r="AA41" s="287"/>
      <c r="AB41" s="275"/>
      <c r="AC41" s="275"/>
      <c r="AD41" s="278" t="s">
        <v>52</v>
      </c>
      <c r="AE41" s="279"/>
      <c r="AF41" s="1386"/>
      <c r="AG41" s="280"/>
      <c r="AH41" s="261"/>
      <c r="AI41" s="1386"/>
      <c r="AJ41" s="261"/>
      <c r="AK41" s="275"/>
      <c r="AL41" s="275"/>
      <c r="AM41" s="278" t="s">
        <v>52</v>
      </c>
      <c r="AN41" s="276"/>
      <c r="AO41" s="288">
        <v>100</v>
      </c>
      <c r="AP41" s="288">
        <f t="shared" ref="AP41:BF41" si="28">AP15/$AO15*100</f>
        <v>4.0742417383431411</v>
      </c>
      <c r="AQ41" s="288">
        <f t="shared" si="28"/>
        <v>3.6215482118605702</v>
      </c>
      <c r="AR41" s="288">
        <f t="shared" si="28"/>
        <v>4.3458578542326851</v>
      </c>
      <c r="AS41" s="288">
        <f t="shared" si="28"/>
        <v>4.7080126754187415</v>
      </c>
      <c r="AT41" s="288">
        <f t="shared" si="28"/>
        <v>4.164780443639656</v>
      </c>
      <c r="AU41" s="288">
        <f t="shared" si="28"/>
        <v>3.8026256224535988</v>
      </c>
      <c r="AV41" s="288">
        <f t="shared" si="28"/>
        <v>5.5681303757356266</v>
      </c>
      <c r="AW41" s="288">
        <f t="shared" si="28"/>
        <v>6.3829787234042552</v>
      </c>
      <c r="AX41" s="288">
        <f t="shared" si="28"/>
        <v>6.699864191942055</v>
      </c>
      <c r="AY41" s="288">
        <f t="shared" si="28"/>
        <v>7.0620190131281122</v>
      </c>
      <c r="AZ41" s="288">
        <f t="shared" si="28"/>
        <v>6.5187867813490268</v>
      </c>
      <c r="BA41" s="288">
        <f t="shared" si="28"/>
        <v>7.0620190131281122</v>
      </c>
      <c r="BB41" s="288">
        <f t="shared" si="28"/>
        <v>7.1978270710728838</v>
      </c>
      <c r="BC41" s="288">
        <f t="shared" si="28"/>
        <v>8.0579447713897689</v>
      </c>
      <c r="BD41" s="288">
        <f t="shared" si="28"/>
        <v>8.3748302399275687</v>
      </c>
      <c r="BE41" s="288">
        <f t="shared" si="28"/>
        <v>5.2965142598460844</v>
      </c>
      <c r="BF41" s="288">
        <f t="shared" si="28"/>
        <v>6.6093254866455409</v>
      </c>
      <c r="BG41" s="287"/>
      <c r="BH41" s="275"/>
      <c r="BI41" s="275"/>
      <c r="BJ41" s="278" t="s">
        <v>52</v>
      </c>
      <c r="BK41" s="279"/>
      <c r="BL41" s="1386"/>
      <c r="BM41" s="280"/>
      <c r="BN41" s="261"/>
      <c r="BO41" s="1386"/>
      <c r="BP41" s="261"/>
      <c r="BQ41" s="275"/>
      <c r="BR41" s="275"/>
      <c r="BS41" s="278" t="s">
        <v>52</v>
      </c>
      <c r="BT41" s="276"/>
      <c r="BU41" s="288">
        <v>100</v>
      </c>
      <c r="BV41" s="288">
        <f t="shared" ref="BV41:CL41" si="29">BV15/$BU15*100</f>
        <v>2.809415337889142</v>
      </c>
      <c r="BW41" s="288">
        <f t="shared" si="29"/>
        <v>2.9233105542900533</v>
      </c>
      <c r="BX41" s="288">
        <f t="shared" si="29"/>
        <v>3.7965072133637054</v>
      </c>
      <c r="BY41" s="288">
        <f t="shared" si="29"/>
        <v>3.4548215641609716</v>
      </c>
      <c r="BZ41" s="288">
        <f t="shared" si="29"/>
        <v>3.1131359149582387</v>
      </c>
      <c r="CA41" s="288">
        <f t="shared" si="29"/>
        <v>3.5307517084282458</v>
      </c>
      <c r="CB41" s="288">
        <f t="shared" si="29"/>
        <v>4.5178435839028097</v>
      </c>
      <c r="CC41" s="288">
        <f t="shared" si="29"/>
        <v>6.0744115413819282</v>
      </c>
      <c r="CD41" s="288">
        <f t="shared" si="29"/>
        <v>5.5049354593773723</v>
      </c>
      <c r="CE41" s="288">
        <f t="shared" si="29"/>
        <v>6.5299924069855724</v>
      </c>
      <c r="CF41" s="288">
        <f t="shared" si="29"/>
        <v>6.3781321184510258</v>
      </c>
      <c r="CG41" s="288">
        <f t="shared" si="29"/>
        <v>7.4791192103265001</v>
      </c>
      <c r="CH41" s="288">
        <f t="shared" si="29"/>
        <v>8.2763857251328776</v>
      </c>
      <c r="CI41" s="288">
        <f t="shared" si="29"/>
        <v>8.048595292331056</v>
      </c>
      <c r="CJ41" s="288">
        <f t="shared" si="29"/>
        <v>8.8458618071374335</v>
      </c>
      <c r="CK41" s="288">
        <f t="shared" si="29"/>
        <v>6.6059225512528474</v>
      </c>
      <c r="CL41" s="288">
        <f t="shared" si="29"/>
        <v>11.503416856492027</v>
      </c>
      <c r="CM41" s="287"/>
      <c r="CN41" s="275"/>
      <c r="CO41" s="275"/>
      <c r="CP41" s="278" t="s">
        <v>52</v>
      </c>
      <c r="CQ41" s="279"/>
      <c r="CR41" s="1386"/>
      <c r="CS41" s="280"/>
    </row>
    <row r="42" spans="1:97" s="268" customFormat="1" ht="11.45" customHeight="1">
      <c r="A42" s="269"/>
      <c r="B42" s="261"/>
      <c r="C42" s="1386"/>
      <c r="D42" s="261"/>
      <c r="E42" s="275"/>
      <c r="F42" s="1383" t="s">
        <v>53</v>
      </c>
      <c r="G42" s="1381"/>
      <c r="H42" s="273"/>
      <c r="I42" s="285">
        <v>100</v>
      </c>
      <c r="J42" s="285">
        <f t="shared" ref="J42:Z42" si="30">J16/$I16*100</f>
        <v>2.8799489144316728</v>
      </c>
      <c r="K42" s="285">
        <f t="shared" si="30"/>
        <v>3.2822477650063862</v>
      </c>
      <c r="L42" s="285">
        <f t="shared" si="30"/>
        <v>3.4738186462324392</v>
      </c>
      <c r="M42" s="285">
        <f t="shared" si="30"/>
        <v>4.0698169433801619</v>
      </c>
      <c r="N42" s="285">
        <f t="shared" si="30"/>
        <v>3.524904214559387</v>
      </c>
      <c r="O42" s="285">
        <f t="shared" si="30"/>
        <v>3.5312899106002558</v>
      </c>
      <c r="P42" s="285">
        <f t="shared" si="30"/>
        <v>3.9889314601958277</v>
      </c>
      <c r="Q42" s="285">
        <f t="shared" si="30"/>
        <v>4.9829714772243507</v>
      </c>
      <c r="R42" s="285">
        <f t="shared" si="30"/>
        <v>5.7620263942103023</v>
      </c>
      <c r="S42" s="285">
        <f t="shared" si="30"/>
        <v>6.2856534695615158</v>
      </c>
      <c r="T42" s="285">
        <f t="shared" si="30"/>
        <v>6.4069816943380165</v>
      </c>
      <c r="U42" s="285">
        <f t="shared" si="30"/>
        <v>7.1647509578544062</v>
      </c>
      <c r="V42" s="285">
        <f t="shared" si="30"/>
        <v>7.716049382716049</v>
      </c>
      <c r="W42" s="285">
        <f t="shared" si="30"/>
        <v>8.4653043848446146</v>
      </c>
      <c r="X42" s="285">
        <f t="shared" si="30"/>
        <v>8.7335036185610893</v>
      </c>
      <c r="Y42" s="285">
        <f t="shared" si="30"/>
        <v>6.1238825031928474</v>
      </c>
      <c r="Z42" s="285">
        <f t="shared" si="30"/>
        <v>13.322690506598553</v>
      </c>
      <c r="AA42" s="286"/>
      <c r="AB42" s="272"/>
      <c r="AC42" s="1383" t="s">
        <v>53</v>
      </c>
      <c r="AD42" s="1381"/>
      <c r="AE42" s="270"/>
      <c r="AF42" s="1386"/>
      <c r="AG42" s="280"/>
      <c r="AH42" s="261"/>
      <c r="AI42" s="1386"/>
      <c r="AJ42" s="261"/>
      <c r="AK42" s="275"/>
      <c r="AL42" s="1383" t="s">
        <v>53</v>
      </c>
      <c r="AM42" s="1381"/>
      <c r="AN42" s="273"/>
      <c r="AO42" s="285">
        <v>100</v>
      </c>
      <c r="AP42" s="285">
        <f t="shared" ref="AP42:BF42" si="31">AP16/$AO16*100</f>
        <v>3.2642984501440133</v>
      </c>
      <c r="AQ42" s="285">
        <f t="shared" si="31"/>
        <v>3.71233941388927</v>
      </c>
      <c r="AR42" s="285">
        <f t="shared" si="31"/>
        <v>3.6574772550633203</v>
      </c>
      <c r="AS42" s="285">
        <f t="shared" si="31"/>
        <v>4.5352717962785167</v>
      </c>
      <c r="AT42" s="285">
        <f t="shared" si="31"/>
        <v>4.1146619119462349</v>
      </c>
      <c r="AU42" s="285">
        <f t="shared" si="31"/>
        <v>3.9409317423307271</v>
      </c>
      <c r="AV42" s="285">
        <f t="shared" si="31"/>
        <v>4.5672747222603203</v>
      </c>
      <c r="AW42" s="285">
        <f t="shared" si="31"/>
        <v>5.4862158825949798</v>
      </c>
      <c r="AX42" s="285">
        <f t="shared" si="31"/>
        <v>6.2817171855712521</v>
      </c>
      <c r="AY42" s="285">
        <f t="shared" si="31"/>
        <v>6.5651716728386598</v>
      </c>
      <c r="AZ42" s="285">
        <f t="shared" si="31"/>
        <v>6.5468842865633423</v>
      </c>
      <c r="BA42" s="285">
        <f t="shared" si="31"/>
        <v>7.4932565263109776</v>
      </c>
      <c r="BB42" s="285">
        <f t="shared" si="31"/>
        <v>7.7172770081836051</v>
      </c>
      <c r="BC42" s="285">
        <f t="shared" si="31"/>
        <v>8.8693823435285513</v>
      </c>
      <c r="BD42" s="285">
        <f t="shared" si="31"/>
        <v>8.8282357244090885</v>
      </c>
      <c r="BE42" s="285">
        <f t="shared" si="31"/>
        <v>5.445069263475518</v>
      </c>
      <c r="BF42" s="285">
        <f t="shared" si="31"/>
        <v>8.7139395601883614</v>
      </c>
      <c r="BG42" s="286"/>
      <c r="BH42" s="272"/>
      <c r="BI42" s="1383" t="s">
        <v>53</v>
      </c>
      <c r="BJ42" s="1381"/>
      <c r="BK42" s="270"/>
      <c r="BL42" s="1386"/>
      <c r="BM42" s="280"/>
      <c r="BN42" s="261"/>
      <c r="BO42" s="1386"/>
      <c r="BP42" s="261"/>
      <c r="BQ42" s="275"/>
      <c r="BR42" s="1383" t="s">
        <v>53</v>
      </c>
      <c r="BS42" s="1381"/>
      <c r="BT42" s="273"/>
      <c r="BU42" s="285">
        <v>100</v>
      </c>
      <c r="BV42" s="285">
        <f t="shared" ref="BV42:CL42" si="32">BV16/$BU16*100</f>
        <v>2.5451069422870116</v>
      </c>
      <c r="BW42" s="285">
        <f t="shared" si="32"/>
        <v>2.9075556617676348</v>
      </c>
      <c r="BX42" s="285">
        <f t="shared" si="32"/>
        <v>3.3138168638228382</v>
      </c>
      <c r="BY42" s="285">
        <f t="shared" si="32"/>
        <v>3.6643167244194847</v>
      </c>
      <c r="BZ42" s="285">
        <f t="shared" si="32"/>
        <v>3.0111124387620984</v>
      </c>
      <c r="CA42" s="285">
        <f t="shared" si="32"/>
        <v>3.174413510176445</v>
      </c>
      <c r="CB42" s="285">
        <f t="shared" si="32"/>
        <v>3.4850838411598364</v>
      </c>
      <c r="CC42" s="285">
        <f t="shared" si="32"/>
        <v>4.5445493288724261</v>
      </c>
      <c r="CD42" s="285">
        <f t="shared" si="32"/>
        <v>5.3092762974469272</v>
      </c>
      <c r="CE42" s="285">
        <f t="shared" si="32"/>
        <v>6.0421396423308238</v>
      </c>
      <c r="CF42" s="285">
        <f t="shared" si="32"/>
        <v>6.2850997729716802</v>
      </c>
      <c r="CG42" s="285">
        <f t="shared" si="32"/>
        <v>6.878559764209184</v>
      </c>
      <c r="CH42" s="285">
        <f t="shared" si="32"/>
        <v>7.714979886087546</v>
      </c>
      <c r="CI42" s="285">
        <f t="shared" si="32"/>
        <v>8.1132751822200984</v>
      </c>
      <c r="CJ42" s="285">
        <f t="shared" si="32"/>
        <v>8.6509738319990444</v>
      </c>
      <c r="CK42" s="285">
        <f t="shared" si="32"/>
        <v>6.7152586927948388</v>
      </c>
      <c r="CL42" s="285">
        <f t="shared" si="32"/>
        <v>17.337794240650016</v>
      </c>
      <c r="CM42" s="286"/>
      <c r="CN42" s="272"/>
      <c r="CO42" s="1383" t="s">
        <v>53</v>
      </c>
      <c r="CP42" s="1383"/>
      <c r="CQ42" s="270"/>
      <c r="CR42" s="1386"/>
      <c r="CS42" s="280"/>
    </row>
    <row r="43" spans="1:97" s="268" customFormat="1" ht="11.45" customHeight="1">
      <c r="A43" s="269"/>
      <c r="B43" s="261"/>
      <c r="C43" s="1386"/>
      <c r="D43" s="261"/>
      <c r="E43" s="275"/>
      <c r="F43" s="275"/>
      <c r="G43" s="281" t="s">
        <v>213</v>
      </c>
      <c r="H43" s="276"/>
      <c r="I43" s="288">
        <v>100</v>
      </c>
      <c r="J43" s="288">
        <f t="shared" ref="J43:Z43" si="33">J17/$I17*100</f>
        <v>2.766715573255083</v>
      </c>
      <c r="K43" s="288">
        <f t="shared" si="33"/>
        <v>2.515195975686439</v>
      </c>
      <c r="L43" s="288">
        <f t="shared" si="33"/>
        <v>3.3326346677845313</v>
      </c>
      <c r="M43" s="288">
        <f t="shared" si="33"/>
        <v>4.6111926220918047</v>
      </c>
      <c r="N43" s="288">
        <f t="shared" si="33"/>
        <v>3.5003143994969608</v>
      </c>
      <c r="O43" s="288">
        <f t="shared" si="33"/>
        <v>3.7099140641374975</v>
      </c>
      <c r="P43" s="288">
        <f t="shared" si="33"/>
        <v>3.8775937958499269</v>
      </c>
      <c r="Q43" s="288">
        <f t="shared" si="33"/>
        <v>4.150073359882624</v>
      </c>
      <c r="R43" s="288">
        <f t="shared" si="33"/>
        <v>5.7430308111507022</v>
      </c>
      <c r="S43" s="288">
        <f t="shared" si="33"/>
        <v>6.6862293020331167</v>
      </c>
      <c r="T43" s="288">
        <f t="shared" si="33"/>
        <v>6.895828966673653</v>
      </c>
      <c r="U43" s="288">
        <f t="shared" si="33"/>
        <v>7.2940683294906732</v>
      </c>
      <c r="V43" s="288">
        <f t="shared" si="33"/>
        <v>7.5875078599874248</v>
      </c>
      <c r="W43" s="288">
        <f t="shared" si="33"/>
        <v>8.5516663173338916</v>
      </c>
      <c r="X43" s="288">
        <f t="shared" si="33"/>
        <v>8.8451058478306432</v>
      </c>
      <c r="Y43" s="288">
        <f t="shared" si="33"/>
        <v>6.1831901068958288</v>
      </c>
      <c r="Z43" s="288">
        <f t="shared" si="33"/>
        <v>13.204778872353803</v>
      </c>
      <c r="AA43" s="287"/>
      <c r="AB43" s="275"/>
      <c r="AC43" s="275"/>
      <c r="AD43" s="281" t="s">
        <v>213</v>
      </c>
      <c r="AE43" s="279"/>
      <c r="AF43" s="1386"/>
      <c r="AG43" s="280"/>
      <c r="AH43" s="261"/>
      <c r="AI43" s="1386"/>
      <c r="AJ43" s="261"/>
      <c r="AK43" s="275"/>
      <c r="AL43" s="275"/>
      <c r="AM43" s="281" t="s">
        <v>213</v>
      </c>
      <c r="AN43" s="276"/>
      <c r="AO43" s="288">
        <v>100</v>
      </c>
      <c r="AP43" s="288">
        <f t="shared" ref="AP43:BF43" si="34">AP17/$AO17*100</f>
        <v>3.1724137931034484</v>
      </c>
      <c r="AQ43" s="288">
        <f t="shared" si="34"/>
        <v>2.8045977011494254</v>
      </c>
      <c r="AR43" s="288">
        <f t="shared" si="34"/>
        <v>3.9080459770114944</v>
      </c>
      <c r="AS43" s="288">
        <f t="shared" si="34"/>
        <v>4.5517241379310347</v>
      </c>
      <c r="AT43" s="288">
        <f t="shared" si="34"/>
        <v>3.5402298850574714</v>
      </c>
      <c r="AU43" s="288">
        <f t="shared" si="34"/>
        <v>4.0919540229885056</v>
      </c>
      <c r="AV43" s="288">
        <f t="shared" si="34"/>
        <v>4.5057471264367814</v>
      </c>
      <c r="AW43" s="288">
        <f t="shared" si="34"/>
        <v>4.9655172413793105</v>
      </c>
      <c r="AX43" s="288">
        <f t="shared" si="34"/>
        <v>6.6206896551724137</v>
      </c>
      <c r="AY43" s="288">
        <f t="shared" si="34"/>
        <v>7.1724137931034475</v>
      </c>
      <c r="AZ43" s="288">
        <f t="shared" si="34"/>
        <v>6.8965517241379306</v>
      </c>
      <c r="BA43" s="288">
        <f t="shared" si="34"/>
        <v>7.3563218390804597</v>
      </c>
      <c r="BB43" s="288">
        <f t="shared" si="34"/>
        <v>7.8620689655172411</v>
      </c>
      <c r="BC43" s="288">
        <f t="shared" si="34"/>
        <v>8.9655172413793096</v>
      </c>
      <c r="BD43" s="288">
        <f t="shared" si="34"/>
        <v>8.7816091954022983</v>
      </c>
      <c r="BE43" s="288">
        <f t="shared" si="34"/>
        <v>5.5172413793103452</v>
      </c>
      <c r="BF43" s="288">
        <f t="shared" si="34"/>
        <v>8.6436781609195403</v>
      </c>
      <c r="BG43" s="287"/>
      <c r="BH43" s="275"/>
      <c r="BI43" s="275"/>
      <c r="BJ43" s="281" t="s">
        <v>213</v>
      </c>
      <c r="BK43" s="279"/>
      <c r="BL43" s="1386"/>
      <c r="BM43" s="280"/>
      <c r="BN43" s="261"/>
      <c r="BO43" s="1386"/>
      <c r="BP43" s="261"/>
      <c r="BQ43" s="275"/>
      <c r="BR43" s="275"/>
      <c r="BS43" s="281" t="s">
        <v>213</v>
      </c>
      <c r="BT43" s="276"/>
      <c r="BU43" s="288">
        <v>100</v>
      </c>
      <c r="BV43" s="288">
        <f t="shared" ref="BV43:CL43" si="35">BV17/$BU17*100</f>
        <v>2.4268104776579351</v>
      </c>
      <c r="BW43" s="288">
        <f t="shared" si="35"/>
        <v>2.2727272727272729</v>
      </c>
      <c r="BX43" s="288">
        <f t="shared" si="35"/>
        <v>2.8505392912172574</v>
      </c>
      <c r="BY43" s="288">
        <f t="shared" si="35"/>
        <v>4.6610169491525424</v>
      </c>
      <c r="BZ43" s="288">
        <f t="shared" si="35"/>
        <v>3.4668721109399074</v>
      </c>
      <c r="CA43" s="288">
        <f t="shared" si="35"/>
        <v>3.3898305084745761</v>
      </c>
      <c r="CB43" s="288">
        <f t="shared" si="35"/>
        <v>3.3513097072419105</v>
      </c>
      <c r="CC43" s="288">
        <f t="shared" si="35"/>
        <v>3.4668721109399074</v>
      </c>
      <c r="CD43" s="288">
        <f t="shared" si="35"/>
        <v>5.0077041602465329</v>
      </c>
      <c r="CE43" s="288">
        <f t="shared" si="35"/>
        <v>6.2788906009245</v>
      </c>
      <c r="CF43" s="288">
        <f t="shared" si="35"/>
        <v>6.8952234206471497</v>
      </c>
      <c r="CG43" s="288">
        <f t="shared" si="35"/>
        <v>7.2419106317411401</v>
      </c>
      <c r="CH43" s="288">
        <f t="shared" si="35"/>
        <v>7.3574730354391367</v>
      </c>
      <c r="CI43" s="288">
        <f t="shared" si="35"/>
        <v>8.204930662557782</v>
      </c>
      <c r="CJ43" s="288">
        <f t="shared" si="35"/>
        <v>8.898305084745763</v>
      </c>
      <c r="CK43" s="288">
        <f t="shared" si="35"/>
        <v>6.741140215716487</v>
      </c>
      <c r="CL43" s="288">
        <f t="shared" si="35"/>
        <v>17.026194144838215</v>
      </c>
      <c r="CM43" s="287"/>
      <c r="CN43" s="275"/>
      <c r="CO43" s="275"/>
      <c r="CP43" s="281" t="s">
        <v>213</v>
      </c>
      <c r="CQ43" s="279"/>
      <c r="CR43" s="1386"/>
      <c r="CS43" s="280"/>
    </row>
    <row r="44" spans="1:97" s="268" customFormat="1" ht="11.45" customHeight="1">
      <c r="A44" s="269"/>
      <c r="B44" s="261"/>
      <c r="C44" s="1386"/>
      <c r="D44" s="261"/>
      <c r="E44" s="275"/>
      <c r="F44" s="275"/>
      <c r="G44" s="281" t="s">
        <v>55</v>
      </c>
      <c r="H44" s="276"/>
      <c r="I44" s="288">
        <v>100</v>
      </c>
      <c r="J44" s="288">
        <f t="shared" ref="J44:Z44" si="36">J18/$I18*100</f>
        <v>3.3528352835283526</v>
      </c>
      <c r="K44" s="288">
        <f t="shared" si="36"/>
        <v>4.2079207920792081</v>
      </c>
      <c r="L44" s="288">
        <f t="shared" si="36"/>
        <v>4.0054005400540058</v>
      </c>
      <c r="M44" s="288">
        <f t="shared" si="36"/>
        <v>4.5004500450045004</v>
      </c>
      <c r="N44" s="288">
        <f t="shared" si="36"/>
        <v>3.037803780378038</v>
      </c>
      <c r="O44" s="288">
        <f t="shared" si="36"/>
        <v>3.7578757875787581</v>
      </c>
      <c r="P44" s="288">
        <f t="shared" si="36"/>
        <v>3.8928892889288926</v>
      </c>
      <c r="Q44" s="288">
        <f t="shared" si="36"/>
        <v>5.2205220522052205</v>
      </c>
      <c r="R44" s="288">
        <f t="shared" si="36"/>
        <v>6.9081908190819084</v>
      </c>
      <c r="S44" s="288">
        <f t="shared" si="36"/>
        <v>7.8307830783078307</v>
      </c>
      <c r="T44" s="288">
        <f t="shared" si="36"/>
        <v>6.9981998199819984</v>
      </c>
      <c r="U44" s="288">
        <f t="shared" si="36"/>
        <v>6.1656165616561651</v>
      </c>
      <c r="V44" s="288">
        <f t="shared" si="36"/>
        <v>6.0531053105310528</v>
      </c>
      <c r="W44" s="288">
        <f t="shared" si="36"/>
        <v>6.8631863186318629</v>
      </c>
      <c r="X44" s="288">
        <f t="shared" si="36"/>
        <v>7.1332133213321338</v>
      </c>
      <c r="Y44" s="288">
        <f t="shared" si="36"/>
        <v>5.1980198019801982</v>
      </c>
      <c r="Z44" s="288">
        <f t="shared" si="36"/>
        <v>14.64896489648965</v>
      </c>
      <c r="AA44" s="287"/>
      <c r="AB44" s="275"/>
      <c r="AC44" s="275"/>
      <c r="AD44" s="281" t="s">
        <v>55</v>
      </c>
      <c r="AE44" s="279"/>
      <c r="AF44" s="1386"/>
      <c r="AG44" s="280"/>
      <c r="AH44" s="261"/>
      <c r="AI44" s="1386"/>
      <c r="AJ44" s="261"/>
      <c r="AK44" s="275"/>
      <c r="AL44" s="275"/>
      <c r="AM44" s="281" t="s">
        <v>55</v>
      </c>
      <c r="AN44" s="276"/>
      <c r="AO44" s="288">
        <v>100</v>
      </c>
      <c r="AP44" s="288">
        <f t="shared" ref="AP44:BF44" si="37">AP18/$AO18*100</f>
        <v>3.6536536536536537</v>
      </c>
      <c r="AQ44" s="288">
        <f t="shared" si="37"/>
        <v>4.6546546546546548</v>
      </c>
      <c r="AR44" s="288">
        <f t="shared" si="37"/>
        <v>4.6046046046046047</v>
      </c>
      <c r="AS44" s="288">
        <f t="shared" si="37"/>
        <v>5.055055055055055</v>
      </c>
      <c r="AT44" s="288">
        <f t="shared" si="37"/>
        <v>3.0530530530530529</v>
      </c>
      <c r="AU44" s="288">
        <f t="shared" si="37"/>
        <v>4.2542542542542545</v>
      </c>
      <c r="AV44" s="288">
        <f t="shared" si="37"/>
        <v>4.2542542542542545</v>
      </c>
      <c r="AW44" s="288">
        <f t="shared" si="37"/>
        <v>5.9559559559559556</v>
      </c>
      <c r="AX44" s="288">
        <f t="shared" si="37"/>
        <v>8.3083083083083089</v>
      </c>
      <c r="AY44" s="288">
        <f t="shared" si="37"/>
        <v>7.7577577577577577</v>
      </c>
      <c r="AZ44" s="288">
        <f t="shared" si="37"/>
        <v>7.3573573573573565</v>
      </c>
      <c r="BA44" s="288">
        <f t="shared" si="37"/>
        <v>7.2072072072072073</v>
      </c>
      <c r="BB44" s="288">
        <f t="shared" si="37"/>
        <v>6.4064064064064059</v>
      </c>
      <c r="BC44" s="288">
        <f t="shared" si="37"/>
        <v>6.8068068068068071</v>
      </c>
      <c r="BD44" s="288">
        <f t="shared" si="37"/>
        <v>7.0570570570570572</v>
      </c>
      <c r="BE44" s="288">
        <f t="shared" si="37"/>
        <v>5.5555555555555554</v>
      </c>
      <c r="BF44" s="288">
        <f t="shared" si="37"/>
        <v>7.8578578578578586</v>
      </c>
      <c r="BG44" s="287"/>
      <c r="BH44" s="275"/>
      <c r="BI44" s="275"/>
      <c r="BJ44" s="281" t="s">
        <v>55</v>
      </c>
      <c r="BK44" s="279"/>
      <c r="BL44" s="1386"/>
      <c r="BM44" s="280"/>
      <c r="BN44" s="261"/>
      <c r="BO44" s="1386"/>
      <c r="BP44" s="261"/>
      <c r="BQ44" s="275"/>
      <c r="BR44" s="275"/>
      <c r="BS44" s="281" t="s">
        <v>55</v>
      </c>
      <c r="BT44" s="276"/>
      <c r="BU44" s="288">
        <v>100</v>
      </c>
      <c r="BV44" s="288">
        <f t="shared" ref="BV44:CL44" si="38">BV18/$BU18*100</f>
        <v>3.1071136549468519</v>
      </c>
      <c r="BW44" s="288">
        <f t="shared" si="38"/>
        <v>3.8430089942763694</v>
      </c>
      <c r="BX44" s="288">
        <f t="shared" si="38"/>
        <v>3.5159443990188062</v>
      </c>
      <c r="BY44" s="288">
        <f t="shared" si="38"/>
        <v>4.047424366312347</v>
      </c>
      <c r="BZ44" s="288">
        <f t="shared" si="38"/>
        <v>3.0253475061324608</v>
      </c>
      <c r="CA44" s="288">
        <f t="shared" si="38"/>
        <v>3.3524121013900245</v>
      </c>
      <c r="CB44" s="288">
        <f t="shared" si="38"/>
        <v>3.5977105478331972</v>
      </c>
      <c r="CC44" s="288">
        <f t="shared" si="38"/>
        <v>4.6197874080130825</v>
      </c>
      <c r="CD44" s="288">
        <f t="shared" si="38"/>
        <v>5.7645134914145544</v>
      </c>
      <c r="CE44" s="288">
        <f t="shared" si="38"/>
        <v>7.8904333605887169</v>
      </c>
      <c r="CF44" s="288">
        <f t="shared" si="38"/>
        <v>6.7048242027800491</v>
      </c>
      <c r="CG44" s="288">
        <f t="shared" si="38"/>
        <v>5.3147996729354041</v>
      </c>
      <c r="CH44" s="288">
        <f t="shared" si="38"/>
        <v>5.7645134914145544</v>
      </c>
      <c r="CI44" s="288">
        <f t="shared" si="38"/>
        <v>6.9092395748160254</v>
      </c>
      <c r="CJ44" s="288">
        <f t="shared" si="38"/>
        <v>7.1954210956663944</v>
      </c>
      <c r="CK44" s="288">
        <f t="shared" si="38"/>
        <v>4.9059689288634507</v>
      </c>
      <c r="CL44" s="288">
        <f t="shared" si="38"/>
        <v>20.196238757154539</v>
      </c>
      <c r="CM44" s="287"/>
      <c r="CN44" s="275"/>
      <c r="CO44" s="275"/>
      <c r="CP44" s="281" t="s">
        <v>55</v>
      </c>
      <c r="CQ44" s="279"/>
      <c r="CR44" s="1386"/>
      <c r="CS44" s="280"/>
    </row>
    <row r="45" spans="1:97" s="268" customFormat="1" ht="11.45" customHeight="1">
      <c r="A45" s="269"/>
      <c r="B45" s="261"/>
      <c r="C45" s="1386"/>
      <c r="D45" s="261"/>
      <c r="E45" s="275"/>
      <c r="F45" s="275"/>
      <c r="G45" s="281" t="s">
        <v>214</v>
      </c>
      <c r="H45" s="276"/>
      <c r="I45" s="288">
        <v>100</v>
      </c>
      <c r="J45" s="288">
        <f t="shared" ref="J45:Z45" si="39">J19/$I19*100</f>
        <v>4.5096852300242132</v>
      </c>
      <c r="K45" s="288">
        <f t="shared" si="39"/>
        <v>4.4188861985472156</v>
      </c>
      <c r="L45" s="288">
        <f t="shared" si="39"/>
        <v>3.9951573849878934</v>
      </c>
      <c r="M45" s="288">
        <f t="shared" si="39"/>
        <v>3.3898305084745761</v>
      </c>
      <c r="N45" s="288">
        <f t="shared" si="39"/>
        <v>2.8147699757869247</v>
      </c>
      <c r="O45" s="288">
        <f t="shared" si="39"/>
        <v>3.6319612590799029</v>
      </c>
      <c r="P45" s="288">
        <f t="shared" si="39"/>
        <v>4.933414043583535</v>
      </c>
      <c r="Q45" s="288">
        <f t="shared" si="39"/>
        <v>5.871670702179177</v>
      </c>
      <c r="R45" s="288">
        <f t="shared" si="39"/>
        <v>5.9322033898305087</v>
      </c>
      <c r="S45" s="288">
        <f t="shared" si="39"/>
        <v>6.3861985472154963</v>
      </c>
      <c r="T45" s="288">
        <f t="shared" si="39"/>
        <v>5.3268765133171918</v>
      </c>
      <c r="U45" s="288">
        <f t="shared" si="39"/>
        <v>5.9322033898305087</v>
      </c>
      <c r="V45" s="288">
        <f t="shared" si="39"/>
        <v>7.9297820823244543</v>
      </c>
      <c r="W45" s="288">
        <f t="shared" si="39"/>
        <v>7.0520581113801457</v>
      </c>
      <c r="X45" s="288">
        <f t="shared" si="39"/>
        <v>7.2336561743341408</v>
      </c>
      <c r="Y45" s="288">
        <f t="shared" si="39"/>
        <v>5.6295399515738493</v>
      </c>
      <c r="Z45" s="288">
        <f t="shared" si="39"/>
        <v>14.467312348668282</v>
      </c>
      <c r="AA45" s="287"/>
      <c r="AB45" s="275"/>
      <c r="AC45" s="275"/>
      <c r="AD45" s="281" t="s">
        <v>214</v>
      </c>
      <c r="AE45" s="279"/>
      <c r="AF45" s="1386"/>
      <c r="AG45" s="280"/>
      <c r="AH45" s="261"/>
      <c r="AI45" s="1386"/>
      <c r="AJ45" s="261"/>
      <c r="AK45" s="275"/>
      <c r="AL45" s="275"/>
      <c r="AM45" s="281" t="s">
        <v>214</v>
      </c>
      <c r="AN45" s="276"/>
      <c r="AO45" s="288">
        <v>100</v>
      </c>
      <c r="AP45" s="288">
        <f t="shared" ref="AP45:BF45" si="40">AP19/$AO19*100</f>
        <v>4.8696844993141291</v>
      </c>
      <c r="AQ45" s="288">
        <f t="shared" si="40"/>
        <v>5.0754458161865568</v>
      </c>
      <c r="AR45" s="288">
        <f t="shared" si="40"/>
        <v>4.3895747599451296</v>
      </c>
      <c r="AS45" s="288">
        <f t="shared" si="40"/>
        <v>3.2921810699588478</v>
      </c>
      <c r="AT45" s="288">
        <f t="shared" si="40"/>
        <v>2.8120713305898493</v>
      </c>
      <c r="AU45" s="288">
        <f t="shared" si="40"/>
        <v>2.9492455418381343</v>
      </c>
      <c r="AV45" s="288">
        <f t="shared" si="40"/>
        <v>5.761316872427984</v>
      </c>
      <c r="AW45" s="288">
        <f t="shared" si="40"/>
        <v>6.927297668038408</v>
      </c>
      <c r="AX45" s="288">
        <f t="shared" si="40"/>
        <v>6.927297668038408</v>
      </c>
      <c r="AY45" s="288">
        <f t="shared" si="40"/>
        <v>6.7215363511659811</v>
      </c>
      <c r="AZ45" s="288">
        <f t="shared" si="40"/>
        <v>6.1728395061728394</v>
      </c>
      <c r="BA45" s="288">
        <f t="shared" si="40"/>
        <v>5.3497942386831276</v>
      </c>
      <c r="BB45" s="288">
        <f t="shared" si="40"/>
        <v>8.5733882030178332</v>
      </c>
      <c r="BC45" s="288">
        <f t="shared" si="40"/>
        <v>8.5048010973936901</v>
      </c>
      <c r="BD45" s="288">
        <f t="shared" si="40"/>
        <v>7.8189300411522638</v>
      </c>
      <c r="BE45" s="288">
        <f t="shared" si="40"/>
        <v>4.8010973936899859</v>
      </c>
      <c r="BF45" s="288">
        <f t="shared" si="40"/>
        <v>8.6419753086419746</v>
      </c>
      <c r="BG45" s="287"/>
      <c r="BH45" s="275"/>
      <c r="BI45" s="275"/>
      <c r="BJ45" s="281" t="s">
        <v>214</v>
      </c>
      <c r="BK45" s="279"/>
      <c r="BL45" s="1386"/>
      <c r="BM45" s="280"/>
      <c r="BN45" s="261"/>
      <c r="BO45" s="1386"/>
      <c r="BP45" s="261"/>
      <c r="BQ45" s="275"/>
      <c r="BR45" s="275"/>
      <c r="BS45" s="281" t="s">
        <v>214</v>
      </c>
      <c r="BT45" s="276"/>
      <c r="BU45" s="288">
        <v>100</v>
      </c>
      <c r="BV45" s="288">
        <f t="shared" ref="BV45:CL45" si="41">BV19/$BU19*100</f>
        <v>4.225352112676056</v>
      </c>
      <c r="BW45" s="288">
        <f t="shared" si="41"/>
        <v>3.9003250270855903</v>
      </c>
      <c r="BX45" s="288">
        <f t="shared" si="41"/>
        <v>3.6836403033586129</v>
      </c>
      <c r="BY45" s="288">
        <f t="shared" si="41"/>
        <v>3.4669555796316356</v>
      </c>
      <c r="BZ45" s="288">
        <f t="shared" si="41"/>
        <v>2.8169014084507045</v>
      </c>
      <c r="CA45" s="288">
        <f t="shared" si="41"/>
        <v>4.1711809317443125</v>
      </c>
      <c r="CB45" s="288">
        <f t="shared" si="41"/>
        <v>4.2795232936078005</v>
      </c>
      <c r="CC45" s="288">
        <f t="shared" si="41"/>
        <v>5.0379198266522209</v>
      </c>
      <c r="CD45" s="288">
        <f t="shared" si="41"/>
        <v>5.1462621885157089</v>
      </c>
      <c r="CE45" s="288">
        <f t="shared" si="41"/>
        <v>6.1213434452871072</v>
      </c>
      <c r="CF45" s="288">
        <f t="shared" si="41"/>
        <v>4.6587215601300107</v>
      </c>
      <c r="CG45" s="288">
        <f t="shared" si="41"/>
        <v>6.3921993499458294</v>
      </c>
      <c r="CH45" s="288">
        <f t="shared" si="41"/>
        <v>7.4214517876489712</v>
      </c>
      <c r="CI45" s="288">
        <f t="shared" si="41"/>
        <v>5.9046587215601303</v>
      </c>
      <c r="CJ45" s="288">
        <f t="shared" si="41"/>
        <v>6.7713976164680387</v>
      </c>
      <c r="CK45" s="288">
        <f t="shared" si="41"/>
        <v>6.2838569880823396</v>
      </c>
      <c r="CL45" s="288">
        <f t="shared" si="41"/>
        <v>19.068255687973998</v>
      </c>
      <c r="CM45" s="287"/>
      <c r="CN45" s="275"/>
      <c r="CO45" s="275"/>
      <c r="CP45" s="281" t="s">
        <v>214</v>
      </c>
      <c r="CQ45" s="279"/>
      <c r="CR45" s="1386"/>
      <c r="CS45" s="280"/>
    </row>
    <row r="46" spans="1:97" s="268" customFormat="1" ht="11.45" customHeight="1">
      <c r="A46" s="269"/>
      <c r="B46" s="261"/>
      <c r="C46" s="1386"/>
      <c r="D46" s="261"/>
      <c r="E46" s="275"/>
      <c r="F46" s="275"/>
      <c r="G46" s="281" t="s">
        <v>57</v>
      </c>
      <c r="H46" s="276"/>
      <c r="I46" s="288">
        <v>100</v>
      </c>
      <c r="J46" s="288">
        <f t="shared" ref="J46:Z46" si="42">J20/$I20*100</f>
        <v>2.7749229188078108</v>
      </c>
      <c r="K46" s="288">
        <f t="shared" si="42"/>
        <v>3.4429599177800618</v>
      </c>
      <c r="L46" s="288">
        <f t="shared" si="42"/>
        <v>4.0082219938335042</v>
      </c>
      <c r="M46" s="288">
        <f t="shared" si="42"/>
        <v>4.0596094552929083</v>
      </c>
      <c r="N46" s="288">
        <f t="shared" si="42"/>
        <v>3.0318602261048304</v>
      </c>
      <c r="O46" s="288">
        <f t="shared" si="42"/>
        <v>2.7235354573484067</v>
      </c>
      <c r="P46" s="288">
        <f t="shared" si="42"/>
        <v>3.9054470709146969</v>
      </c>
      <c r="Q46" s="288">
        <f t="shared" si="42"/>
        <v>5.4470709146968135</v>
      </c>
      <c r="R46" s="288">
        <f t="shared" si="42"/>
        <v>5.5498458376156217</v>
      </c>
      <c r="S46" s="288">
        <f t="shared" si="42"/>
        <v>6.5775950668037</v>
      </c>
      <c r="T46" s="288">
        <f t="shared" si="42"/>
        <v>7.3997944501541628</v>
      </c>
      <c r="U46" s="288">
        <f t="shared" si="42"/>
        <v>7.8108941418293938</v>
      </c>
      <c r="V46" s="288">
        <f t="shared" si="42"/>
        <v>7.7595066803699906</v>
      </c>
      <c r="W46" s="288">
        <f t="shared" si="42"/>
        <v>8.6330935251798557</v>
      </c>
      <c r="X46" s="288">
        <f t="shared" si="42"/>
        <v>8.6330935251798557</v>
      </c>
      <c r="Y46" s="288">
        <f t="shared" si="42"/>
        <v>6.3206577595066804</v>
      </c>
      <c r="Z46" s="288">
        <f t="shared" si="42"/>
        <v>11.613566289825282</v>
      </c>
      <c r="AA46" s="287"/>
      <c r="AB46" s="275"/>
      <c r="AC46" s="275"/>
      <c r="AD46" s="281" t="s">
        <v>57</v>
      </c>
      <c r="AE46" s="279"/>
      <c r="AF46" s="1386"/>
      <c r="AG46" s="280"/>
      <c r="AH46" s="261"/>
      <c r="AI46" s="1386"/>
      <c r="AJ46" s="261"/>
      <c r="AK46" s="275"/>
      <c r="AL46" s="275"/>
      <c r="AM46" s="281" t="s">
        <v>57</v>
      </c>
      <c r="AN46" s="276"/>
      <c r="AO46" s="288">
        <v>100</v>
      </c>
      <c r="AP46" s="288">
        <f t="shared" ref="AP46:BF46" si="43">AP20/$AO20*100</f>
        <v>3.3783783783783785</v>
      </c>
      <c r="AQ46" s="288">
        <f t="shared" si="43"/>
        <v>4.0540540540540544</v>
      </c>
      <c r="AR46" s="288">
        <f t="shared" si="43"/>
        <v>4.3918918918918921</v>
      </c>
      <c r="AS46" s="288">
        <f t="shared" si="43"/>
        <v>3.9414414414414414</v>
      </c>
      <c r="AT46" s="288">
        <f t="shared" si="43"/>
        <v>3.2657657657657655</v>
      </c>
      <c r="AU46" s="288">
        <f t="shared" si="43"/>
        <v>1.8018018018018018</v>
      </c>
      <c r="AV46" s="288">
        <f t="shared" si="43"/>
        <v>4.0540540540540544</v>
      </c>
      <c r="AW46" s="288">
        <f t="shared" si="43"/>
        <v>5.7432432432432439</v>
      </c>
      <c r="AX46" s="288">
        <f t="shared" si="43"/>
        <v>5.7432432432432439</v>
      </c>
      <c r="AY46" s="288">
        <f t="shared" si="43"/>
        <v>6.756756756756757</v>
      </c>
      <c r="AZ46" s="288">
        <f t="shared" si="43"/>
        <v>8.5585585585585591</v>
      </c>
      <c r="BA46" s="288">
        <f t="shared" si="43"/>
        <v>8.6711711711711708</v>
      </c>
      <c r="BB46" s="288">
        <f t="shared" si="43"/>
        <v>7.0945945945945947</v>
      </c>
      <c r="BC46" s="288">
        <f t="shared" si="43"/>
        <v>9.346846846846848</v>
      </c>
      <c r="BD46" s="288">
        <f t="shared" si="43"/>
        <v>9.5720720720720713</v>
      </c>
      <c r="BE46" s="288">
        <f t="shared" si="43"/>
        <v>5.6306306306306304</v>
      </c>
      <c r="BF46" s="288">
        <f t="shared" si="43"/>
        <v>7.7702702702702702</v>
      </c>
      <c r="BG46" s="287"/>
      <c r="BH46" s="275"/>
      <c r="BI46" s="275"/>
      <c r="BJ46" s="281" t="s">
        <v>57</v>
      </c>
      <c r="BK46" s="279"/>
      <c r="BL46" s="1386"/>
      <c r="BM46" s="280"/>
      <c r="BN46" s="261"/>
      <c r="BO46" s="1386"/>
      <c r="BP46" s="261"/>
      <c r="BQ46" s="275"/>
      <c r="BR46" s="275"/>
      <c r="BS46" s="281" t="s">
        <v>57</v>
      </c>
      <c r="BT46" s="276"/>
      <c r="BU46" s="288">
        <v>100</v>
      </c>
      <c r="BV46" s="288">
        <f t="shared" ref="BV46:CL46" si="44">BV20/$BU20*100</f>
        <v>2.2684310018903595</v>
      </c>
      <c r="BW46" s="288">
        <f t="shared" si="44"/>
        <v>2.9300567107750473</v>
      </c>
      <c r="BX46" s="288">
        <f t="shared" si="44"/>
        <v>3.6862003780718333</v>
      </c>
      <c r="BY46" s="288">
        <f t="shared" si="44"/>
        <v>4.1587901701323249</v>
      </c>
      <c r="BZ46" s="288">
        <f t="shared" si="44"/>
        <v>2.8355387523629489</v>
      </c>
      <c r="CA46" s="288">
        <f t="shared" si="44"/>
        <v>3.4971644612476371</v>
      </c>
      <c r="CB46" s="288">
        <f t="shared" si="44"/>
        <v>3.7807183364839321</v>
      </c>
      <c r="CC46" s="288">
        <f t="shared" si="44"/>
        <v>5.1984877126654059</v>
      </c>
      <c r="CD46" s="288">
        <f t="shared" si="44"/>
        <v>5.3875236294896034</v>
      </c>
      <c r="CE46" s="288">
        <f t="shared" si="44"/>
        <v>6.4272211720226844</v>
      </c>
      <c r="CF46" s="288">
        <f t="shared" si="44"/>
        <v>6.4272211720226844</v>
      </c>
      <c r="CG46" s="288">
        <f t="shared" si="44"/>
        <v>7.0888468809073721</v>
      </c>
      <c r="CH46" s="288">
        <f t="shared" si="44"/>
        <v>8.3175803402646498</v>
      </c>
      <c r="CI46" s="288">
        <f t="shared" si="44"/>
        <v>8.0340264650283562</v>
      </c>
      <c r="CJ46" s="288">
        <f t="shared" si="44"/>
        <v>7.8449905482041586</v>
      </c>
      <c r="CK46" s="288">
        <f t="shared" si="44"/>
        <v>6.8998109640831764</v>
      </c>
      <c r="CL46" s="288">
        <f t="shared" si="44"/>
        <v>14.839319470699433</v>
      </c>
      <c r="CM46" s="287"/>
      <c r="CN46" s="275"/>
      <c r="CO46" s="275"/>
      <c r="CP46" s="281" t="s">
        <v>57</v>
      </c>
      <c r="CQ46" s="279"/>
      <c r="CR46" s="1386"/>
      <c r="CS46" s="280"/>
    </row>
    <row r="47" spans="1:97" s="268" customFormat="1" ht="11.45" customHeight="1">
      <c r="A47" s="269"/>
      <c r="B47" s="261"/>
      <c r="C47" s="1386"/>
      <c r="D47" s="261"/>
      <c r="E47" s="275"/>
      <c r="F47" s="275"/>
      <c r="G47" s="281" t="s">
        <v>58</v>
      </c>
      <c r="H47" s="276"/>
      <c r="I47" s="288">
        <v>100</v>
      </c>
      <c r="J47" s="288">
        <f t="shared" ref="J47:Z47" si="45">J21/$I21*100</f>
        <v>2.8608277640989566</v>
      </c>
      <c r="K47" s="288">
        <f t="shared" si="45"/>
        <v>3.0718724352210107</v>
      </c>
      <c r="L47" s="288">
        <f t="shared" si="45"/>
        <v>3.4353382577089926</v>
      </c>
      <c r="M47" s="288">
        <f t="shared" si="45"/>
        <v>5.2057685543440027</v>
      </c>
      <c r="N47" s="288">
        <f t="shared" si="45"/>
        <v>5.7216555281979131</v>
      </c>
      <c r="O47" s="288">
        <f t="shared" si="45"/>
        <v>4.1857193105874071</v>
      </c>
      <c r="P47" s="288">
        <f t="shared" si="45"/>
        <v>3.6581076327822726</v>
      </c>
      <c r="Q47" s="288">
        <f t="shared" si="45"/>
        <v>4.9243756595145971</v>
      </c>
      <c r="R47" s="288">
        <f t="shared" si="45"/>
        <v>5.33474029780748</v>
      </c>
      <c r="S47" s="288">
        <f t="shared" si="45"/>
        <v>6.249267206003049</v>
      </c>
      <c r="T47" s="288">
        <f t="shared" si="45"/>
        <v>6.4134130613202016</v>
      </c>
      <c r="U47" s="288">
        <f t="shared" si="45"/>
        <v>7.0348223707351387</v>
      </c>
      <c r="V47" s="288">
        <f t="shared" si="45"/>
        <v>7.4803611208816987</v>
      </c>
      <c r="W47" s="288">
        <f t="shared" si="45"/>
        <v>8.4417868448821665</v>
      </c>
      <c r="X47" s="288">
        <f t="shared" si="45"/>
        <v>9.6611560558095899</v>
      </c>
      <c r="Y47" s="288">
        <f t="shared" si="45"/>
        <v>5.627857896588111</v>
      </c>
      <c r="Z47" s="288">
        <f t="shared" si="45"/>
        <v>10.364638292883106</v>
      </c>
      <c r="AA47" s="287"/>
      <c r="AB47" s="275"/>
      <c r="AC47" s="275"/>
      <c r="AD47" s="281" t="s">
        <v>58</v>
      </c>
      <c r="AE47" s="279"/>
      <c r="AF47" s="1386"/>
      <c r="AG47" s="280"/>
      <c r="AH47" s="261"/>
      <c r="AI47" s="1386"/>
      <c r="AJ47" s="261"/>
      <c r="AK47" s="275"/>
      <c r="AL47" s="275"/>
      <c r="AM47" s="281" t="s">
        <v>58</v>
      </c>
      <c r="AN47" s="276"/>
      <c r="AO47" s="288">
        <v>100</v>
      </c>
      <c r="AP47" s="288">
        <f t="shared" ref="AP47:BF47" si="46">AP21/$AO21*100</f>
        <v>3.3325283747886987</v>
      </c>
      <c r="AQ47" s="288">
        <f t="shared" si="46"/>
        <v>3.4532721564839415</v>
      </c>
      <c r="AR47" s="288">
        <f t="shared" si="46"/>
        <v>3.1634870804153588</v>
      </c>
      <c r="AS47" s="288">
        <f t="shared" si="46"/>
        <v>6.6167592368993002</v>
      </c>
      <c r="AT47" s="288">
        <f t="shared" si="46"/>
        <v>8.3071721806326977</v>
      </c>
      <c r="AU47" s="288">
        <f t="shared" si="46"/>
        <v>5.4576189326249702</v>
      </c>
      <c r="AV47" s="288">
        <f t="shared" si="46"/>
        <v>4.3226273846896879</v>
      </c>
      <c r="AW47" s="288">
        <f t="shared" si="46"/>
        <v>4.974643805843999</v>
      </c>
      <c r="AX47" s="288">
        <f t="shared" si="46"/>
        <v>5.2161313692344846</v>
      </c>
      <c r="AY47" s="288">
        <f t="shared" si="46"/>
        <v>6.3269741608307175</v>
      </c>
      <c r="AZ47" s="288">
        <f t="shared" si="46"/>
        <v>6.0613378411011833</v>
      </c>
      <c r="BA47" s="288">
        <f t="shared" si="46"/>
        <v>6.9548418256459801</v>
      </c>
      <c r="BB47" s="288">
        <f t="shared" si="46"/>
        <v>6.5926104805602517</v>
      </c>
      <c r="BC47" s="288">
        <f t="shared" si="46"/>
        <v>8.2105771552765034</v>
      </c>
      <c r="BD47" s="288">
        <f t="shared" si="46"/>
        <v>9.1765274088384441</v>
      </c>
      <c r="BE47" s="288">
        <f t="shared" si="46"/>
        <v>4.8780487804878048</v>
      </c>
      <c r="BF47" s="288">
        <f t="shared" si="46"/>
        <v>6.7858005312726402</v>
      </c>
      <c r="BG47" s="287"/>
      <c r="BH47" s="275"/>
      <c r="BI47" s="275"/>
      <c r="BJ47" s="281" t="s">
        <v>58</v>
      </c>
      <c r="BK47" s="279"/>
      <c r="BL47" s="1386"/>
      <c r="BM47" s="280"/>
      <c r="BN47" s="261"/>
      <c r="BO47" s="1386"/>
      <c r="BP47" s="261"/>
      <c r="BQ47" s="275"/>
      <c r="BR47" s="275"/>
      <c r="BS47" s="281" t="s">
        <v>58</v>
      </c>
      <c r="BT47" s="276"/>
      <c r="BU47" s="288">
        <v>100</v>
      </c>
      <c r="BV47" s="288">
        <f t="shared" ref="BV47:CL47" si="47">BV21/$BU21*100</f>
        <v>2.415679124886053</v>
      </c>
      <c r="BW47" s="288">
        <f t="shared" si="47"/>
        <v>2.7119416590701917</v>
      </c>
      <c r="BX47" s="288">
        <f t="shared" si="47"/>
        <v>3.691886964448496</v>
      </c>
      <c r="BY47" s="288">
        <f t="shared" si="47"/>
        <v>3.8742023701002735</v>
      </c>
      <c r="BZ47" s="288">
        <f t="shared" si="47"/>
        <v>3.2816773017319965</v>
      </c>
      <c r="CA47" s="288">
        <f t="shared" si="47"/>
        <v>2.9854147675478577</v>
      </c>
      <c r="CB47" s="288">
        <f t="shared" si="47"/>
        <v>3.0309936189608022</v>
      </c>
      <c r="CC47" s="288">
        <f t="shared" si="47"/>
        <v>4.8769371011850495</v>
      </c>
      <c r="CD47" s="288">
        <f t="shared" si="47"/>
        <v>5.4466727438468556</v>
      </c>
      <c r="CE47" s="288">
        <f t="shared" si="47"/>
        <v>6.1759343664539657</v>
      </c>
      <c r="CF47" s="288">
        <f t="shared" si="47"/>
        <v>6.74567000911577</v>
      </c>
      <c r="CG47" s="288">
        <f t="shared" si="47"/>
        <v>7.1103008204193259</v>
      </c>
      <c r="CH47" s="288">
        <f t="shared" si="47"/>
        <v>8.3181403828623512</v>
      </c>
      <c r="CI47" s="288">
        <f t="shared" si="47"/>
        <v>8.6599817684594349</v>
      </c>
      <c r="CJ47" s="288">
        <f t="shared" si="47"/>
        <v>10.118505013673655</v>
      </c>
      <c r="CK47" s="288">
        <f t="shared" si="47"/>
        <v>6.3354603463992705</v>
      </c>
      <c r="CL47" s="288">
        <f t="shared" si="47"/>
        <v>13.742023701002735</v>
      </c>
      <c r="CM47" s="287"/>
      <c r="CN47" s="275"/>
      <c r="CO47" s="275"/>
      <c r="CP47" s="281" t="s">
        <v>58</v>
      </c>
      <c r="CQ47" s="279"/>
      <c r="CR47" s="1386"/>
      <c r="CS47" s="280"/>
    </row>
    <row r="48" spans="1:97" s="268" customFormat="1" ht="11.45" customHeight="1">
      <c r="A48" s="269"/>
      <c r="B48" s="261"/>
      <c r="C48" s="1386"/>
      <c r="D48" s="261"/>
      <c r="E48" s="275"/>
      <c r="F48" s="275"/>
      <c r="G48" s="281" t="s">
        <v>59</v>
      </c>
      <c r="H48" s="276"/>
      <c r="I48" s="288">
        <v>100</v>
      </c>
      <c r="J48" s="288">
        <f t="shared" ref="J48:Z48" si="48">J22/$I22*100</f>
        <v>3.1398000350815649</v>
      </c>
      <c r="K48" s="288">
        <f t="shared" si="48"/>
        <v>3.4906156814593929</v>
      </c>
      <c r="L48" s="288">
        <f t="shared" si="48"/>
        <v>3.3327486405893705</v>
      </c>
      <c r="M48" s="288">
        <f t="shared" si="48"/>
        <v>3.6660235046483072</v>
      </c>
      <c r="N48" s="288">
        <f t="shared" si="48"/>
        <v>2.8942290826170844</v>
      </c>
      <c r="O48" s="288">
        <f t="shared" si="48"/>
        <v>3.8238905455183305</v>
      </c>
      <c r="P48" s="288">
        <f t="shared" si="48"/>
        <v>4.2097877565339417</v>
      </c>
      <c r="Q48" s="288">
        <f t="shared" si="48"/>
        <v>5.4551833011752322</v>
      </c>
      <c r="R48" s="288">
        <f t="shared" si="48"/>
        <v>5.963865988423084</v>
      </c>
      <c r="S48" s="288">
        <f t="shared" si="48"/>
        <v>5.5604279950885811</v>
      </c>
      <c r="T48" s="288">
        <f t="shared" si="48"/>
        <v>6.069110682336432</v>
      </c>
      <c r="U48" s="288">
        <f t="shared" si="48"/>
        <v>7.6653218733555519</v>
      </c>
      <c r="V48" s="288">
        <f t="shared" si="48"/>
        <v>7.9985967374144886</v>
      </c>
      <c r="W48" s="288">
        <f t="shared" si="48"/>
        <v>8.4371162953867742</v>
      </c>
      <c r="X48" s="288">
        <f t="shared" si="48"/>
        <v>8.559901771619014</v>
      </c>
      <c r="Y48" s="288">
        <f t="shared" si="48"/>
        <v>5.9463252061041922</v>
      </c>
      <c r="Z48" s="288">
        <f t="shared" si="48"/>
        <v>13.278372215400807</v>
      </c>
      <c r="AA48" s="287"/>
      <c r="AB48" s="275"/>
      <c r="AC48" s="275"/>
      <c r="AD48" s="281" t="s">
        <v>59</v>
      </c>
      <c r="AE48" s="279"/>
      <c r="AF48" s="1386"/>
      <c r="AG48" s="280"/>
      <c r="AH48" s="261"/>
      <c r="AI48" s="1386"/>
      <c r="AJ48" s="261"/>
      <c r="AK48" s="275"/>
      <c r="AL48" s="275"/>
      <c r="AM48" s="281" t="s">
        <v>59</v>
      </c>
      <c r="AN48" s="276"/>
      <c r="AO48" s="288">
        <v>100</v>
      </c>
      <c r="AP48" s="288">
        <f t="shared" ref="AP48:BF48" si="49">AP22/$AO22*100</f>
        <v>3.7764932562620421</v>
      </c>
      <c r="AQ48" s="288">
        <f t="shared" si="49"/>
        <v>4.0077071290944124</v>
      </c>
      <c r="AR48" s="288">
        <f t="shared" si="49"/>
        <v>3.4682080924855487</v>
      </c>
      <c r="AS48" s="288">
        <f t="shared" si="49"/>
        <v>4.4315992292870909</v>
      </c>
      <c r="AT48" s="288">
        <f t="shared" si="49"/>
        <v>3.0057803468208091</v>
      </c>
      <c r="AU48" s="288">
        <f t="shared" si="49"/>
        <v>4.0077071290944124</v>
      </c>
      <c r="AV48" s="288">
        <f t="shared" si="49"/>
        <v>4.7398843930635834</v>
      </c>
      <c r="AW48" s="288">
        <f t="shared" si="49"/>
        <v>6.1657032755298653</v>
      </c>
      <c r="AX48" s="288">
        <f t="shared" si="49"/>
        <v>6.3198458574181116</v>
      </c>
      <c r="AY48" s="288">
        <f t="shared" si="49"/>
        <v>5.895953757225433</v>
      </c>
      <c r="AZ48" s="288">
        <f t="shared" si="49"/>
        <v>5.895953757225433</v>
      </c>
      <c r="BA48" s="288">
        <f t="shared" si="49"/>
        <v>7.7071290944123305</v>
      </c>
      <c r="BB48" s="288">
        <f t="shared" si="49"/>
        <v>8.4393063583815024</v>
      </c>
      <c r="BC48" s="288">
        <f t="shared" si="49"/>
        <v>9.0944123314065504</v>
      </c>
      <c r="BD48" s="288">
        <f t="shared" si="49"/>
        <v>8.6319845857418116</v>
      </c>
      <c r="BE48" s="288">
        <f t="shared" si="49"/>
        <v>5.3564547206165702</v>
      </c>
      <c r="BF48" s="288">
        <f t="shared" si="49"/>
        <v>8.5163776493256265</v>
      </c>
      <c r="BG48" s="287"/>
      <c r="BH48" s="275"/>
      <c r="BI48" s="275"/>
      <c r="BJ48" s="281" t="s">
        <v>59</v>
      </c>
      <c r="BK48" s="279"/>
      <c r="BL48" s="1386"/>
      <c r="BM48" s="280"/>
      <c r="BN48" s="261"/>
      <c r="BO48" s="1386"/>
      <c r="BP48" s="261"/>
      <c r="BQ48" s="275"/>
      <c r="BR48" s="275"/>
      <c r="BS48" s="281" t="s">
        <v>59</v>
      </c>
      <c r="BT48" s="276"/>
      <c r="BU48" s="288">
        <v>100</v>
      </c>
      <c r="BV48" s="288">
        <f t="shared" ref="BV48:CL48" si="50">BV22/$BU22*100</f>
        <v>2.6078557630392787</v>
      </c>
      <c r="BW48" s="288">
        <f t="shared" si="50"/>
        <v>3.058596265292981</v>
      </c>
      <c r="BX48" s="288">
        <f t="shared" si="50"/>
        <v>3.2195750160978753</v>
      </c>
      <c r="BY48" s="288">
        <f t="shared" si="50"/>
        <v>3.0264005151320026</v>
      </c>
      <c r="BZ48" s="288">
        <f t="shared" si="50"/>
        <v>2.8010302640051514</v>
      </c>
      <c r="CA48" s="288">
        <f t="shared" si="50"/>
        <v>3.6703155183515772</v>
      </c>
      <c r="CB48" s="288">
        <f t="shared" si="50"/>
        <v>3.7669027688345138</v>
      </c>
      <c r="CC48" s="288">
        <f t="shared" si="50"/>
        <v>4.8615582743077912</v>
      </c>
      <c r="CD48" s="288">
        <f t="shared" si="50"/>
        <v>5.6664520283322606</v>
      </c>
      <c r="CE48" s="288">
        <f t="shared" si="50"/>
        <v>5.2801030264005151</v>
      </c>
      <c r="CF48" s="288">
        <f t="shared" si="50"/>
        <v>6.2137797810688991</v>
      </c>
      <c r="CG48" s="288">
        <f t="shared" si="50"/>
        <v>7.6303927881519646</v>
      </c>
      <c r="CH48" s="288">
        <f t="shared" si="50"/>
        <v>7.6303927881519646</v>
      </c>
      <c r="CI48" s="288">
        <f t="shared" si="50"/>
        <v>7.8879587894397947</v>
      </c>
      <c r="CJ48" s="288">
        <f t="shared" si="50"/>
        <v>8.49967804249839</v>
      </c>
      <c r="CK48" s="288">
        <f t="shared" si="50"/>
        <v>6.4391500321957507</v>
      </c>
      <c r="CL48" s="288">
        <f t="shared" si="50"/>
        <v>17.256922086284611</v>
      </c>
      <c r="CM48" s="287"/>
      <c r="CN48" s="275"/>
      <c r="CO48" s="275"/>
      <c r="CP48" s="281" t="s">
        <v>59</v>
      </c>
      <c r="CQ48" s="279"/>
      <c r="CR48" s="1386"/>
      <c r="CS48" s="280"/>
    </row>
    <row r="49" spans="1:97" s="268" customFormat="1" ht="11.45" customHeight="1">
      <c r="A49" s="269"/>
      <c r="B49" s="261"/>
      <c r="C49" s="1386"/>
      <c r="D49" s="261"/>
      <c r="E49" s="275"/>
      <c r="F49" s="275"/>
      <c r="G49" s="281" t="s">
        <v>60</v>
      </c>
      <c r="H49" s="276"/>
      <c r="I49" s="288">
        <v>100</v>
      </c>
      <c r="J49" s="288">
        <f t="shared" ref="J49:Z49" si="51">J23/$I23*100</f>
        <v>2.2938623682579045</v>
      </c>
      <c r="K49" s="288">
        <f t="shared" si="51"/>
        <v>2.4178549287042781</v>
      </c>
      <c r="L49" s="288">
        <f t="shared" si="51"/>
        <v>2.8518288902665843</v>
      </c>
      <c r="M49" s="288">
        <f t="shared" si="51"/>
        <v>2.9758214507129574</v>
      </c>
      <c r="N49" s="288">
        <f t="shared" si="51"/>
        <v>2.9138251704897709</v>
      </c>
      <c r="O49" s="288">
        <f t="shared" si="51"/>
        <v>3.4097954122752636</v>
      </c>
      <c r="P49" s="288">
        <f t="shared" si="51"/>
        <v>3.7817730936143832</v>
      </c>
      <c r="Q49" s="288">
        <f t="shared" si="51"/>
        <v>3.967761934283943</v>
      </c>
      <c r="R49" s="288">
        <f t="shared" si="51"/>
        <v>4.1537507749535028</v>
      </c>
      <c r="S49" s="288">
        <f t="shared" si="51"/>
        <v>6.1376317420954747</v>
      </c>
      <c r="T49" s="288">
        <f t="shared" si="51"/>
        <v>6.6336019838809674</v>
      </c>
      <c r="U49" s="288">
        <f t="shared" si="51"/>
        <v>8.9274643521388715</v>
      </c>
      <c r="V49" s="288">
        <f t="shared" si="51"/>
        <v>9.0514569125852447</v>
      </c>
      <c r="W49" s="288">
        <f t="shared" si="51"/>
        <v>9.1134531928084304</v>
      </c>
      <c r="X49" s="288">
        <f t="shared" si="51"/>
        <v>8.5554866707997519</v>
      </c>
      <c r="Y49" s="288">
        <f t="shared" si="51"/>
        <v>7.7495350278983262</v>
      </c>
      <c r="Z49" s="288">
        <f t="shared" si="51"/>
        <v>14.879107253564786</v>
      </c>
      <c r="AA49" s="287"/>
      <c r="AB49" s="275"/>
      <c r="AC49" s="275"/>
      <c r="AD49" s="281" t="s">
        <v>60</v>
      </c>
      <c r="AE49" s="279"/>
      <c r="AF49" s="1386"/>
      <c r="AG49" s="280"/>
      <c r="AH49" s="261"/>
      <c r="AI49" s="1386"/>
      <c r="AJ49" s="261"/>
      <c r="AK49" s="275"/>
      <c r="AL49" s="275"/>
      <c r="AM49" s="281" t="s">
        <v>60</v>
      </c>
      <c r="AN49" s="276"/>
      <c r="AO49" s="288">
        <v>100</v>
      </c>
      <c r="AP49" s="288">
        <f t="shared" ref="AP49:BF49" si="52">AP23/$AO23*100</f>
        <v>2.8947368421052633</v>
      </c>
      <c r="AQ49" s="288">
        <f t="shared" si="52"/>
        <v>3.4210526315789478</v>
      </c>
      <c r="AR49" s="288">
        <f t="shared" si="52"/>
        <v>2.8947368421052633</v>
      </c>
      <c r="AS49" s="288">
        <f t="shared" si="52"/>
        <v>3.0263157894736841</v>
      </c>
      <c r="AT49" s="288">
        <f t="shared" si="52"/>
        <v>3.0263157894736841</v>
      </c>
      <c r="AU49" s="288">
        <f t="shared" si="52"/>
        <v>3.6842105263157889</v>
      </c>
      <c r="AV49" s="288">
        <f t="shared" si="52"/>
        <v>3.6842105263157889</v>
      </c>
      <c r="AW49" s="288">
        <f t="shared" si="52"/>
        <v>4.0789473684210531</v>
      </c>
      <c r="AX49" s="288">
        <f t="shared" si="52"/>
        <v>4.7368421052631584</v>
      </c>
      <c r="AY49" s="288">
        <f t="shared" si="52"/>
        <v>5.9210526315789469</v>
      </c>
      <c r="AZ49" s="288">
        <f t="shared" si="52"/>
        <v>6.8421052631578956</v>
      </c>
      <c r="BA49" s="288">
        <f t="shared" si="52"/>
        <v>9.3421052631578938</v>
      </c>
      <c r="BB49" s="288">
        <f t="shared" si="52"/>
        <v>9.6052631578947363</v>
      </c>
      <c r="BC49" s="288">
        <f t="shared" si="52"/>
        <v>11.052631578947368</v>
      </c>
      <c r="BD49" s="288">
        <f t="shared" si="52"/>
        <v>7.7631578947368425</v>
      </c>
      <c r="BE49" s="288">
        <f t="shared" si="52"/>
        <v>6.5789473684210522</v>
      </c>
      <c r="BF49" s="288">
        <f t="shared" si="52"/>
        <v>11.184210526315789</v>
      </c>
      <c r="BG49" s="287"/>
      <c r="BH49" s="275"/>
      <c r="BI49" s="275"/>
      <c r="BJ49" s="281" t="s">
        <v>60</v>
      </c>
      <c r="BK49" s="279"/>
      <c r="BL49" s="1386"/>
      <c r="BM49" s="280"/>
      <c r="BN49" s="261"/>
      <c r="BO49" s="1386"/>
      <c r="BP49" s="261"/>
      <c r="BQ49" s="275"/>
      <c r="BR49" s="275"/>
      <c r="BS49" s="281" t="s">
        <v>60</v>
      </c>
      <c r="BT49" s="276"/>
      <c r="BU49" s="288">
        <v>100</v>
      </c>
      <c r="BV49" s="288">
        <f t="shared" ref="BV49:CL49" si="53">BV23/$BU23*100</f>
        <v>1.7584994138335288</v>
      </c>
      <c r="BW49" s="288">
        <f t="shared" si="53"/>
        <v>1.5240328253223916</v>
      </c>
      <c r="BX49" s="288">
        <f t="shared" si="53"/>
        <v>2.8135990621336462</v>
      </c>
      <c r="BY49" s="288">
        <f t="shared" si="53"/>
        <v>2.9308323563892147</v>
      </c>
      <c r="BZ49" s="288">
        <f t="shared" si="53"/>
        <v>2.8135990621336462</v>
      </c>
      <c r="CA49" s="288">
        <f t="shared" si="53"/>
        <v>3.1652989449003512</v>
      </c>
      <c r="CB49" s="288">
        <f t="shared" si="53"/>
        <v>3.8686987104337636</v>
      </c>
      <c r="CC49" s="288">
        <f t="shared" si="53"/>
        <v>3.8686987104337636</v>
      </c>
      <c r="CD49" s="288">
        <f t="shared" si="53"/>
        <v>3.6342321219226257</v>
      </c>
      <c r="CE49" s="288">
        <f t="shared" si="53"/>
        <v>6.3305978898007025</v>
      </c>
      <c r="CF49" s="288">
        <f t="shared" si="53"/>
        <v>6.4478311840562714</v>
      </c>
      <c r="CG49" s="288">
        <f t="shared" si="53"/>
        <v>8.5580304806565053</v>
      </c>
      <c r="CH49" s="288">
        <f t="shared" si="53"/>
        <v>8.5580304806565053</v>
      </c>
      <c r="CI49" s="288">
        <f t="shared" si="53"/>
        <v>7.3856975381008203</v>
      </c>
      <c r="CJ49" s="288">
        <f t="shared" si="53"/>
        <v>9.2614302461899189</v>
      </c>
      <c r="CK49" s="288">
        <f t="shared" si="53"/>
        <v>8.7924970691676432</v>
      </c>
      <c r="CL49" s="288">
        <f t="shared" si="53"/>
        <v>18.171160609613128</v>
      </c>
      <c r="CM49" s="287"/>
      <c r="CN49" s="275"/>
      <c r="CO49" s="275"/>
      <c r="CP49" s="281" t="s">
        <v>60</v>
      </c>
      <c r="CQ49" s="279"/>
      <c r="CR49" s="1386"/>
      <c r="CS49" s="280"/>
    </row>
    <row r="50" spans="1:97" s="268" customFormat="1" ht="11.45" customHeight="1">
      <c r="A50" s="269"/>
      <c r="B50" s="261"/>
      <c r="C50" s="1386"/>
      <c r="D50" s="261"/>
      <c r="E50" s="275"/>
      <c r="F50" s="275"/>
      <c r="G50" s="281" t="s">
        <v>215</v>
      </c>
      <c r="H50" s="276"/>
      <c r="I50" s="288">
        <v>100</v>
      </c>
      <c r="J50" s="288">
        <f t="shared" ref="J50:Z50" si="54">J24/$I24*100</f>
        <v>2.3780237802378026</v>
      </c>
      <c r="K50" s="288">
        <f t="shared" si="54"/>
        <v>2.6240262402624026</v>
      </c>
      <c r="L50" s="288">
        <f t="shared" si="54"/>
        <v>3.2800328003280033</v>
      </c>
      <c r="M50" s="288">
        <f t="shared" si="54"/>
        <v>4.3050430504305046</v>
      </c>
      <c r="N50" s="288">
        <f t="shared" si="54"/>
        <v>2.9930299302993029</v>
      </c>
      <c r="O50" s="288">
        <f t="shared" si="54"/>
        <v>4.1000410004100036</v>
      </c>
      <c r="P50" s="288">
        <f t="shared" si="54"/>
        <v>4.6330463304633041</v>
      </c>
      <c r="Q50" s="288">
        <f t="shared" si="54"/>
        <v>5.1660516605166054</v>
      </c>
      <c r="R50" s="288">
        <f t="shared" si="54"/>
        <v>5.5760557605576055</v>
      </c>
      <c r="S50" s="288">
        <f t="shared" si="54"/>
        <v>6.4780647806478058</v>
      </c>
      <c r="T50" s="288">
        <f t="shared" si="54"/>
        <v>6.4780647806478058</v>
      </c>
      <c r="U50" s="288">
        <f t="shared" si="54"/>
        <v>7.3390733907339083</v>
      </c>
      <c r="V50" s="288">
        <f t="shared" si="54"/>
        <v>8.282082820828208</v>
      </c>
      <c r="W50" s="288">
        <f t="shared" si="54"/>
        <v>8.6510865108651078</v>
      </c>
      <c r="X50" s="288">
        <f t="shared" si="54"/>
        <v>8.5280852808528085</v>
      </c>
      <c r="Y50" s="288">
        <f t="shared" si="54"/>
        <v>6.109061090610906</v>
      </c>
      <c r="Z50" s="288">
        <f t="shared" si="54"/>
        <v>12.915129151291513</v>
      </c>
      <c r="AA50" s="287"/>
      <c r="AB50" s="275"/>
      <c r="AC50" s="275"/>
      <c r="AD50" s="281" t="s">
        <v>215</v>
      </c>
      <c r="AE50" s="279"/>
      <c r="AF50" s="1386"/>
      <c r="AG50" s="289"/>
      <c r="AH50" s="261"/>
      <c r="AI50" s="1386"/>
      <c r="AJ50" s="261"/>
      <c r="AK50" s="275"/>
      <c r="AL50" s="275"/>
      <c r="AM50" s="281" t="s">
        <v>215</v>
      </c>
      <c r="AN50" s="276"/>
      <c r="AO50" s="288">
        <v>100</v>
      </c>
      <c r="AP50" s="288">
        <f t="shared" ref="AP50:BF50" si="55">AP24/$AO24*100</f>
        <v>2.828618968386023</v>
      </c>
      <c r="AQ50" s="288">
        <f t="shared" si="55"/>
        <v>2.828618968386023</v>
      </c>
      <c r="AR50" s="288">
        <f t="shared" si="55"/>
        <v>3.494176372712146</v>
      </c>
      <c r="AS50" s="288">
        <f t="shared" si="55"/>
        <v>4.1597337770382694</v>
      </c>
      <c r="AT50" s="288">
        <f t="shared" si="55"/>
        <v>3.4109816971713807</v>
      </c>
      <c r="AU50" s="288">
        <f t="shared" si="55"/>
        <v>4.5757071547420969</v>
      </c>
      <c r="AV50" s="288">
        <f t="shared" si="55"/>
        <v>5.1580698835274541</v>
      </c>
      <c r="AW50" s="288">
        <f t="shared" si="55"/>
        <v>5.1580698835274541</v>
      </c>
      <c r="AX50" s="288">
        <f t="shared" si="55"/>
        <v>6.3227953410981694</v>
      </c>
      <c r="AY50" s="288">
        <f t="shared" si="55"/>
        <v>6.8219633943427613</v>
      </c>
      <c r="AZ50" s="288">
        <f t="shared" si="55"/>
        <v>7.2379367720465897</v>
      </c>
      <c r="BA50" s="288">
        <f t="shared" si="55"/>
        <v>7.8202995008319469</v>
      </c>
      <c r="BB50" s="288">
        <f t="shared" si="55"/>
        <v>8.3194675540765388</v>
      </c>
      <c r="BC50" s="288">
        <f t="shared" si="55"/>
        <v>8.9018302828618978</v>
      </c>
      <c r="BD50" s="288">
        <f t="shared" si="55"/>
        <v>7.9034941763727122</v>
      </c>
      <c r="BE50" s="288">
        <f t="shared" si="55"/>
        <v>5.0748752079866888</v>
      </c>
      <c r="BF50" s="288">
        <f t="shared" si="55"/>
        <v>9.733777038269551</v>
      </c>
      <c r="BG50" s="287"/>
      <c r="BH50" s="275"/>
      <c r="BI50" s="275"/>
      <c r="BJ50" s="281" t="s">
        <v>215</v>
      </c>
      <c r="BK50" s="279"/>
      <c r="BL50" s="1386"/>
      <c r="BM50" s="289"/>
      <c r="BN50" s="261"/>
      <c r="BO50" s="1386"/>
      <c r="BP50" s="261"/>
      <c r="BQ50" s="275"/>
      <c r="BR50" s="275"/>
      <c r="BS50" s="281" t="s">
        <v>215</v>
      </c>
      <c r="BT50" s="276"/>
      <c r="BU50" s="288">
        <v>100</v>
      </c>
      <c r="BV50" s="288">
        <f t="shared" ref="BV50:CL50" si="56">BV24/$BU24*100</f>
        <v>1.9401778496362168</v>
      </c>
      <c r="BW50" s="288">
        <f t="shared" si="56"/>
        <v>2.4252223120452707</v>
      </c>
      <c r="BX50" s="288">
        <f t="shared" si="56"/>
        <v>3.0719482619240095</v>
      </c>
      <c r="BY50" s="288">
        <f t="shared" si="56"/>
        <v>4.4462409054163299</v>
      </c>
      <c r="BZ50" s="288">
        <f t="shared" si="56"/>
        <v>2.5869037995149555</v>
      </c>
      <c r="CA50" s="288">
        <f t="shared" si="56"/>
        <v>3.6378334680679059</v>
      </c>
      <c r="CB50" s="288">
        <f t="shared" si="56"/>
        <v>4.1228779304769603</v>
      </c>
      <c r="CC50" s="288">
        <f t="shared" si="56"/>
        <v>5.1738075990299111</v>
      </c>
      <c r="CD50" s="288">
        <f t="shared" si="56"/>
        <v>4.8504446240905414</v>
      </c>
      <c r="CE50" s="288">
        <f t="shared" si="56"/>
        <v>6.143896523848019</v>
      </c>
      <c r="CF50" s="288">
        <f t="shared" si="56"/>
        <v>5.7396928051738083</v>
      </c>
      <c r="CG50" s="288">
        <f t="shared" si="56"/>
        <v>6.8714632174616002</v>
      </c>
      <c r="CH50" s="288">
        <f t="shared" si="56"/>
        <v>8.2457558609539205</v>
      </c>
      <c r="CI50" s="288">
        <f t="shared" si="56"/>
        <v>8.4074373484236062</v>
      </c>
      <c r="CJ50" s="288">
        <f t="shared" si="56"/>
        <v>9.1350040420371865</v>
      </c>
      <c r="CK50" s="288">
        <f t="shared" si="56"/>
        <v>7.1139854486661287</v>
      </c>
      <c r="CL50" s="288">
        <f t="shared" si="56"/>
        <v>16.006467259498788</v>
      </c>
      <c r="CM50" s="287"/>
      <c r="CN50" s="275"/>
      <c r="CO50" s="275"/>
      <c r="CP50" s="281" t="s">
        <v>215</v>
      </c>
      <c r="CQ50" s="279"/>
      <c r="CR50" s="1386"/>
      <c r="CS50" s="289"/>
    </row>
    <row r="51" spans="1:97" s="268" customFormat="1" ht="11.45" customHeight="1">
      <c r="A51" s="269"/>
      <c r="B51" s="261"/>
      <c r="C51" s="1386"/>
      <c r="D51" s="261"/>
      <c r="E51" s="275"/>
      <c r="F51" s="275"/>
      <c r="G51" s="281" t="s">
        <v>62</v>
      </c>
      <c r="H51" s="276"/>
      <c r="I51" s="288">
        <v>100</v>
      </c>
      <c r="J51" s="288">
        <f t="shared" ref="J51:Z51" si="57">J25/$I25*100</f>
        <v>2.7294541091781643</v>
      </c>
      <c r="K51" s="288">
        <f t="shared" si="57"/>
        <v>3.4793041391721657</v>
      </c>
      <c r="L51" s="288">
        <f t="shared" si="57"/>
        <v>3.329334133173365</v>
      </c>
      <c r="M51" s="288">
        <f t="shared" si="57"/>
        <v>3.5692861427714462</v>
      </c>
      <c r="N51" s="288">
        <f t="shared" si="57"/>
        <v>2.8194361127774443</v>
      </c>
      <c r="O51" s="288">
        <f t="shared" si="57"/>
        <v>3.059388122375525</v>
      </c>
      <c r="P51" s="288">
        <f t="shared" si="57"/>
        <v>3.9592081583683263</v>
      </c>
      <c r="Q51" s="288">
        <f t="shared" si="57"/>
        <v>4.7390521895620878</v>
      </c>
      <c r="R51" s="288">
        <f t="shared" si="57"/>
        <v>5.6688662267546492</v>
      </c>
      <c r="S51" s="288">
        <f t="shared" si="57"/>
        <v>5.6088782243551289</v>
      </c>
      <c r="T51" s="288">
        <f t="shared" si="57"/>
        <v>5.9988002399520095</v>
      </c>
      <c r="U51" s="288">
        <f t="shared" si="57"/>
        <v>6.9886022795440912</v>
      </c>
      <c r="V51" s="288">
        <f t="shared" si="57"/>
        <v>7.8884223155368929</v>
      </c>
      <c r="W51" s="288">
        <f t="shared" si="57"/>
        <v>8.5182963407318546</v>
      </c>
      <c r="X51" s="288">
        <f t="shared" si="57"/>
        <v>8.0983803239352135</v>
      </c>
      <c r="Y51" s="288">
        <f t="shared" si="57"/>
        <v>6.0287942411517701</v>
      </c>
      <c r="Z51" s="288">
        <f t="shared" si="57"/>
        <v>17.456508698260347</v>
      </c>
      <c r="AA51" s="287"/>
      <c r="AB51" s="275"/>
      <c r="AC51" s="275"/>
      <c r="AD51" s="281" t="s">
        <v>62</v>
      </c>
      <c r="AE51" s="279"/>
      <c r="AF51" s="1386"/>
      <c r="AG51" s="289"/>
      <c r="AH51" s="261"/>
      <c r="AI51" s="1386"/>
      <c r="AJ51" s="261"/>
      <c r="AK51" s="275"/>
      <c r="AL51" s="275"/>
      <c r="AM51" s="281" t="s">
        <v>62</v>
      </c>
      <c r="AN51" s="276"/>
      <c r="AO51" s="288">
        <v>100</v>
      </c>
      <c r="AP51" s="288">
        <f t="shared" ref="AP51:BF51" si="58">AP25/$AO25*100</f>
        <v>3.3700583279325986</v>
      </c>
      <c r="AQ51" s="288">
        <f t="shared" si="58"/>
        <v>3.8237200259235258</v>
      </c>
      <c r="AR51" s="288">
        <f t="shared" si="58"/>
        <v>4.018146467919637</v>
      </c>
      <c r="AS51" s="288">
        <f t="shared" si="58"/>
        <v>3.5644847699287099</v>
      </c>
      <c r="AT51" s="288">
        <f t="shared" si="58"/>
        <v>2.268308489954634</v>
      </c>
      <c r="AU51" s="288">
        <f t="shared" si="58"/>
        <v>3.3052495139338953</v>
      </c>
      <c r="AV51" s="288">
        <f t="shared" si="58"/>
        <v>4.4718081659105637</v>
      </c>
      <c r="AW51" s="288">
        <f t="shared" si="58"/>
        <v>5.7679844458846405</v>
      </c>
      <c r="AX51" s="288">
        <f t="shared" si="58"/>
        <v>6.0920285158781597</v>
      </c>
      <c r="AY51" s="288">
        <f t="shared" si="58"/>
        <v>5.8327932598833439</v>
      </c>
      <c r="AZ51" s="288">
        <f t="shared" si="58"/>
        <v>6.6104990278677906</v>
      </c>
      <c r="BA51" s="288">
        <f t="shared" si="58"/>
        <v>7.3233959818535324</v>
      </c>
      <c r="BB51" s="288">
        <f t="shared" si="58"/>
        <v>8.7491898898250167</v>
      </c>
      <c r="BC51" s="288">
        <f t="shared" si="58"/>
        <v>9.6565132858068701</v>
      </c>
      <c r="BD51" s="288">
        <f t="shared" si="58"/>
        <v>8.4899546338301999</v>
      </c>
      <c r="BE51" s="288">
        <f t="shared" si="58"/>
        <v>4.9254698639014904</v>
      </c>
      <c r="BF51" s="288">
        <f t="shared" si="58"/>
        <v>11.665586519766688</v>
      </c>
      <c r="BG51" s="287"/>
      <c r="BH51" s="275"/>
      <c r="BI51" s="275"/>
      <c r="BJ51" s="281" t="s">
        <v>62</v>
      </c>
      <c r="BK51" s="279"/>
      <c r="BL51" s="1386"/>
      <c r="BM51" s="289"/>
      <c r="BN51" s="261"/>
      <c r="BO51" s="1386"/>
      <c r="BP51" s="261"/>
      <c r="BQ51" s="275"/>
      <c r="BR51" s="275"/>
      <c r="BS51" s="281" t="s">
        <v>62</v>
      </c>
      <c r="BT51" s="276"/>
      <c r="BU51" s="288">
        <v>100</v>
      </c>
      <c r="BV51" s="288">
        <f t="shared" ref="BV51:CL51" si="59">BV25/$BU25*100</f>
        <v>2.1775544388609713</v>
      </c>
      <c r="BW51" s="288">
        <f t="shared" si="59"/>
        <v>3.1825795644891124</v>
      </c>
      <c r="BX51" s="288">
        <f t="shared" si="59"/>
        <v>2.7359017308766056</v>
      </c>
      <c r="BY51" s="288">
        <f t="shared" si="59"/>
        <v>3.5734226689000561</v>
      </c>
      <c r="BZ51" s="288">
        <f t="shared" si="59"/>
        <v>3.2942490228922394</v>
      </c>
      <c r="CA51" s="288">
        <f t="shared" si="59"/>
        <v>2.8475711892797317</v>
      </c>
      <c r="CB51" s="288">
        <f t="shared" si="59"/>
        <v>3.5175879396984926</v>
      </c>
      <c r="CC51" s="288">
        <f t="shared" si="59"/>
        <v>3.8525963149078724</v>
      </c>
      <c r="CD51" s="288">
        <f t="shared" si="59"/>
        <v>5.3042992741485202</v>
      </c>
      <c r="CE51" s="288">
        <f t="shared" si="59"/>
        <v>5.4159687325516472</v>
      </c>
      <c r="CF51" s="288">
        <f t="shared" si="59"/>
        <v>5.4718034617532112</v>
      </c>
      <c r="CG51" s="288">
        <f t="shared" si="59"/>
        <v>6.7001675041876041</v>
      </c>
      <c r="CH51" s="288">
        <f t="shared" si="59"/>
        <v>7.1468453378001122</v>
      </c>
      <c r="CI51" s="288">
        <f t="shared" si="59"/>
        <v>7.5376884422110546</v>
      </c>
      <c r="CJ51" s="288">
        <f t="shared" si="59"/>
        <v>7.7610273590173087</v>
      </c>
      <c r="CK51" s="288">
        <f t="shared" si="59"/>
        <v>6.9793411501954212</v>
      </c>
      <c r="CL51" s="288">
        <f t="shared" si="59"/>
        <v>22.445561139028474</v>
      </c>
      <c r="CM51" s="287"/>
      <c r="CN51" s="275"/>
      <c r="CO51" s="275"/>
      <c r="CP51" s="281" t="s">
        <v>62</v>
      </c>
      <c r="CQ51" s="279"/>
      <c r="CR51" s="1386"/>
      <c r="CS51" s="289"/>
    </row>
    <row r="52" spans="1:97" s="268" customFormat="1" ht="11.45" customHeight="1">
      <c r="A52" s="269"/>
      <c r="B52" s="261"/>
      <c r="C52" s="1386"/>
      <c r="D52" s="261"/>
      <c r="E52" s="275"/>
      <c r="F52" s="275"/>
      <c r="G52" s="281" t="s">
        <v>63</v>
      </c>
      <c r="H52" s="276"/>
      <c r="I52" s="288">
        <v>100</v>
      </c>
      <c r="J52" s="288">
        <f t="shared" ref="J52:Z52" si="60">J26/$I26*100</f>
        <v>2.4151811385853938</v>
      </c>
      <c r="K52" s="288">
        <f t="shared" si="60"/>
        <v>3.0477285796434734</v>
      </c>
      <c r="L52" s="288">
        <f t="shared" si="60"/>
        <v>3.5077630822311674</v>
      </c>
      <c r="M52" s="288">
        <f t="shared" si="60"/>
        <v>2.6739505462909716</v>
      </c>
      <c r="N52" s="288">
        <f t="shared" si="60"/>
        <v>2.8752156411730878</v>
      </c>
      <c r="O52" s="288">
        <f t="shared" si="60"/>
        <v>2.8464634847613572</v>
      </c>
      <c r="P52" s="288">
        <f t="shared" si="60"/>
        <v>3.3640023001725132</v>
      </c>
      <c r="Q52" s="288">
        <f t="shared" si="60"/>
        <v>4.7728579643473257</v>
      </c>
      <c r="R52" s="288">
        <f t="shared" si="60"/>
        <v>6.2967222541690626</v>
      </c>
      <c r="S52" s="288">
        <f t="shared" si="60"/>
        <v>5.8079355951696376</v>
      </c>
      <c r="T52" s="288">
        <f t="shared" si="60"/>
        <v>7.2167912593444505</v>
      </c>
      <c r="U52" s="288">
        <f t="shared" si="60"/>
        <v>7.6480736055204144</v>
      </c>
      <c r="V52" s="288">
        <f t="shared" si="60"/>
        <v>8.2806210465784922</v>
      </c>
      <c r="W52" s="288">
        <f t="shared" si="60"/>
        <v>9.6607245543415754</v>
      </c>
      <c r="X52" s="288">
        <f t="shared" si="60"/>
        <v>9.0569292696952264</v>
      </c>
      <c r="Y52" s="288">
        <f t="shared" si="60"/>
        <v>6.9005175388154107</v>
      </c>
      <c r="Z52" s="288">
        <f t="shared" si="60"/>
        <v>13.599769982748706</v>
      </c>
      <c r="AA52" s="287"/>
      <c r="AB52" s="275"/>
      <c r="AC52" s="275"/>
      <c r="AD52" s="281" t="s">
        <v>63</v>
      </c>
      <c r="AE52" s="279"/>
      <c r="AF52" s="1386"/>
      <c r="AG52" s="280"/>
      <c r="AH52" s="261"/>
      <c r="AI52" s="1386"/>
      <c r="AJ52" s="261"/>
      <c r="AK52" s="275"/>
      <c r="AL52" s="275"/>
      <c r="AM52" s="281" t="s">
        <v>63</v>
      </c>
      <c r="AN52" s="276"/>
      <c r="AO52" s="288">
        <v>100</v>
      </c>
      <c r="AP52" s="288">
        <f t="shared" ref="AP52:BF52" si="61">AP26/$AO26*100</f>
        <v>2.4125452352231602</v>
      </c>
      <c r="AQ52" s="288">
        <f t="shared" si="61"/>
        <v>3.7997587454764772</v>
      </c>
      <c r="AR52" s="288">
        <f t="shared" si="61"/>
        <v>3.0759951749095298</v>
      </c>
      <c r="AS52" s="288">
        <f t="shared" si="61"/>
        <v>2.6537997587454765</v>
      </c>
      <c r="AT52" s="288">
        <f t="shared" si="61"/>
        <v>3.4981905910735827</v>
      </c>
      <c r="AU52" s="288">
        <f t="shared" si="61"/>
        <v>3.0759951749095298</v>
      </c>
      <c r="AV52" s="288">
        <f t="shared" si="61"/>
        <v>4.4028950542822676</v>
      </c>
      <c r="AW52" s="288">
        <f t="shared" si="61"/>
        <v>4.8250904704463204</v>
      </c>
      <c r="AX52" s="288">
        <f t="shared" si="61"/>
        <v>6.6344993968636912</v>
      </c>
      <c r="AY52" s="288">
        <f t="shared" si="61"/>
        <v>6.8154402895054282</v>
      </c>
      <c r="AZ52" s="288">
        <f t="shared" si="61"/>
        <v>7.1773220747889024</v>
      </c>
      <c r="BA52" s="288">
        <f t="shared" si="61"/>
        <v>9.1073582629674306</v>
      </c>
      <c r="BB52" s="288">
        <f t="shared" si="61"/>
        <v>7.5995174909529544</v>
      </c>
      <c r="BC52" s="288">
        <f t="shared" si="61"/>
        <v>9.7104945717732214</v>
      </c>
      <c r="BD52" s="288">
        <f t="shared" si="61"/>
        <v>9.7104945717732214</v>
      </c>
      <c r="BE52" s="288">
        <f t="shared" si="61"/>
        <v>5.8504221954161642</v>
      </c>
      <c r="BF52" s="288">
        <f t="shared" si="61"/>
        <v>9.5898673100120622</v>
      </c>
      <c r="BG52" s="287"/>
      <c r="BH52" s="275"/>
      <c r="BI52" s="275"/>
      <c r="BJ52" s="281" t="s">
        <v>63</v>
      </c>
      <c r="BK52" s="279"/>
      <c r="BL52" s="1386"/>
      <c r="BM52" s="280"/>
      <c r="BN52" s="261"/>
      <c r="BO52" s="1386"/>
      <c r="BP52" s="261"/>
      <c r="BQ52" s="275"/>
      <c r="BR52" s="275"/>
      <c r="BS52" s="281" t="s">
        <v>63</v>
      </c>
      <c r="BT52" s="276"/>
      <c r="BU52" s="288">
        <v>100</v>
      </c>
      <c r="BV52" s="288">
        <f t="shared" ref="BV52:CL52" si="62">BV26/$BU26*100</f>
        <v>2.4175824175824179</v>
      </c>
      <c r="BW52" s="288">
        <f t="shared" si="62"/>
        <v>2.3626373626373627</v>
      </c>
      <c r="BX52" s="288">
        <f t="shared" si="62"/>
        <v>3.901098901098901</v>
      </c>
      <c r="BY52" s="288">
        <f t="shared" si="62"/>
        <v>2.6923076923076925</v>
      </c>
      <c r="BZ52" s="288">
        <f t="shared" si="62"/>
        <v>2.3076923076923079</v>
      </c>
      <c r="CA52" s="288">
        <f t="shared" si="62"/>
        <v>2.6373626373626373</v>
      </c>
      <c r="CB52" s="288">
        <f t="shared" si="62"/>
        <v>2.4175824175824179</v>
      </c>
      <c r="CC52" s="288">
        <f t="shared" si="62"/>
        <v>4.7252747252747254</v>
      </c>
      <c r="CD52" s="288">
        <f t="shared" si="62"/>
        <v>5.9890109890109891</v>
      </c>
      <c r="CE52" s="288">
        <f t="shared" si="62"/>
        <v>4.8901098901098905</v>
      </c>
      <c r="CF52" s="288">
        <f t="shared" si="62"/>
        <v>7.2527472527472536</v>
      </c>
      <c r="CG52" s="288">
        <f t="shared" si="62"/>
        <v>6.3186813186813184</v>
      </c>
      <c r="CH52" s="288">
        <f t="shared" si="62"/>
        <v>8.9010989010989015</v>
      </c>
      <c r="CI52" s="288">
        <f t="shared" si="62"/>
        <v>9.6153846153846168</v>
      </c>
      <c r="CJ52" s="288">
        <f t="shared" si="62"/>
        <v>8.4615384615384617</v>
      </c>
      <c r="CK52" s="288">
        <f t="shared" si="62"/>
        <v>7.8571428571428568</v>
      </c>
      <c r="CL52" s="288">
        <f t="shared" si="62"/>
        <v>17.252747252747252</v>
      </c>
      <c r="CM52" s="287"/>
      <c r="CN52" s="275"/>
      <c r="CO52" s="275"/>
      <c r="CP52" s="281" t="s">
        <v>63</v>
      </c>
      <c r="CQ52" s="279"/>
      <c r="CR52" s="1386"/>
      <c r="CS52" s="280"/>
    </row>
    <row r="53" spans="1:97" s="268" customFormat="1" ht="11.45" customHeight="1">
      <c r="A53" s="269"/>
      <c r="B53" s="261"/>
      <c r="C53" s="1386"/>
      <c r="D53" s="261"/>
      <c r="E53" s="275"/>
      <c r="F53" s="275"/>
      <c r="G53" s="281" t="s">
        <v>64</v>
      </c>
      <c r="H53" s="276"/>
      <c r="I53" s="288">
        <v>100</v>
      </c>
      <c r="J53" s="288">
        <f t="shared" ref="J53:Z53" si="63">J27/$I27*100</f>
        <v>2.7596017069701282</v>
      </c>
      <c r="K53" s="288">
        <f t="shared" si="63"/>
        <v>3.2716927453769555</v>
      </c>
      <c r="L53" s="288">
        <f t="shared" si="63"/>
        <v>3.5277382645803699</v>
      </c>
      <c r="M53" s="288">
        <f t="shared" si="63"/>
        <v>3.641536273115221</v>
      </c>
      <c r="N53" s="288">
        <f t="shared" si="63"/>
        <v>3.1863442389758174</v>
      </c>
      <c r="O53" s="288">
        <f t="shared" si="63"/>
        <v>2.5320056899004268</v>
      </c>
      <c r="P53" s="288">
        <f t="shared" si="63"/>
        <v>4.2105263157894735</v>
      </c>
      <c r="Q53" s="288">
        <f t="shared" si="63"/>
        <v>4.9786628733997151</v>
      </c>
      <c r="R53" s="288">
        <f t="shared" si="63"/>
        <v>5.8321479374110954</v>
      </c>
      <c r="S53" s="288">
        <f t="shared" si="63"/>
        <v>6.0881934566145093</v>
      </c>
      <c r="T53" s="288">
        <f t="shared" si="63"/>
        <v>5.7467994310099568</v>
      </c>
      <c r="U53" s="288">
        <f t="shared" si="63"/>
        <v>7.5960170697012801</v>
      </c>
      <c r="V53" s="288">
        <f t="shared" si="63"/>
        <v>7.8805120910384066</v>
      </c>
      <c r="W53" s="288">
        <f t="shared" si="63"/>
        <v>10.128022759601707</v>
      </c>
      <c r="X53" s="288">
        <f t="shared" si="63"/>
        <v>9.4452347083926025</v>
      </c>
      <c r="Y53" s="288">
        <f t="shared" si="63"/>
        <v>6.9132290184921761</v>
      </c>
      <c r="Z53" s="288">
        <f t="shared" si="63"/>
        <v>12.119487908961593</v>
      </c>
      <c r="AA53" s="287"/>
      <c r="AB53" s="275"/>
      <c r="AC53" s="275"/>
      <c r="AD53" s="281" t="s">
        <v>64</v>
      </c>
      <c r="AE53" s="279"/>
      <c r="AF53" s="1386"/>
      <c r="AG53" s="274"/>
      <c r="AH53" s="261"/>
      <c r="AI53" s="1386"/>
      <c r="AJ53" s="261"/>
      <c r="AK53" s="275"/>
      <c r="AL53" s="275"/>
      <c r="AM53" s="281" t="s">
        <v>64</v>
      </c>
      <c r="AN53" s="276"/>
      <c r="AO53" s="288">
        <v>100</v>
      </c>
      <c r="AP53" s="288">
        <f t="shared" ref="AP53:BF53" si="64">AP27/$AO27*100</f>
        <v>2.9982363315696645</v>
      </c>
      <c r="AQ53" s="288">
        <f t="shared" si="64"/>
        <v>3.6449147560258672</v>
      </c>
      <c r="AR53" s="288">
        <f t="shared" si="64"/>
        <v>3.4097589653145208</v>
      </c>
      <c r="AS53" s="288">
        <f t="shared" si="64"/>
        <v>3.7037037037037033</v>
      </c>
      <c r="AT53" s="288">
        <f t="shared" si="64"/>
        <v>3.4097589653145208</v>
      </c>
      <c r="AU53" s="288">
        <f t="shared" si="64"/>
        <v>2.821869488536155</v>
      </c>
      <c r="AV53" s="288">
        <f t="shared" si="64"/>
        <v>5.0558495002939452</v>
      </c>
      <c r="AW53" s="288">
        <f t="shared" si="64"/>
        <v>5.761316872427984</v>
      </c>
      <c r="AX53" s="288">
        <f t="shared" si="64"/>
        <v>6.2904174015285124</v>
      </c>
      <c r="AY53" s="288">
        <f t="shared" si="64"/>
        <v>6.4079952968841862</v>
      </c>
      <c r="AZ53" s="288">
        <f t="shared" si="64"/>
        <v>5.8201058201058196</v>
      </c>
      <c r="BA53" s="288">
        <f t="shared" si="64"/>
        <v>7.4661963550852448</v>
      </c>
      <c r="BB53" s="288">
        <f t="shared" si="64"/>
        <v>7.9365079365079358</v>
      </c>
      <c r="BC53" s="288">
        <f t="shared" si="64"/>
        <v>9.9941211052322156</v>
      </c>
      <c r="BD53" s="288">
        <f t="shared" si="64"/>
        <v>10.170487948265725</v>
      </c>
      <c r="BE53" s="288">
        <f t="shared" si="64"/>
        <v>6.4079952968841862</v>
      </c>
      <c r="BF53" s="288">
        <f t="shared" si="64"/>
        <v>8.5831863609641381</v>
      </c>
      <c r="BG53" s="287"/>
      <c r="BH53" s="275"/>
      <c r="BI53" s="275"/>
      <c r="BJ53" s="281" t="s">
        <v>64</v>
      </c>
      <c r="BK53" s="279"/>
      <c r="BL53" s="1386"/>
      <c r="BM53" s="274"/>
      <c r="BN53" s="261"/>
      <c r="BO53" s="1386"/>
      <c r="BP53" s="261"/>
      <c r="BQ53" s="275"/>
      <c r="BR53" s="275"/>
      <c r="BS53" s="281" t="s">
        <v>64</v>
      </c>
      <c r="BT53" s="276"/>
      <c r="BU53" s="288">
        <v>100</v>
      </c>
      <c r="BV53" s="288">
        <f t="shared" ref="BV53:CL53" si="65">BV27/$BU27*100</f>
        <v>2.535832414553473</v>
      </c>
      <c r="BW53" s="288">
        <f t="shared" si="65"/>
        <v>2.9217199558985665</v>
      </c>
      <c r="BX53" s="288">
        <f t="shared" si="65"/>
        <v>3.6383682469680267</v>
      </c>
      <c r="BY53" s="288">
        <f t="shared" si="65"/>
        <v>3.5832414553472991</v>
      </c>
      <c r="BZ53" s="288">
        <f t="shared" si="65"/>
        <v>2.9768467475192946</v>
      </c>
      <c r="CA53" s="288">
        <f t="shared" si="65"/>
        <v>2.2601984564498347</v>
      </c>
      <c r="CB53" s="288">
        <f t="shared" si="65"/>
        <v>3.4178610804851157</v>
      </c>
      <c r="CC53" s="288">
        <f t="shared" si="65"/>
        <v>4.2447629547960313</v>
      </c>
      <c r="CD53" s="288">
        <f t="shared" si="65"/>
        <v>5.4024255788313127</v>
      </c>
      <c r="CE53" s="288">
        <f t="shared" si="65"/>
        <v>5.7883131201764053</v>
      </c>
      <c r="CF53" s="288">
        <f t="shared" si="65"/>
        <v>5.6780595369349509</v>
      </c>
      <c r="CG53" s="288">
        <f t="shared" si="65"/>
        <v>7.7177508269018746</v>
      </c>
      <c r="CH53" s="288">
        <f t="shared" si="65"/>
        <v>7.8280044101433299</v>
      </c>
      <c r="CI53" s="288">
        <f t="shared" si="65"/>
        <v>10.253583241455347</v>
      </c>
      <c r="CJ53" s="288">
        <f t="shared" si="65"/>
        <v>8.7651598676957008</v>
      </c>
      <c r="CK53" s="288">
        <f t="shared" si="65"/>
        <v>7.3869900771775079</v>
      </c>
      <c r="CL53" s="288">
        <f t="shared" si="65"/>
        <v>15.435501653803749</v>
      </c>
      <c r="CM53" s="287"/>
      <c r="CN53" s="275"/>
      <c r="CO53" s="275"/>
      <c r="CP53" s="281" t="s">
        <v>64</v>
      </c>
      <c r="CQ53" s="279"/>
      <c r="CR53" s="1386"/>
      <c r="CS53" s="274"/>
    </row>
    <row r="54" spans="1:97" s="268" customFormat="1" ht="17.25" customHeight="1">
      <c r="A54" s="269"/>
      <c r="B54" s="261"/>
      <c r="C54" s="1386"/>
      <c r="D54" s="261"/>
      <c r="E54" s="275"/>
      <c r="F54" s="275"/>
      <c r="G54" s="281" t="s">
        <v>65</v>
      </c>
      <c r="H54" s="276"/>
      <c r="I54" s="288">
        <v>100</v>
      </c>
      <c r="J54" s="288">
        <f t="shared" ref="J54:Z54" si="66">J28/$I28*100</f>
        <v>2.0225294418842807</v>
      </c>
      <c r="K54" s="288">
        <f t="shared" si="66"/>
        <v>3.0977982590885818</v>
      </c>
      <c r="L54" s="288">
        <f t="shared" si="66"/>
        <v>3.0465949820788532</v>
      </c>
      <c r="M54" s="288">
        <f t="shared" si="66"/>
        <v>3.9682539682539679</v>
      </c>
      <c r="N54" s="288">
        <f t="shared" si="66"/>
        <v>3.1490015360983099</v>
      </c>
      <c r="O54" s="288">
        <f t="shared" si="66"/>
        <v>3.1233998975934463</v>
      </c>
      <c r="P54" s="288">
        <f t="shared" si="66"/>
        <v>3.9426523297491038</v>
      </c>
      <c r="Q54" s="288">
        <f t="shared" si="66"/>
        <v>4.8899129544290831</v>
      </c>
      <c r="R54" s="288">
        <f t="shared" si="66"/>
        <v>5.40194572452637</v>
      </c>
      <c r="S54" s="288">
        <f t="shared" si="66"/>
        <v>6.0675883256528413</v>
      </c>
      <c r="T54" s="288">
        <f t="shared" si="66"/>
        <v>6.1187916026625704</v>
      </c>
      <c r="U54" s="288">
        <f t="shared" si="66"/>
        <v>6.9124423963133648</v>
      </c>
      <c r="V54" s="288">
        <f t="shared" si="66"/>
        <v>7.9621095750128008</v>
      </c>
      <c r="W54" s="288">
        <f t="shared" si="66"/>
        <v>8.3973374295954937</v>
      </c>
      <c r="X54" s="288">
        <f t="shared" si="66"/>
        <v>9.7798259088581663</v>
      </c>
      <c r="Y54" s="288">
        <f t="shared" si="66"/>
        <v>6.7844342037890426</v>
      </c>
      <c r="Z54" s="288">
        <f t="shared" si="66"/>
        <v>15.284178187403993</v>
      </c>
      <c r="AA54" s="287"/>
      <c r="AB54" s="275"/>
      <c r="AC54" s="275"/>
      <c r="AD54" s="281" t="s">
        <v>65</v>
      </c>
      <c r="AE54" s="279"/>
      <c r="AF54" s="1386"/>
      <c r="AG54" s="274"/>
      <c r="AH54" s="261"/>
      <c r="AI54" s="1386"/>
      <c r="AJ54" s="261"/>
      <c r="AK54" s="275"/>
      <c r="AL54" s="275"/>
      <c r="AM54" s="281" t="s">
        <v>65</v>
      </c>
      <c r="AN54" s="276"/>
      <c r="AO54" s="288">
        <v>100</v>
      </c>
      <c r="AP54" s="288">
        <f t="shared" ref="AP54:BF54" si="67">AP28/$AO28*100</f>
        <v>2.0524515393386547</v>
      </c>
      <c r="AQ54" s="288">
        <f t="shared" si="67"/>
        <v>3.2497149372862029</v>
      </c>
      <c r="AR54" s="288">
        <f t="shared" si="67"/>
        <v>3.6488027366020526</v>
      </c>
      <c r="AS54" s="288">
        <f t="shared" si="67"/>
        <v>4.8460661345496012</v>
      </c>
      <c r="AT54" s="288">
        <f t="shared" si="67"/>
        <v>3.1356898517673892</v>
      </c>
      <c r="AU54" s="288">
        <f t="shared" si="67"/>
        <v>3.7628278221208662</v>
      </c>
      <c r="AV54" s="288">
        <f t="shared" si="67"/>
        <v>4.3329532497149374</v>
      </c>
      <c r="AW54" s="288">
        <f t="shared" si="67"/>
        <v>5.4161915621436716</v>
      </c>
      <c r="AX54" s="288">
        <f t="shared" si="67"/>
        <v>6.214367160775371</v>
      </c>
      <c r="AY54" s="288">
        <f t="shared" si="67"/>
        <v>6.4424173318129982</v>
      </c>
      <c r="AZ54" s="288">
        <f t="shared" si="67"/>
        <v>6.0433295324971494</v>
      </c>
      <c r="BA54" s="288">
        <f t="shared" si="67"/>
        <v>7.7537058152793614</v>
      </c>
      <c r="BB54" s="288">
        <f t="shared" si="67"/>
        <v>7.9817559863169896</v>
      </c>
      <c r="BC54" s="288">
        <f t="shared" si="67"/>
        <v>8.8369441277080956</v>
      </c>
      <c r="BD54" s="288">
        <f t="shared" si="67"/>
        <v>10.091220068415051</v>
      </c>
      <c r="BE54" s="288">
        <f t="shared" si="67"/>
        <v>6.0433295324971494</v>
      </c>
      <c r="BF54" s="288">
        <f t="shared" si="67"/>
        <v>10.091220068415051</v>
      </c>
      <c r="BG54" s="287"/>
      <c r="BH54" s="275"/>
      <c r="BI54" s="275"/>
      <c r="BJ54" s="281" t="s">
        <v>65</v>
      </c>
      <c r="BK54" s="279"/>
      <c r="BL54" s="1386"/>
      <c r="BM54" s="274"/>
      <c r="BN54" s="261"/>
      <c r="BO54" s="1386"/>
      <c r="BP54" s="261"/>
      <c r="BQ54" s="275"/>
      <c r="BR54" s="275"/>
      <c r="BS54" s="281" t="s">
        <v>65</v>
      </c>
      <c r="BT54" s="276"/>
      <c r="BU54" s="288">
        <v>100</v>
      </c>
      <c r="BV54" s="288">
        <f t="shared" ref="BV54:CL54" si="68">BV28/$BU28*100</f>
        <v>1.9981412639405203</v>
      </c>
      <c r="BW54" s="288">
        <f t="shared" si="68"/>
        <v>2.9739776951672861</v>
      </c>
      <c r="BX54" s="288">
        <f t="shared" si="68"/>
        <v>2.5557620817843865</v>
      </c>
      <c r="BY54" s="288">
        <f t="shared" si="68"/>
        <v>3.2527881040892193</v>
      </c>
      <c r="BZ54" s="288">
        <f t="shared" si="68"/>
        <v>3.1598513011152414</v>
      </c>
      <c r="CA54" s="288">
        <f t="shared" si="68"/>
        <v>2.6022304832713754</v>
      </c>
      <c r="CB54" s="288">
        <f t="shared" si="68"/>
        <v>3.6245353159851299</v>
      </c>
      <c r="CC54" s="288">
        <f t="shared" si="68"/>
        <v>4.4609665427509295</v>
      </c>
      <c r="CD54" s="288">
        <f t="shared" si="68"/>
        <v>4.7397769516728623</v>
      </c>
      <c r="CE54" s="288">
        <f t="shared" si="68"/>
        <v>5.7620817843866172</v>
      </c>
      <c r="CF54" s="288">
        <f t="shared" si="68"/>
        <v>6.1802973977695164</v>
      </c>
      <c r="CG54" s="288">
        <f t="shared" si="68"/>
        <v>6.2267657992565058</v>
      </c>
      <c r="CH54" s="288">
        <f t="shared" si="68"/>
        <v>7.9460966542750935</v>
      </c>
      <c r="CI54" s="288">
        <f t="shared" si="68"/>
        <v>8.0390334572490705</v>
      </c>
      <c r="CJ54" s="288">
        <f t="shared" si="68"/>
        <v>9.5260223048327131</v>
      </c>
      <c r="CK54" s="288">
        <f t="shared" si="68"/>
        <v>7.3884758364312271</v>
      </c>
      <c r="CL54" s="288">
        <f t="shared" si="68"/>
        <v>19.516728624535315</v>
      </c>
      <c r="CM54" s="287"/>
      <c r="CN54" s="275"/>
      <c r="CO54" s="275"/>
      <c r="CP54" s="281" t="s">
        <v>65</v>
      </c>
      <c r="CQ54" s="279"/>
      <c r="CR54" s="1386"/>
      <c r="CS54" s="274"/>
    </row>
    <row r="55" spans="1:97" s="268" customFormat="1" ht="17.25" customHeight="1">
      <c r="A55" s="269"/>
      <c r="B55" s="261"/>
      <c r="C55" s="1386"/>
      <c r="D55" s="261"/>
      <c r="E55" s="1381" t="s">
        <v>216</v>
      </c>
      <c r="F55" s="1385"/>
      <c r="G55" s="1385"/>
      <c r="H55" s="273"/>
      <c r="I55" s="285">
        <v>100</v>
      </c>
      <c r="J55" s="285">
        <f t="shared" ref="J55:Z55" si="69">J29/$I29*100</f>
        <v>3.317954255423579</v>
      </c>
      <c r="K55" s="285">
        <f t="shared" si="69"/>
        <v>3.8774909197997447</v>
      </c>
      <c r="L55" s="285">
        <f t="shared" si="69"/>
        <v>3.7891430254245608</v>
      </c>
      <c r="M55" s="285">
        <f t="shared" si="69"/>
        <v>3.2296063610483947</v>
      </c>
      <c r="N55" s="285">
        <f t="shared" si="69"/>
        <v>2.8467654854225972</v>
      </c>
      <c r="O55" s="285">
        <f t="shared" si="69"/>
        <v>3.6615294002159611</v>
      </c>
      <c r="P55" s="285">
        <f t="shared" si="69"/>
        <v>4.7413369981348774</v>
      </c>
      <c r="Q55" s="285">
        <f t="shared" si="69"/>
        <v>5.2517914989692747</v>
      </c>
      <c r="R55" s="285">
        <f t="shared" si="69"/>
        <v>5.7916952979287322</v>
      </c>
      <c r="S55" s="285">
        <f t="shared" si="69"/>
        <v>6.0567389810542851</v>
      </c>
      <c r="T55" s="285">
        <f t="shared" si="69"/>
        <v>6.0567389810542851</v>
      </c>
      <c r="U55" s="285">
        <f t="shared" si="69"/>
        <v>7.902228330224796</v>
      </c>
      <c r="V55" s="285">
        <f t="shared" si="69"/>
        <v>7.7353489741827817</v>
      </c>
      <c r="W55" s="285">
        <f t="shared" si="69"/>
        <v>8.2752527731422401</v>
      </c>
      <c r="X55" s="285">
        <f t="shared" si="69"/>
        <v>7.9513104937665657</v>
      </c>
      <c r="Y55" s="285">
        <f t="shared" si="69"/>
        <v>5.5953666437616567</v>
      </c>
      <c r="Z55" s="285">
        <f t="shared" si="69"/>
        <v>13.684107195445176</v>
      </c>
      <c r="AA55" s="286"/>
      <c r="AB55" s="1381" t="s">
        <v>216</v>
      </c>
      <c r="AC55" s="1385"/>
      <c r="AD55" s="1385"/>
      <c r="AE55" s="266"/>
      <c r="AF55" s="1386"/>
      <c r="AG55" s="274"/>
      <c r="AH55" s="261"/>
      <c r="AI55" s="1386"/>
      <c r="AJ55" s="261"/>
      <c r="AK55" s="1381" t="s">
        <v>216</v>
      </c>
      <c r="AL55" s="1385"/>
      <c r="AM55" s="1385"/>
      <c r="AN55" s="273"/>
      <c r="AO55" s="285">
        <v>100</v>
      </c>
      <c r="AP55" s="285">
        <f t="shared" ref="AP55:BF55" si="70">AP29/$AO29*100</f>
        <v>3.8436761863860855</v>
      </c>
      <c r="AQ55" s="285">
        <f t="shared" si="70"/>
        <v>4.6167060339274206</v>
      </c>
      <c r="AR55" s="285">
        <f t="shared" si="70"/>
        <v>3.7792570324243075</v>
      </c>
      <c r="AS55" s="285">
        <f t="shared" si="70"/>
        <v>3.3497960060124545</v>
      </c>
      <c r="AT55" s="285">
        <f t="shared" si="70"/>
        <v>2.7700236203564526</v>
      </c>
      <c r="AU55" s="285">
        <f t="shared" si="70"/>
        <v>3.71483787846253</v>
      </c>
      <c r="AV55" s="285">
        <f t="shared" si="70"/>
        <v>5.5615202920334976</v>
      </c>
      <c r="AW55" s="285">
        <f t="shared" si="70"/>
        <v>5.9050891131629806</v>
      </c>
      <c r="AX55" s="285">
        <f t="shared" si="70"/>
        <v>6.1198196263689066</v>
      </c>
      <c r="AY55" s="285">
        <f t="shared" si="70"/>
        <v>6.6995920120249091</v>
      </c>
      <c r="AZ55" s="285">
        <f t="shared" si="70"/>
        <v>6.613699806742539</v>
      </c>
      <c r="BA55" s="285">
        <f t="shared" si="70"/>
        <v>8.0523942452222457</v>
      </c>
      <c r="BB55" s="285">
        <f t="shared" si="70"/>
        <v>8.3744900150311352</v>
      </c>
      <c r="BC55" s="285">
        <f t="shared" si="70"/>
        <v>8.8254240927635816</v>
      </c>
      <c r="BD55" s="285">
        <f t="shared" si="70"/>
        <v>8.1597595018252083</v>
      </c>
      <c r="BE55" s="285">
        <f t="shared" si="70"/>
        <v>5.0676401116598671</v>
      </c>
      <c r="BF55" s="285">
        <f t="shared" si="70"/>
        <v>8.3530169637105445</v>
      </c>
      <c r="BG55" s="286"/>
      <c r="BH55" s="1381" t="s">
        <v>216</v>
      </c>
      <c r="BI55" s="1385"/>
      <c r="BJ55" s="1385"/>
      <c r="BK55" s="266"/>
      <c r="BL55" s="1386"/>
      <c r="BM55" s="274"/>
      <c r="BN55" s="261"/>
      <c r="BO55" s="1386"/>
      <c r="BP55" s="261"/>
      <c r="BQ55" s="1381" t="s">
        <v>216</v>
      </c>
      <c r="BR55" s="1385"/>
      <c r="BS55" s="1385"/>
      <c r="BT55" s="273"/>
      <c r="BU55" s="285">
        <v>100</v>
      </c>
      <c r="BV55" s="285">
        <f t="shared" ref="BV55:CL55" si="71">BV29/$BU29*100</f>
        <v>2.8752260397830018</v>
      </c>
      <c r="BW55" s="285">
        <f t="shared" si="71"/>
        <v>3.2549728752260401</v>
      </c>
      <c r="BX55" s="285">
        <f t="shared" si="71"/>
        <v>3.79746835443038</v>
      </c>
      <c r="BY55" s="285">
        <f t="shared" si="71"/>
        <v>3.1283905967450272</v>
      </c>
      <c r="BZ55" s="285">
        <f t="shared" si="71"/>
        <v>2.9113924050632911</v>
      </c>
      <c r="CA55" s="285">
        <f t="shared" si="71"/>
        <v>3.6166365280289332</v>
      </c>
      <c r="CB55" s="285">
        <f t="shared" si="71"/>
        <v>4.0506329113924053</v>
      </c>
      <c r="CC55" s="285">
        <f t="shared" si="71"/>
        <v>4.7016274864376131</v>
      </c>
      <c r="CD55" s="285">
        <f t="shared" si="71"/>
        <v>5.5153707052441225</v>
      </c>
      <c r="CE55" s="285">
        <f t="shared" si="71"/>
        <v>5.5153707052441225</v>
      </c>
      <c r="CF55" s="285">
        <f t="shared" si="71"/>
        <v>5.5877034358047011</v>
      </c>
      <c r="CG55" s="285">
        <f t="shared" si="71"/>
        <v>7.7757685352622063</v>
      </c>
      <c r="CH55" s="285">
        <f t="shared" si="71"/>
        <v>7.1971066907775771</v>
      </c>
      <c r="CI55" s="285">
        <f t="shared" si="71"/>
        <v>7.8119349005424956</v>
      </c>
      <c r="CJ55" s="285">
        <f t="shared" si="71"/>
        <v>7.7757685352622063</v>
      </c>
      <c r="CK55" s="285">
        <f t="shared" si="71"/>
        <v>6.0397830018083178</v>
      </c>
      <c r="CL55" s="285">
        <f t="shared" si="71"/>
        <v>18.173598553345389</v>
      </c>
      <c r="CM55" s="286"/>
      <c r="CN55" s="1381" t="s">
        <v>216</v>
      </c>
      <c r="CO55" s="1381"/>
      <c r="CP55" s="1381"/>
      <c r="CQ55" s="266"/>
      <c r="CR55" s="1386"/>
      <c r="CS55" s="274"/>
    </row>
    <row r="56" spans="1:97" s="268" customFormat="1" ht="11.45" customHeight="1">
      <c r="A56" s="269"/>
      <c r="B56" s="261"/>
      <c r="C56" s="1386"/>
      <c r="D56" s="261"/>
      <c r="E56" s="1381" t="s">
        <v>217</v>
      </c>
      <c r="F56" s="1385"/>
      <c r="G56" s="1385"/>
      <c r="H56" s="273"/>
      <c r="I56" s="285">
        <v>100</v>
      </c>
      <c r="J56" s="285">
        <f>J30/$I30*100</f>
        <v>2.1501925545571248</v>
      </c>
      <c r="K56" s="285">
        <f t="shared" ref="K56:Y56" si="72">K30/$I30*100</f>
        <v>3.0487804878048781</v>
      </c>
      <c r="L56" s="285">
        <f t="shared" si="72"/>
        <v>4.011553273427471</v>
      </c>
      <c r="M56" s="285">
        <f t="shared" si="72"/>
        <v>3.5301668806161741</v>
      </c>
      <c r="N56" s="285">
        <f t="shared" si="72"/>
        <v>3.6585365853658534</v>
      </c>
      <c r="O56" s="285">
        <f t="shared" si="72"/>
        <v>3.3697047496790757</v>
      </c>
      <c r="P56" s="285">
        <f t="shared" si="72"/>
        <v>3.754813863928113</v>
      </c>
      <c r="Q56" s="285">
        <f t="shared" si="72"/>
        <v>4.7496790757381255</v>
      </c>
      <c r="R56" s="285">
        <f t="shared" si="72"/>
        <v>5.2952503209242625</v>
      </c>
      <c r="S56" s="285">
        <f t="shared" si="72"/>
        <v>5.9370988446726569</v>
      </c>
      <c r="T56" s="285">
        <f t="shared" si="72"/>
        <v>6.6431322207958914</v>
      </c>
      <c r="U56" s="285">
        <f t="shared" si="72"/>
        <v>7.477535301668806</v>
      </c>
      <c r="V56" s="285">
        <f t="shared" si="72"/>
        <v>8.3761232349165589</v>
      </c>
      <c r="W56" s="285">
        <f t="shared" si="72"/>
        <v>8.7612323491655975</v>
      </c>
      <c r="X56" s="285">
        <f t="shared" si="72"/>
        <v>8.3119383825417206</v>
      </c>
      <c r="Y56" s="285">
        <f t="shared" si="72"/>
        <v>6.0654685494223362</v>
      </c>
      <c r="Z56" s="285">
        <f>Z30/$I30*100</f>
        <v>14.569961489088575</v>
      </c>
      <c r="AA56" s="286"/>
      <c r="AB56" s="1381" t="s">
        <v>217</v>
      </c>
      <c r="AC56" s="1385"/>
      <c r="AD56" s="1385"/>
      <c r="AE56" s="266"/>
      <c r="AF56" s="1386"/>
      <c r="AG56" s="274"/>
      <c r="AH56" s="261"/>
      <c r="AI56" s="1386"/>
      <c r="AJ56" s="261"/>
      <c r="AK56" s="1381" t="s">
        <v>217</v>
      </c>
      <c r="AL56" s="1385"/>
      <c r="AM56" s="1385"/>
      <c r="AN56" s="273"/>
      <c r="AO56" s="285">
        <v>100</v>
      </c>
      <c r="AP56" s="285">
        <f>AP30/$AO30*100</f>
        <v>2.6554856743535988</v>
      </c>
      <c r="AQ56" s="285">
        <f t="shared" ref="AQ56:BF56" si="73">AQ30/$AO30*100</f>
        <v>2.5856044723969251</v>
      </c>
      <c r="AR56" s="285">
        <f t="shared" si="73"/>
        <v>4.1229909154437454</v>
      </c>
      <c r="AS56" s="285">
        <f t="shared" si="73"/>
        <v>3.5639412997903559</v>
      </c>
      <c r="AT56" s="285">
        <f t="shared" si="73"/>
        <v>4.1928721174004195</v>
      </c>
      <c r="AU56" s="285">
        <f t="shared" si="73"/>
        <v>3.5639412997903559</v>
      </c>
      <c r="AV56" s="285">
        <f t="shared" si="73"/>
        <v>4.2627533193570937</v>
      </c>
      <c r="AW56" s="285">
        <f t="shared" si="73"/>
        <v>5.1712089447938503</v>
      </c>
      <c r="AX56" s="285">
        <f t="shared" si="73"/>
        <v>6.0097833682739337</v>
      </c>
      <c r="AY56" s="285">
        <f t="shared" si="73"/>
        <v>5.8700209643605872</v>
      </c>
      <c r="AZ56" s="285">
        <f t="shared" si="73"/>
        <v>7.2676450034940592</v>
      </c>
      <c r="BA56" s="285">
        <f t="shared" si="73"/>
        <v>8.3857442348008391</v>
      </c>
      <c r="BB56" s="285">
        <f t="shared" si="73"/>
        <v>8.4556254367575114</v>
      </c>
      <c r="BC56" s="285">
        <f t="shared" si="73"/>
        <v>9.5038434661076163</v>
      </c>
      <c r="BD56" s="285">
        <f t="shared" si="73"/>
        <v>8.3857442348008391</v>
      </c>
      <c r="BE56" s="285">
        <f t="shared" si="73"/>
        <v>5.101327742837177</v>
      </c>
      <c r="BF56" s="285">
        <f t="shared" si="73"/>
        <v>10.691823899371069</v>
      </c>
      <c r="BG56" s="286"/>
      <c r="BH56" s="1381" t="s">
        <v>217</v>
      </c>
      <c r="BI56" s="1385"/>
      <c r="BJ56" s="1385"/>
      <c r="BK56" s="266"/>
      <c r="BL56" s="1386"/>
      <c r="BM56" s="274"/>
      <c r="BN56" s="261"/>
      <c r="BO56" s="1386"/>
      <c r="BP56" s="261"/>
      <c r="BQ56" s="1381" t="s">
        <v>217</v>
      </c>
      <c r="BR56" s="1385"/>
      <c r="BS56" s="1385"/>
      <c r="BT56" s="273"/>
      <c r="BU56" s="285">
        <v>100</v>
      </c>
      <c r="BV56" s="285">
        <f>BV30/$BU30*100</f>
        <v>1.7210682492581602</v>
      </c>
      <c r="BW56" s="285">
        <f t="shared" ref="BW56:CL56" si="74">BW30/$BU30*100</f>
        <v>3.4421364985163203</v>
      </c>
      <c r="BX56" s="285">
        <f t="shared" si="74"/>
        <v>3.9169139465875373</v>
      </c>
      <c r="BY56" s="285">
        <f t="shared" si="74"/>
        <v>3.5014836795252227</v>
      </c>
      <c r="BZ56" s="285">
        <f t="shared" si="74"/>
        <v>3.2047477744807122</v>
      </c>
      <c r="CA56" s="285">
        <f t="shared" si="74"/>
        <v>3.2047477744807122</v>
      </c>
      <c r="CB56" s="285">
        <f t="shared" si="74"/>
        <v>3.3234421364985161</v>
      </c>
      <c r="CC56" s="285">
        <f t="shared" si="74"/>
        <v>4.3916913946587544</v>
      </c>
      <c r="CD56" s="285">
        <f t="shared" si="74"/>
        <v>4.6884272997032639</v>
      </c>
      <c r="CE56" s="285">
        <f t="shared" si="74"/>
        <v>5.9940652818991103</v>
      </c>
      <c r="CF56" s="285">
        <f t="shared" si="74"/>
        <v>6.1127596439169141</v>
      </c>
      <c r="CG56" s="285">
        <f t="shared" si="74"/>
        <v>6.706231454005934</v>
      </c>
      <c r="CH56" s="285">
        <f t="shared" si="74"/>
        <v>8.3086053412462899</v>
      </c>
      <c r="CI56" s="285">
        <f t="shared" si="74"/>
        <v>8.1305637982195851</v>
      </c>
      <c r="CJ56" s="285">
        <f t="shared" si="74"/>
        <v>8.2492581602373889</v>
      </c>
      <c r="CK56" s="285">
        <f t="shared" si="74"/>
        <v>6.8842729970326406</v>
      </c>
      <c r="CL56" s="285">
        <f t="shared" si="74"/>
        <v>17.863501483679524</v>
      </c>
      <c r="CM56" s="286"/>
      <c r="CN56" s="1381" t="s">
        <v>217</v>
      </c>
      <c r="CO56" s="1381"/>
      <c r="CP56" s="1381"/>
      <c r="CQ56" s="266"/>
      <c r="CR56" s="1386"/>
      <c r="CS56" s="274"/>
    </row>
    <row r="57" spans="1:97" s="268" customFormat="1" ht="6" customHeight="1">
      <c r="A57" s="290"/>
      <c r="B57" s="291"/>
      <c r="C57" s="292"/>
      <c r="D57" s="291"/>
      <c r="E57" s="291"/>
      <c r="F57" s="291"/>
      <c r="G57" s="293"/>
      <c r="H57" s="294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6"/>
      <c r="AB57" s="291"/>
      <c r="AC57" s="291"/>
      <c r="AD57" s="293"/>
      <c r="AE57" s="293"/>
      <c r="AF57" s="292"/>
      <c r="AG57" s="293"/>
      <c r="AH57" s="291"/>
      <c r="AI57" s="292"/>
      <c r="AJ57" s="291"/>
      <c r="AK57" s="291"/>
      <c r="AL57" s="291"/>
      <c r="AM57" s="293"/>
      <c r="AN57" s="294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6"/>
      <c r="BH57" s="291"/>
      <c r="BI57" s="291"/>
      <c r="BJ57" s="293"/>
      <c r="BK57" s="293"/>
      <c r="BL57" s="292"/>
      <c r="BM57" s="293"/>
      <c r="BN57" s="291"/>
      <c r="BO57" s="292"/>
      <c r="BP57" s="291"/>
      <c r="BQ57" s="291"/>
      <c r="BR57" s="291"/>
      <c r="BS57" s="293"/>
      <c r="BT57" s="294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295"/>
      <c r="CJ57" s="295"/>
      <c r="CK57" s="295"/>
      <c r="CL57" s="295"/>
      <c r="CM57" s="296"/>
      <c r="CN57" s="291"/>
      <c r="CO57" s="291"/>
      <c r="CP57" s="293"/>
      <c r="CQ57" s="293"/>
      <c r="CR57" s="292"/>
      <c r="CS57" s="293"/>
    </row>
    <row r="58" spans="1:97" s="108" customFormat="1" ht="3" customHeight="1">
      <c r="A58" s="244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111"/>
      <c r="AD58" s="111"/>
      <c r="AE58" s="111"/>
      <c r="AF58" s="111"/>
      <c r="AG58" s="110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1"/>
      <c r="BI58" s="111"/>
      <c r="BJ58" s="111"/>
      <c r="BK58" s="111"/>
      <c r="BL58" s="111"/>
      <c r="BM58" s="110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1"/>
      <c r="CO58" s="111"/>
      <c r="CP58" s="111"/>
      <c r="CQ58" s="111"/>
      <c r="CR58" s="111"/>
      <c r="CS58" s="110"/>
    </row>
    <row r="59" spans="1:97" s="108" customFormat="1" ht="11.45" customHeight="1">
      <c r="A59" s="244"/>
      <c r="B59" s="109" t="s">
        <v>105</v>
      </c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1"/>
      <c r="AC59" s="101"/>
      <c r="AD59" s="102"/>
      <c r="AE59" s="102"/>
      <c r="AF59" s="101"/>
      <c r="AG59" s="102"/>
      <c r="AH59" s="109" t="s">
        <v>105</v>
      </c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M59" s="110"/>
      <c r="BN59" s="109" t="s">
        <v>105</v>
      </c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S59" s="110"/>
    </row>
    <row r="60" spans="1:97" ht="11.45" customHeight="1">
      <c r="A60" s="244"/>
      <c r="B60" s="109" t="s">
        <v>219</v>
      </c>
      <c r="AH60" s="109" t="s">
        <v>219</v>
      </c>
      <c r="BN60" s="109" t="s">
        <v>219</v>
      </c>
    </row>
    <row r="61" spans="1:97">
      <c r="A61" s="244"/>
    </row>
    <row r="62" spans="1:97">
      <c r="A62" s="244"/>
    </row>
    <row r="63" spans="1:97">
      <c r="A63" s="244"/>
    </row>
    <row r="64" spans="1:97">
      <c r="A64" s="244"/>
    </row>
    <row r="65" spans="1:1">
      <c r="A65" s="244"/>
    </row>
    <row r="66" spans="1:1">
      <c r="A66" s="244"/>
    </row>
    <row r="67" spans="1:1">
      <c r="A67" s="244"/>
    </row>
    <row r="68" spans="1:1">
      <c r="A68" s="244"/>
    </row>
    <row r="69" spans="1:1">
      <c r="A69" s="244"/>
    </row>
    <row r="70" spans="1:1">
      <c r="A70" s="244"/>
    </row>
    <row r="71" spans="1:1">
      <c r="A71" s="244"/>
    </row>
    <row r="72" spans="1:1">
      <c r="A72" s="244"/>
    </row>
    <row r="73" spans="1:1">
      <c r="A73" s="244"/>
    </row>
    <row r="74" spans="1:1">
      <c r="A74" s="244"/>
    </row>
    <row r="75" spans="1:1">
      <c r="A75" s="244"/>
    </row>
    <row r="76" spans="1:1">
      <c r="A76" s="244"/>
    </row>
    <row r="77" spans="1:1">
      <c r="A77" s="244"/>
    </row>
    <row r="78" spans="1:1">
      <c r="A78" s="244"/>
    </row>
    <row r="79" spans="1:1">
      <c r="A79" s="244"/>
    </row>
    <row r="80" spans="1:1">
      <c r="A80" s="244"/>
    </row>
    <row r="81" spans="1:1">
      <c r="A81" s="244"/>
    </row>
    <row r="82" spans="1:1">
      <c r="A82" s="244"/>
    </row>
    <row r="83" spans="1:1">
      <c r="A83" s="244"/>
    </row>
    <row r="84" spans="1:1">
      <c r="A84" s="244"/>
    </row>
    <row r="85" spans="1:1">
      <c r="A85" s="244"/>
    </row>
    <row r="86" spans="1:1">
      <c r="A86" s="244"/>
    </row>
    <row r="87" spans="1:1">
      <c r="A87" s="244"/>
    </row>
    <row r="88" spans="1:1">
      <c r="A88" s="244"/>
    </row>
    <row r="89" spans="1:1">
      <c r="A89" s="244"/>
    </row>
    <row r="90" spans="1:1">
      <c r="A90" s="244"/>
    </row>
    <row r="91" spans="1:1">
      <c r="A91" s="244"/>
    </row>
    <row r="92" spans="1:1">
      <c r="A92" s="244"/>
    </row>
    <row r="93" spans="1:1">
      <c r="A93" s="244"/>
    </row>
    <row r="94" spans="1:1">
      <c r="A94" s="244"/>
    </row>
    <row r="95" spans="1:1">
      <c r="A95" s="244"/>
    </row>
    <row r="96" spans="1:1">
      <c r="A96" s="244"/>
    </row>
    <row r="97" spans="1:1">
      <c r="A97" s="244"/>
    </row>
    <row r="98" spans="1:1">
      <c r="A98" s="244"/>
    </row>
    <row r="99" spans="1:1">
      <c r="A99" s="244"/>
    </row>
    <row r="100" spans="1:1">
      <c r="A100" s="244"/>
    </row>
    <row r="101" spans="1:1">
      <c r="A101" s="244"/>
    </row>
    <row r="102" spans="1:1">
      <c r="A102" s="244"/>
    </row>
    <row r="103" spans="1:1">
      <c r="A103" s="244"/>
    </row>
    <row r="104" spans="1:1">
      <c r="A104" s="244"/>
    </row>
    <row r="105" spans="1:1">
      <c r="A105" s="244"/>
    </row>
    <row r="106" spans="1:1">
      <c r="A106" s="244"/>
    </row>
    <row r="107" spans="1:1">
      <c r="A107" s="244"/>
    </row>
    <row r="108" spans="1:1">
      <c r="A108" s="244"/>
    </row>
    <row r="109" spans="1:1">
      <c r="A109" s="244"/>
    </row>
    <row r="110" spans="1:1">
      <c r="A110" s="244"/>
    </row>
    <row r="111" spans="1:1">
      <c r="A111" s="244"/>
    </row>
    <row r="112" spans="1:1">
      <c r="A112" s="244"/>
    </row>
    <row r="113" spans="1:1">
      <c r="A113" s="244"/>
    </row>
    <row r="114" spans="1:1">
      <c r="A114" s="244"/>
    </row>
    <row r="115" spans="1:1">
      <c r="A115" s="244"/>
    </row>
    <row r="116" spans="1:1">
      <c r="A116" s="244"/>
    </row>
    <row r="117" spans="1:1">
      <c r="A117" s="244"/>
    </row>
    <row r="118" spans="1:1">
      <c r="A118" s="244"/>
    </row>
    <row r="119" spans="1:1">
      <c r="A119" s="244"/>
    </row>
    <row r="120" spans="1:1">
      <c r="A120" s="244"/>
    </row>
    <row r="121" spans="1:1">
      <c r="A121" s="244"/>
    </row>
    <row r="122" spans="1:1">
      <c r="A122" s="244"/>
    </row>
    <row r="123" spans="1:1">
      <c r="A123" s="244"/>
    </row>
    <row r="124" spans="1:1">
      <c r="A124" s="244"/>
    </row>
    <row r="125" spans="1:1">
      <c r="A125" s="244"/>
    </row>
    <row r="126" spans="1:1">
      <c r="A126" s="244"/>
    </row>
    <row r="127" spans="1:1">
      <c r="A127" s="244"/>
    </row>
    <row r="128" spans="1:1">
      <c r="A128" s="244"/>
    </row>
    <row r="129" spans="1:1">
      <c r="A129" s="244"/>
    </row>
    <row r="130" spans="1:1">
      <c r="A130" s="244"/>
    </row>
    <row r="131" spans="1:1">
      <c r="A131" s="244"/>
    </row>
  </sheetData>
  <mergeCells count="108">
    <mergeCell ref="BH32:BJ32"/>
    <mergeCell ref="BL32:BL56"/>
    <mergeCell ref="BO32:BO56"/>
    <mergeCell ref="BQ32:BS32"/>
    <mergeCell ref="CN32:CP32"/>
    <mergeCell ref="CR32:CR56"/>
    <mergeCell ref="BH33:BJ33"/>
    <mergeCell ref="BQ33:BS33"/>
    <mergeCell ref="CN33:CP33"/>
    <mergeCell ref="CO35:CP35"/>
    <mergeCell ref="BI42:BJ42"/>
    <mergeCell ref="BR42:BS42"/>
    <mergeCell ref="CO42:CP42"/>
    <mergeCell ref="BI34:BJ34"/>
    <mergeCell ref="BR34:BS34"/>
    <mergeCell ref="CO34:CP34"/>
    <mergeCell ref="BI35:BJ35"/>
    <mergeCell ref="BR35:BS35"/>
    <mergeCell ref="BH56:BJ56"/>
    <mergeCell ref="BQ56:BS56"/>
    <mergeCell ref="CN56:CP56"/>
    <mergeCell ref="BH55:BJ55"/>
    <mergeCell ref="BQ55:BS55"/>
    <mergeCell ref="CN55:CP55"/>
    <mergeCell ref="C32:C56"/>
    <mergeCell ref="E32:G32"/>
    <mergeCell ref="AB32:AD32"/>
    <mergeCell ref="AF32:AF56"/>
    <mergeCell ref="AI32:AI56"/>
    <mergeCell ref="AK32:AM32"/>
    <mergeCell ref="E33:G33"/>
    <mergeCell ref="AB33:AD33"/>
    <mergeCell ref="AK33:AM33"/>
    <mergeCell ref="F34:G34"/>
    <mergeCell ref="F42:G42"/>
    <mergeCell ref="AC42:AD42"/>
    <mergeCell ref="AL42:AM42"/>
    <mergeCell ref="AC34:AD34"/>
    <mergeCell ref="AL34:AM34"/>
    <mergeCell ref="F35:G35"/>
    <mergeCell ref="AC35:AD35"/>
    <mergeCell ref="AL35:AM35"/>
    <mergeCell ref="E56:G56"/>
    <mergeCell ref="AB56:AD56"/>
    <mergeCell ref="AK56:AM56"/>
    <mergeCell ref="E55:G55"/>
    <mergeCell ref="AB55:AD55"/>
    <mergeCell ref="AK55:AM55"/>
    <mergeCell ref="CR6:CR30"/>
    <mergeCell ref="F16:G16"/>
    <mergeCell ref="AC16:AD16"/>
    <mergeCell ref="AL16:AM16"/>
    <mergeCell ref="BI16:BJ16"/>
    <mergeCell ref="BR16:BS16"/>
    <mergeCell ref="CO16:CP16"/>
    <mergeCell ref="AC8:AD8"/>
    <mergeCell ref="AL8:AM8"/>
    <mergeCell ref="BI8:BJ8"/>
    <mergeCell ref="BR8:BS8"/>
    <mergeCell ref="CO8:CP8"/>
    <mergeCell ref="F9:G9"/>
    <mergeCell ref="AC9:AD9"/>
    <mergeCell ref="AL9:AM9"/>
    <mergeCell ref="BI9:BJ9"/>
    <mergeCell ref="BR9:BS9"/>
    <mergeCell ref="E30:G30"/>
    <mergeCell ref="AB30:AD30"/>
    <mergeCell ref="AK30:AM30"/>
    <mergeCell ref="BH30:BJ30"/>
    <mergeCell ref="BQ30:BS30"/>
    <mergeCell ref="CN30:CP30"/>
    <mergeCell ref="E29:G29"/>
    <mergeCell ref="BH6:BJ6"/>
    <mergeCell ref="BQ6:BS6"/>
    <mergeCell ref="CN6:CP6"/>
    <mergeCell ref="BH7:BJ7"/>
    <mergeCell ref="BQ7:BS7"/>
    <mergeCell ref="CN7:CP7"/>
    <mergeCell ref="CO9:CP9"/>
    <mergeCell ref="BL6:BL30"/>
    <mergeCell ref="BO6:BO30"/>
    <mergeCell ref="BH29:BJ29"/>
    <mergeCell ref="BQ29:BS29"/>
    <mergeCell ref="CN29:CP29"/>
    <mergeCell ref="E6:G6"/>
    <mergeCell ref="AB6:AD6"/>
    <mergeCell ref="AK6:AM6"/>
    <mergeCell ref="E7:G7"/>
    <mergeCell ref="AB7:AD7"/>
    <mergeCell ref="AK7:AM7"/>
    <mergeCell ref="F8:G8"/>
    <mergeCell ref="C6:C30"/>
    <mergeCell ref="AF6:AF30"/>
    <mergeCell ref="AI6:AI30"/>
    <mergeCell ref="AB29:AD29"/>
    <mergeCell ref="AK29:AM29"/>
    <mergeCell ref="B4:H4"/>
    <mergeCell ref="AA4:AG4"/>
    <mergeCell ref="AH4:AN4"/>
    <mergeCell ref="BG4:BM4"/>
    <mergeCell ref="BN4:BT4"/>
    <mergeCell ref="CM4:CS4"/>
    <mergeCell ref="B2:Q2"/>
    <mergeCell ref="R2:AG2"/>
    <mergeCell ref="AH2:AW2"/>
    <mergeCell ref="AX2:BM2"/>
    <mergeCell ref="BN2:CC2"/>
    <mergeCell ref="CD2:CS2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72" orientation="portrait" useFirstPageNumber="1" r:id="rId1"/>
  <headerFooter scaleWithDoc="0" alignWithMargins="0">
    <oddFooter>&amp;C&amp;"ＭＳ ゴシック,標準"&amp;P</oddFooter>
  </headerFooter>
  <rowBreaks count="1" manualBreakCount="1">
    <brk id="66" max="16383" man="1"/>
  </rowBreaks>
  <colBreaks count="5" manualBreakCount="5">
    <brk id="17" max="1048575" man="1"/>
    <brk id="33" max="1048575" man="1"/>
    <brk id="49" max="1048575" man="1"/>
    <brk id="65" max="1048575" man="1"/>
    <brk id="8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9"/>
  </sheetPr>
  <dimension ref="A2:AH67"/>
  <sheetViews>
    <sheetView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6" sqref="A6"/>
      <selection pane="bottomRight" activeCell="O10" sqref="O10"/>
    </sheetView>
  </sheetViews>
  <sheetFormatPr defaultColWidth="8.875" defaultRowHeight="13.5"/>
  <cols>
    <col min="1" max="1" width="1" style="113" customWidth="1"/>
    <col min="2" max="2" width="2.125" style="113" customWidth="1"/>
    <col min="3" max="3" width="1.25" style="113" customWidth="1"/>
    <col min="4" max="4" width="2.375" style="113" customWidth="1"/>
    <col min="5" max="5" width="1.25" style="113" customWidth="1"/>
    <col min="6" max="6" width="9.375" style="114" customWidth="1"/>
    <col min="7" max="7" width="0.875" style="113" customWidth="1"/>
    <col min="8" max="16" width="7.5" style="115" customWidth="1"/>
    <col min="17" max="18" width="1.875" style="1086" customWidth="1"/>
    <col min="19" max="27" width="7.5" style="115" customWidth="1"/>
    <col min="28" max="28" width="0.875" style="115" customWidth="1"/>
    <col min="29" max="29" width="9.375" style="115" customWidth="1"/>
    <col min="30" max="30" width="1.25" style="112" customWidth="1"/>
    <col min="31" max="31" width="2.375" style="113" customWidth="1"/>
    <col min="32" max="32" width="1.25" style="112" customWidth="1"/>
    <col min="33" max="33" width="2.125" style="113" customWidth="1"/>
    <col min="34" max="34" width="1.125" style="112" customWidth="1"/>
    <col min="35" max="35" width="8.875" style="112" customWidth="1"/>
    <col min="36" max="16384" width="8.875" style="112"/>
  </cols>
  <sheetData>
    <row r="2" spans="1:34" ht="19.5" customHeight="1">
      <c r="A2" s="1391" t="s">
        <v>220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  <c r="Q2" s="1085"/>
      <c r="R2" s="1085"/>
      <c r="S2" s="1392" t="s">
        <v>270</v>
      </c>
      <c r="T2" s="1392"/>
      <c r="U2" s="1392"/>
      <c r="V2" s="1392"/>
      <c r="W2" s="1392"/>
      <c r="X2" s="1392"/>
      <c r="Y2" s="1392"/>
      <c r="Z2" s="1392"/>
      <c r="AA2" s="1392"/>
      <c r="AB2" s="1392"/>
      <c r="AC2" s="1392"/>
      <c r="AD2" s="1392"/>
      <c r="AE2" s="1392"/>
      <c r="AF2" s="1392"/>
      <c r="AG2" s="1392"/>
      <c r="AH2" s="1392"/>
    </row>
    <row r="3" spans="1:34" ht="16.5" customHeight="1">
      <c r="AH3" s="116" t="s">
        <v>3</v>
      </c>
    </row>
    <row r="4" spans="1:34" s="117" customFormat="1" ht="13.5" customHeight="1">
      <c r="A4" s="1393" t="s">
        <v>221</v>
      </c>
      <c r="B4" s="1394"/>
      <c r="C4" s="1394"/>
      <c r="D4" s="1394"/>
      <c r="E4" s="1394"/>
      <c r="F4" s="1394"/>
      <c r="G4" s="1395"/>
      <c r="H4" s="1396" t="s">
        <v>222</v>
      </c>
      <c r="I4" s="1396"/>
      <c r="J4" s="1396"/>
      <c r="K4" s="1396"/>
      <c r="L4" s="1396"/>
      <c r="M4" s="1396"/>
      <c r="N4" s="1397" t="s">
        <v>223</v>
      </c>
      <c r="O4" s="1398"/>
      <c r="P4" s="1398"/>
      <c r="Q4" s="125"/>
      <c r="R4" s="125"/>
      <c r="S4" s="1399"/>
      <c r="T4" s="1399"/>
      <c r="U4" s="300"/>
      <c r="V4" s="1396" t="s">
        <v>1</v>
      </c>
      <c r="W4" s="1396"/>
      <c r="X4" s="1396"/>
      <c r="Y4" s="1396"/>
      <c r="Z4" s="1396"/>
      <c r="AA4" s="1396"/>
      <c r="AB4" s="1393" t="s">
        <v>224</v>
      </c>
      <c r="AC4" s="1394"/>
      <c r="AD4" s="1394"/>
      <c r="AE4" s="1394"/>
      <c r="AF4" s="1394"/>
      <c r="AG4" s="1394"/>
      <c r="AH4" s="1395"/>
    </row>
    <row r="5" spans="1:34" s="117" customFormat="1" ht="13.5" customHeight="1">
      <c r="A5" s="1393"/>
      <c r="B5" s="1394"/>
      <c r="C5" s="1394"/>
      <c r="D5" s="1394"/>
      <c r="E5" s="1394"/>
      <c r="F5" s="1394"/>
      <c r="G5" s="1395"/>
      <c r="H5" s="1400" t="s">
        <v>225</v>
      </c>
      <c r="I5" s="1402" t="s">
        <v>226</v>
      </c>
      <c r="J5" s="1402"/>
      <c r="K5" s="1402"/>
      <c r="L5" s="1403" t="s">
        <v>227</v>
      </c>
      <c r="M5" s="1403" t="s">
        <v>228</v>
      </c>
      <c r="N5" s="1400" t="s">
        <v>225</v>
      </c>
      <c r="O5" s="1404" t="s">
        <v>229</v>
      </c>
      <c r="P5" s="1405"/>
      <c r="Q5" s="1087"/>
      <c r="R5" s="1087"/>
      <c r="S5" s="302" t="s">
        <v>230</v>
      </c>
      <c r="T5" s="1403" t="s">
        <v>227</v>
      </c>
      <c r="U5" s="1403" t="s">
        <v>228</v>
      </c>
      <c r="V5" s="1400" t="s">
        <v>225</v>
      </c>
      <c r="W5" s="1402" t="s">
        <v>226</v>
      </c>
      <c r="X5" s="1402"/>
      <c r="Y5" s="1402"/>
      <c r="Z5" s="1403" t="s">
        <v>227</v>
      </c>
      <c r="AA5" s="1403" t="s">
        <v>228</v>
      </c>
      <c r="AB5" s="1393"/>
      <c r="AC5" s="1394"/>
      <c r="AD5" s="1394"/>
      <c r="AE5" s="1394"/>
      <c r="AF5" s="1394"/>
      <c r="AG5" s="1394"/>
      <c r="AH5" s="1395"/>
    </row>
    <row r="6" spans="1:34" s="117" customFormat="1" ht="13.5" customHeight="1">
      <c r="A6" s="1393"/>
      <c r="B6" s="1394"/>
      <c r="C6" s="1394"/>
      <c r="D6" s="1394"/>
      <c r="E6" s="1394"/>
      <c r="F6" s="1394"/>
      <c r="G6" s="1395"/>
      <c r="H6" s="1401"/>
      <c r="I6" s="1126" t="s">
        <v>41</v>
      </c>
      <c r="J6" s="1126" t="s">
        <v>231</v>
      </c>
      <c r="K6" s="299" t="s">
        <v>232</v>
      </c>
      <c r="L6" s="1402"/>
      <c r="M6" s="1402"/>
      <c r="N6" s="1401"/>
      <c r="O6" s="1126" t="s">
        <v>41</v>
      </c>
      <c r="P6" s="301" t="s">
        <v>231</v>
      </c>
      <c r="Q6" s="1088"/>
      <c r="R6" s="1088"/>
      <c r="S6" s="303" t="s">
        <v>232</v>
      </c>
      <c r="T6" s="1402"/>
      <c r="U6" s="1402"/>
      <c r="V6" s="1401"/>
      <c r="W6" s="1126" t="s">
        <v>41</v>
      </c>
      <c r="X6" s="1126" t="s">
        <v>231</v>
      </c>
      <c r="Y6" s="299" t="s">
        <v>232</v>
      </c>
      <c r="Z6" s="1402"/>
      <c r="AA6" s="1402"/>
      <c r="AB6" s="1393"/>
      <c r="AC6" s="1394"/>
      <c r="AD6" s="1394"/>
      <c r="AE6" s="1394"/>
      <c r="AF6" s="1394"/>
      <c r="AG6" s="1394"/>
      <c r="AH6" s="1395"/>
    </row>
    <row r="7" spans="1:34" s="123" customFormat="1" ht="7.9" customHeight="1">
      <c r="A7" s="118"/>
      <c r="B7" s="118"/>
      <c r="C7" s="118"/>
      <c r="D7" s="118"/>
      <c r="E7" s="118"/>
      <c r="F7" s="119"/>
      <c r="G7" s="1235"/>
      <c r="H7" s="1251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252"/>
      <c r="AB7" s="1241"/>
      <c r="AC7" s="120"/>
      <c r="AD7" s="121"/>
      <c r="AE7" s="118"/>
      <c r="AF7" s="122"/>
      <c r="AG7" s="118"/>
      <c r="AH7" s="122"/>
    </row>
    <row r="8" spans="1:34" s="123" customFormat="1" ht="12.75" customHeight="1">
      <c r="A8" s="118"/>
      <c r="B8" s="1387" t="s">
        <v>233</v>
      </c>
      <c r="C8" s="118"/>
      <c r="D8" s="1389" t="s">
        <v>234</v>
      </c>
      <c r="E8" s="118"/>
      <c r="F8" s="165" t="s">
        <v>23</v>
      </c>
      <c r="G8" s="1236"/>
      <c r="H8" s="1253">
        <v>162395</v>
      </c>
      <c r="I8" s="1090">
        <v>101038</v>
      </c>
      <c r="J8" s="1090">
        <v>96343</v>
      </c>
      <c r="K8" s="1090">
        <v>4695</v>
      </c>
      <c r="L8" s="1090">
        <v>61188</v>
      </c>
      <c r="M8" s="1254">
        <v>62.3</v>
      </c>
      <c r="N8" s="1090">
        <v>73055</v>
      </c>
      <c r="O8" s="1090">
        <v>55786</v>
      </c>
      <c r="P8" s="1090">
        <v>52858</v>
      </c>
      <c r="Q8" s="1090"/>
      <c r="R8" s="1090"/>
      <c r="S8" s="1090">
        <v>2928</v>
      </c>
      <c r="T8" s="1090">
        <v>17182</v>
      </c>
      <c r="U8" s="1254">
        <v>76.5</v>
      </c>
      <c r="V8" s="1090">
        <v>89340</v>
      </c>
      <c r="W8" s="1090">
        <v>45252</v>
      </c>
      <c r="X8" s="1090">
        <v>43485</v>
      </c>
      <c r="Y8" s="1090">
        <v>1767</v>
      </c>
      <c r="Z8" s="1090">
        <v>44006</v>
      </c>
      <c r="AA8" s="1255">
        <v>50.7</v>
      </c>
      <c r="AB8" s="1242"/>
      <c r="AC8" s="165" t="s">
        <v>23</v>
      </c>
      <c r="AD8" s="125"/>
      <c r="AE8" s="1389" t="s">
        <v>234</v>
      </c>
      <c r="AF8" s="122"/>
      <c r="AG8" s="1387" t="s">
        <v>233</v>
      </c>
      <c r="AH8" s="122"/>
    </row>
    <row r="9" spans="1:34" s="123" customFormat="1" ht="12.75" customHeight="1">
      <c r="A9" s="118"/>
      <c r="B9" s="1387"/>
      <c r="C9" s="118"/>
      <c r="D9" s="1389"/>
      <c r="E9" s="118"/>
      <c r="F9" s="126" t="s">
        <v>44</v>
      </c>
      <c r="G9" s="1235"/>
      <c r="H9" s="1256">
        <v>148880</v>
      </c>
      <c r="I9" s="135">
        <v>91373</v>
      </c>
      <c r="J9" s="135">
        <v>86948</v>
      </c>
      <c r="K9" s="135">
        <v>4425</v>
      </c>
      <c r="L9" s="135">
        <v>57343</v>
      </c>
      <c r="M9" s="1257">
        <v>61.4</v>
      </c>
      <c r="N9" s="135">
        <v>66790</v>
      </c>
      <c r="O9" s="135">
        <v>50667</v>
      </c>
      <c r="P9" s="135">
        <v>47929</v>
      </c>
      <c r="Q9" s="135"/>
      <c r="R9" s="135"/>
      <c r="S9" s="135">
        <v>2738</v>
      </c>
      <c r="T9" s="135">
        <v>16037</v>
      </c>
      <c r="U9" s="1257">
        <v>76</v>
      </c>
      <c r="V9" s="135">
        <v>82090</v>
      </c>
      <c r="W9" s="135">
        <v>40706</v>
      </c>
      <c r="X9" s="135">
        <v>39019</v>
      </c>
      <c r="Y9" s="135">
        <v>1687</v>
      </c>
      <c r="Z9" s="135">
        <v>41306</v>
      </c>
      <c r="AA9" s="1258">
        <v>49.6</v>
      </c>
      <c r="AB9" s="1243"/>
      <c r="AC9" s="126" t="s">
        <v>44</v>
      </c>
      <c r="AD9" s="125"/>
      <c r="AE9" s="1389"/>
      <c r="AF9" s="122"/>
      <c r="AG9" s="1387"/>
      <c r="AH9" s="122"/>
    </row>
    <row r="10" spans="1:34" s="123" customFormat="1" ht="12.75" customHeight="1">
      <c r="A10" s="118"/>
      <c r="B10" s="1387"/>
      <c r="C10" s="118"/>
      <c r="D10" s="297" t="s">
        <v>235</v>
      </c>
      <c r="E10" s="118"/>
      <c r="F10" s="126" t="s">
        <v>66</v>
      </c>
      <c r="G10" s="1235"/>
      <c r="H10" s="1256">
        <v>10298</v>
      </c>
      <c r="I10" s="135">
        <v>7235</v>
      </c>
      <c r="J10" s="135">
        <v>7031</v>
      </c>
      <c r="K10" s="135">
        <v>204</v>
      </c>
      <c r="L10" s="135">
        <v>3060</v>
      </c>
      <c r="M10" s="1257">
        <v>70.3</v>
      </c>
      <c r="N10" s="135">
        <v>4768</v>
      </c>
      <c r="O10" s="135">
        <v>3837</v>
      </c>
      <c r="P10" s="135">
        <v>3689</v>
      </c>
      <c r="Q10" s="135"/>
      <c r="R10" s="135"/>
      <c r="S10" s="135">
        <v>148</v>
      </c>
      <c r="T10" s="135">
        <v>930</v>
      </c>
      <c r="U10" s="1257">
        <v>80.5</v>
      </c>
      <c r="V10" s="135">
        <v>5530</v>
      </c>
      <c r="W10" s="135">
        <v>3398</v>
      </c>
      <c r="X10" s="135">
        <v>3342</v>
      </c>
      <c r="Y10" s="135">
        <v>56</v>
      </c>
      <c r="Z10" s="135">
        <v>2130</v>
      </c>
      <c r="AA10" s="1258">
        <v>61.5</v>
      </c>
      <c r="AB10" s="1243"/>
      <c r="AC10" s="126" t="s">
        <v>66</v>
      </c>
      <c r="AD10" s="121"/>
      <c r="AE10" s="297" t="s">
        <v>235</v>
      </c>
      <c r="AF10" s="122"/>
      <c r="AG10" s="1387"/>
      <c r="AH10" s="122"/>
    </row>
    <row r="11" spans="1:34" s="123" customFormat="1" ht="12.75" customHeight="1">
      <c r="A11" s="118"/>
      <c r="B11" s="1387"/>
      <c r="C11" s="118"/>
      <c r="D11" s="127" t="s">
        <v>103</v>
      </c>
      <c r="E11" s="118"/>
      <c r="F11" s="126" t="s">
        <v>67</v>
      </c>
      <c r="G11" s="1235"/>
      <c r="H11" s="1256">
        <v>3217</v>
      </c>
      <c r="I11" s="135">
        <v>2430</v>
      </c>
      <c r="J11" s="135">
        <v>2364</v>
      </c>
      <c r="K11" s="135">
        <v>66</v>
      </c>
      <c r="L11" s="135">
        <v>785</v>
      </c>
      <c r="M11" s="1257">
        <v>75.599999999999994</v>
      </c>
      <c r="N11" s="135">
        <v>1497</v>
      </c>
      <c r="O11" s="135">
        <v>1282</v>
      </c>
      <c r="P11" s="135">
        <v>1240</v>
      </c>
      <c r="Q11" s="135"/>
      <c r="R11" s="135"/>
      <c r="S11" s="135">
        <v>42</v>
      </c>
      <c r="T11" s="135">
        <v>215</v>
      </c>
      <c r="U11" s="1257">
        <v>85.6</v>
      </c>
      <c r="V11" s="135">
        <v>1720</v>
      </c>
      <c r="W11" s="135">
        <v>1148</v>
      </c>
      <c r="X11" s="135">
        <v>1124</v>
      </c>
      <c r="Y11" s="135">
        <v>24</v>
      </c>
      <c r="Z11" s="135">
        <v>570</v>
      </c>
      <c r="AA11" s="1258">
        <v>66.8</v>
      </c>
      <c r="AB11" s="1244"/>
      <c r="AC11" s="126" t="s">
        <v>67</v>
      </c>
      <c r="AD11" s="121"/>
      <c r="AE11" s="127" t="s">
        <v>103</v>
      </c>
      <c r="AF11" s="122"/>
      <c r="AG11" s="1387"/>
      <c r="AH11" s="122"/>
    </row>
    <row r="12" spans="1:34" s="123" customFormat="1" ht="7.9" customHeight="1">
      <c r="A12" s="118"/>
      <c r="B12" s="1387"/>
      <c r="C12" s="118"/>
      <c r="D12" s="118"/>
      <c r="E12" s="118"/>
      <c r="F12" s="119"/>
      <c r="G12" s="1235"/>
      <c r="H12" s="1256"/>
      <c r="I12" s="135"/>
      <c r="J12" s="135"/>
      <c r="K12" s="135"/>
      <c r="L12" s="135"/>
      <c r="M12" s="1257"/>
      <c r="N12" s="135"/>
      <c r="O12" s="135"/>
      <c r="P12" s="135"/>
      <c r="Q12" s="135"/>
      <c r="R12" s="135"/>
      <c r="S12" s="135"/>
      <c r="T12" s="135"/>
      <c r="U12" s="1257"/>
      <c r="V12" s="135"/>
      <c r="W12" s="135"/>
      <c r="X12" s="135"/>
      <c r="Y12" s="135"/>
      <c r="Z12" s="135"/>
      <c r="AA12" s="1258"/>
      <c r="AB12" s="1243"/>
      <c r="AC12" s="119"/>
      <c r="AD12" s="125"/>
      <c r="AE12" s="118"/>
      <c r="AF12" s="122"/>
      <c r="AG12" s="1387"/>
      <c r="AH12" s="122"/>
    </row>
    <row r="13" spans="1:34" s="123" customFormat="1" ht="12.75" customHeight="1">
      <c r="A13" s="118"/>
      <c r="B13" s="1387"/>
      <c r="C13" s="118"/>
      <c r="D13" s="1389" t="s">
        <v>234</v>
      </c>
      <c r="E13" s="118"/>
      <c r="F13" s="165" t="s">
        <v>23</v>
      </c>
      <c r="G13" s="1237"/>
      <c r="H13" s="1253">
        <v>164879</v>
      </c>
      <c r="I13" s="1090">
        <v>100811</v>
      </c>
      <c r="J13" s="1090">
        <v>95578</v>
      </c>
      <c r="K13" s="1090">
        <v>5233</v>
      </c>
      <c r="L13" s="1090">
        <v>62996</v>
      </c>
      <c r="M13" s="1254">
        <v>61.5</v>
      </c>
      <c r="N13" s="1090">
        <v>74589</v>
      </c>
      <c r="O13" s="1090">
        <v>54861</v>
      </c>
      <c r="P13" s="1090">
        <v>51752</v>
      </c>
      <c r="Q13" s="1090"/>
      <c r="R13" s="1090"/>
      <c r="S13" s="1090">
        <v>3109</v>
      </c>
      <c r="T13" s="1090">
        <v>19165</v>
      </c>
      <c r="U13" s="1254">
        <v>74.099999999999994</v>
      </c>
      <c r="V13" s="1090">
        <v>90290</v>
      </c>
      <c r="W13" s="1090">
        <v>45950</v>
      </c>
      <c r="X13" s="1090">
        <v>43826</v>
      </c>
      <c r="Y13" s="1090">
        <v>2124</v>
      </c>
      <c r="Z13" s="1090">
        <v>43831</v>
      </c>
      <c r="AA13" s="1255">
        <v>51.2</v>
      </c>
      <c r="AB13" s="1242"/>
      <c r="AC13" s="165" t="s">
        <v>23</v>
      </c>
      <c r="AD13" s="121"/>
      <c r="AE13" s="1389" t="s">
        <v>234</v>
      </c>
      <c r="AF13" s="122"/>
      <c r="AG13" s="1387"/>
      <c r="AH13" s="122"/>
    </row>
    <row r="14" spans="1:34" s="123" customFormat="1" ht="12.75" customHeight="1">
      <c r="A14" s="118"/>
      <c r="B14" s="1387"/>
      <c r="C14" s="118"/>
      <c r="D14" s="1389"/>
      <c r="E14" s="118"/>
      <c r="F14" s="126" t="s">
        <v>44</v>
      </c>
      <c r="G14" s="1238"/>
      <c r="H14" s="1256">
        <v>151160</v>
      </c>
      <c r="I14" s="135">
        <v>91242</v>
      </c>
      <c r="J14" s="135">
        <v>86330</v>
      </c>
      <c r="K14" s="135">
        <v>4912</v>
      </c>
      <c r="L14" s="135">
        <v>58852</v>
      </c>
      <c r="M14" s="1257">
        <v>60.8</v>
      </c>
      <c r="N14" s="135">
        <v>68277</v>
      </c>
      <c r="O14" s="135">
        <v>49809</v>
      </c>
      <c r="P14" s="135">
        <v>46889</v>
      </c>
      <c r="Q14" s="135"/>
      <c r="R14" s="135"/>
      <c r="S14" s="135">
        <v>2920</v>
      </c>
      <c r="T14" s="135">
        <v>17906</v>
      </c>
      <c r="U14" s="1257">
        <v>73.599999999999994</v>
      </c>
      <c r="V14" s="135">
        <v>82883</v>
      </c>
      <c r="W14" s="135">
        <v>41433</v>
      </c>
      <c r="X14" s="135">
        <v>39441</v>
      </c>
      <c r="Y14" s="135">
        <v>1992</v>
      </c>
      <c r="Z14" s="135">
        <v>40946</v>
      </c>
      <c r="AA14" s="1258">
        <v>50.3</v>
      </c>
      <c r="AB14" s="1243"/>
      <c r="AC14" s="126" t="s">
        <v>44</v>
      </c>
      <c r="AD14" s="121"/>
      <c r="AE14" s="1389"/>
      <c r="AF14" s="122"/>
      <c r="AG14" s="1387"/>
      <c r="AH14" s="122"/>
    </row>
    <row r="15" spans="1:34" s="123" customFormat="1" ht="12.75" customHeight="1">
      <c r="A15" s="118"/>
      <c r="B15" s="1387"/>
      <c r="C15" s="118"/>
      <c r="D15" s="128" t="s">
        <v>236</v>
      </c>
      <c r="E15" s="118"/>
      <c r="F15" s="126" t="s">
        <v>66</v>
      </c>
      <c r="G15" s="1238"/>
      <c r="H15" s="1256">
        <v>10469</v>
      </c>
      <c r="I15" s="135">
        <v>7147</v>
      </c>
      <c r="J15" s="135">
        <v>6889</v>
      </c>
      <c r="K15" s="135">
        <v>258</v>
      </c>
      <c r="L15" s="135">
        <v>3316</v>
      </c>
      <c r="M15" s="1257">
        <v>68.3</v>
      </c>
      <c r="N15" s="135">
        <v>4792</v>
      </c>
      <c r="O15" s="135">
        <v>3772</v>
      </c>
      <c r="P15" s="135">
        <v>3622</v>
      </c>
      <c r="Q15" s="135"/>
      <c r="R15" s="135"/>
      <c r="S15" s="135">
        <v>150</v>
      </c>
      <c r="T15" s="135">
        <v>1019</v>
      </c>
      <c r="U15" s="1257">
        <v>78.7</v>
      </c>
      <c r="V15" s="135">
        <v>5677</v>
      </c>
      <c r="W15" s="135">
        <v>3375</v>
      </c>
      <c r="X15" s="135">
        <v>3267</v>
      </c>
      <c r="Y15" s="135">
        <v>108</v>
      </c>
      <c r="Z15" s="135">
        <v>2297</v>
      </c>
      <c r="AA15" s="1258">
        <v>59.5</v>
      </c>
      <c r="AB15" s="1243"/>
      <c r="AC15" s="126" t="s">
        <v>66</v>
      </c>
      <c r="AD15" s="121"/>
      <c r="AE15" s="128" t="s">
        <v>236</v>
      </c>
      <c r="AF15" s="122"/>
      <c r="AG15" s="1387"/>
      <c r="AH15" s="122"/>
    </row>
    <row r="16" spans="1:34" s="123" customFormat="1" ht="12.75" customHeight="1">
      <c r="A16" s="118"/>
      <c r="B16" s="1387"/>
      <c r="C16" s="118"/>
      <c r="D16" s="127" t="s">
        <v>103</v>
      </c>
      <c r="E16" s="118"/>
      <c r="F16" s="126" t="s">
        <v>67</v>
      </c>
      <c r="G16" s="1238"/>
      <c r="H16" s="1256">
        <v>3250</v>
      </c>
      <c r="I16" s="135">
        <v>2422</v>
      </c>
      <c r="J16" s="135">
        <v>2359</v>
      </c>
      <c r="K16" s="135">
        <v>63</v>
      </c>
      <c r="L16" s="135">
        <v>828</v>
      </c>
      <c r="M16" s="1257">
        <v>74.5</v>
      </c>
      <c r="N16" s="135">
        <v>1520</v>
      </c>
      <c r="O16" s="135">
        <v>1280</v>
      </c>
      <c r="P16" s="135">
        <v>1241</v>
      </c>
      <c r="Q16" s="135"/>
      <c r="R16" s="135"/>
      <c r="S16" s="135">
        <v>39</v>
      </c>
      <c r="T16" s="135">
        <v>240</v>
      </c>
      <c r="U16" s="1257">
        <v>84.2</v>
      </c>
      <c r="V16" s="135">
        <v>1730</v>
      </c>
      <c r="W16" s="135">
        <v>1142</v>
      </c>
      <c r="X16" s="135">
        <v>1118</v>
      </c>
      <c r="Y16" s="135">
        <v>24</v>
      </c>
      <c r="Z16" s="135">
        <v>588</v>
      </c>
      <c r="AA16" s="1258">
        <v>66</v>
      </c>
      <c r="AB16" s="1243"/>
      <c r="AC16" s="126" t="s">
        <v>67</v>
      </c>
      <c r="AD16" s="121"/>
      <c r="AE16" s="127" t="s">
        <v>103</v>
      </c>
      <c r="AF16" s="122"/>
      <c r="AG16" s="1387"/>
      <c r="AH16" s="122"/>
    </row>
    <row r="17" spans="1:34" s="123" customFormat="1" ht="7.9" customHeight="1">
      <c r="A17" s="118"/>
      <c r="B17" s="1387"/>
      <c r="C17" s="118"/>
      <c r="D17" s="128"/>
      <c r="E17" s="118"/>
      <c r="F17" s="119"/>
      <c r="G17" s="1239"/>
      <c r="H17" s="1256"/>
      <c r="I17" s="135"/>
      <c r="J17" s="135"/>
      <c r="K17" s="135"/>
      <c r="L17" s="135"/>
      <c r="M17" s="1257"/>
      <c r="N17" s="135"/>
      <c r="O17" s="135"/>
      <c r="P17" s="135"/>
      <c r="Q17" s="135"/>
      <c r="R17" s="135"/>
      <c r="S17" s="135"/>
      <c r="T17" s="135"/>
      <c r="U17" s="1257"/>
      <c r="V17" s="135"/>
      <c r="W17" s="135"/>
      <c r="X17" s="135"/>
      <c r="Y17" s="135"/>
      <c r="Z17" s="135"/>
      <c r="AA17" s="1258"/>
      <c r="AB17" s="1243"/>
      <c r="AC17" s="119"/>
      <c r="AD17" s="121"/>
      <c r="AE17" s="128"/>
      <c r="AF17" s="122"/>
      <c r="AG17" s="1387"/>
      <c r="AH17" s="122"/>
    </row>
    <row r="18" spans="1:34" s="123" customFormat="1" ht="12.75" customHeight="1">
      <c r="A18" s="118"/>
      <c r="B18" s="1387"/>
      <c r="C18" s="118"/>
      <c r="D18" s="1389" t="s">
        <v>234</v>
      </c>
      <c r="E18" s="118"/>
      <c r="F18" s="165" t="s">
        <v>23</v>
      </c>
      <c r="G18" s="1237"/>
      <c r="H18" s="1253">
        <v>163931</v>
      </c>
      <c r="I18" s="1090">
        <v>98508</v>
      </c>
      <c r="J18" s="1090">
        <v>92053</v>
      </c>
      <c r="K18" s="1090">
        <v>6455</v>
      </c>
      <c r="L18" s="1090">
        <v>60930</v>
      </c>
      <c r="M18" s="1254">
        <v>61.8</v>
      </c>
      <c r="N18" s="1090">
        <v>73931</v>
      </c>
      <c r="O18" s="1090">
        <v>52928</v>
      </c>
      <c r="P18" s="1090">
        <v>48979</v>
      </c>
      <c r="Q18" s="1090"/>
      <c r="R18" s="1090"/>
      <c r="S18" s="1090">
        <v>3949</v>
      </c>
      <c r="T18" s="1090">
        <v>18728</v>
      </c>
      <c r="U18" s="1254">
        <v>73.900000000000006</v>
      </c>
      <c r="V18" s="1090">
        <v>90000</v>
      </c>
      <c r="W18" s="1090">
        <v>45580</v>
      </c>
      <c r="X18" s="1090">
        <v>43074</v>
      </c>
      <c r="Y18" s="1090">
        <v>2506</v>
      </c>
      <c r="Z18" s="1090">
        <v>42202</v>
      </c>
      <c r="AA18" s="1255">
        <v>51.9</v>
      </c>
      <c r="AB18" s="1242"/>
      <c r="AC18" s="165" t="s">
        <v>23</v>
      </c>
      <c r="AD18" s="121"/>
      <c r="AE18" s="1389" t="s">
        <v>234</v>
      </c>
      <c r="AF18" s="122"/>
      <c r="AG18" s="1387"/>
      <c r="AH18" s="122"/>
    </row>
    <row r="19" spans="1:34" s="123" customFormat="1" ht="12.75" customHeight="1">
      <c r="A19" s="118"/>
      <c r="B19" s="1387"/>
      <c r="C19" s="118"/>
      <c r="D19" s="1389"/>
      <c r="E19" s="118"/>
      <c r="F19" s="126" t="s">
        <v>44</v>
      </c>
      <c r="G19" s="1238"/>
      <c r="H19" s="1256">
        <v>150181</v>
      </c>
      <c r="I19" s="135">
        <v>88946</v>
      </c>
      <c r="J19" s="135">
        <v>82965</v>
      </c>
      <c r="K19" s="135">
        <v>5981</v>
      </c>
      <c r="L19" s="135">
        <v>56744</v>
      </c>
      <c r="M19" s="1257">
        <v>61.1</v>
      </c>
      <c r="N19" s="135">
        <v>67632</v>
      </c>
      <c r="O19" s="135">
        <v>47886</v>
      </c>
      <c r="P19" s="135">
        <v>44251</v>
      </c>
      <c r="Q19" s="135"/>
      <c r="R19" s="135"/>
      <c r="S19" s="135">
        <v>3635</v>
      </c>
      <c r="T19" s="135">
        <v>17471</v>
      </c>
      <c r="U19" s="1257">
        <v>73.3</v>
      </c>
      <c r="V19" s="135">
        <v>82549</v>
      </c>
      <c r="W19" s="135">
        <v>41060</v>
      </c>
      <c r="X19" s="135">
        <v>38714</v>
      </c>
      <c r="Y19" s="135">
        <v>2346</v>
      </c>
      <c r="Z19" s="135">
        <v>39273</v>
      </c>
      <c r="AA19" s="1258">
        <v>51.1</v>
      </c>
      <c r="AB19" s="1243"/>
      <c r="AC19" s="126" t="s">
        <v>44</v>
      </c>
      <c r="AD19" s="121"/>
      <c r="AE19" s="1389"/>
      <c r="AF19" s="122"/>
      <c r="AG19" s="1387"/>
      <c r="AH19" s="122"/>
    </row>
    <row r="20" spans="1:34" s="123" customFormat="1" ht="12.75" customHeight="1">
      <c r="A20" s="118"/>
      <c r="B20" s="1387"/>
      <c r="C20" s="118"/>
      <c r="D20" s="128" t="s">
        <v>237</v>
      </c>
      <c r="E20" s="118"/>
      <c r="F20" s="126" t="s">
        <v>66</v>
      </c>
      <c r="G20" s="1238"/>
      <c r="H20" s="1256">
        <v>10448</v>
      </c>
      <c r="I20" s="135">
        <v>7070</v>
      </c>
      <c r="J20" s="135">
        <v>6702</v>
      </c>
      <c r="K20" s="135">
        <v>368</v>
      </c>
      <c r="L20" s="135">
        <v>3377</v>
      </c>
      <c r="M20" s="1257">
        <v>67.7</v>
      </c>
      <c r="N20" s="135">
        <v>4751</v>
      </c>
      <c r="O20" s="135">
        <v>3739</v>
      </c>
      <c r="P20" s="135">
        <v>3488</v>
      </c>
      <c r="Q20" s="135"/>
      <c r="R20" s="135"/>
      <c r="S20" s="135">
        <v>251</v>
      </c>
      <c r="T20" s="135">
        <v>1012</v>
      </c>
      <c r="U20" s="1257">
        <v>78.7</v>
      </c>
      <c r="V20" s="135">
        <v>5697</v>
      </c>
      <c r="W20" s="135">
        <v>3331</v>
      </c>
      <c r="X20" s="135">
        <v>3214</v>
      </c>
      <c r="Y20" s="135">
        <v>117</v>
      </c>
      <c r="Z20" s="135">
        <v>2365</v>
      </c>
      <c r="AA20" s="1258">
        <v>58.5</v>
      </c>
      <c r="AB20" s="1243"/>
      <c r="AC20" s="126" t="s">
        <v>66</v>
      </c>
      <c r="AD20" s="121"/>
      <c r="AE20" s="128" t="s">
        <v>237</v>
      </c>
      <c r="AF20" s="122"/>
      <c r="AG20" s="1387"/>
      <c r="AH20" s="122"/>
    </row>
    <row r="21" spans="1:34" s="123" customFormat="1" ht="12.75" customHeight="1">
      <c r="A21" s="118"/>
      <c r="B21" s="1387"/>
      <c r="C21" s="118"/>
      <c r="D21" s="127" t="s">
        <v>103</v>
      </c>
      <c r="E21" s="118"/>
      <c r="F21" s="126" t="s">
        <v>67</v>
      </c>
      <c r="G21" s="1238"/>
      <c r="H21" s="1256">
        <v>3302</v>
      </c>
      <c r="I21" s="135">
        <v>2492</v>
      </c>
      <c r="J21" s="135">
        <v>2386</v>
      </c>
      <c r="K21" s="135">
        <v>106</v>
      </c>
      <c r="L21" s="135">
        <v>809</v>
      </c>
      <c r="M21" s="1257">
        <v>75.5</v>
      </c>
      <c r="N21" s="135">
        <v>1548</v>
      </c>
      <c r="O21" s="135">
        <v>1303</v>
      </c>
      <c r="P21" s="135">
        <v>1240</v>
      </c>
      <c r="Q21" s="135"/>
      <c r="R21" s="135"/>
      <c r="S21" s="135">
        <v>63</v>
      </c>
      <c r="T21" s="135">
        <v>245</v>
      </c>
      <c r="U21" s="1257">
        <v>84.2</v>
      </c>
      <c r="V21" s="135">
        <v>1754</v>
      </c>
      <c r="W21" s="135">
        <v>1189</v>
      </c>
      <c r="X21" s="135">
        <v>1146</v>
      </c>
      <c r="Y21" s="135">
        <v>43</v>
      </c>
      <c r="Z21" s="135">
        <v>564</v>
      </c>
      <c r="AA21" s="1258">
        <v>67.8</v>
      </c>
      <c r="AB21" s="1243"/>
      <c r="AC21" s="126" t="s">
        <v>67</v>
      </c>
      <c r="AD21" s="121"/>
      <c r="AE21" s="127" t="s">
        <v>103</v>
      </c>
      <c r="AF21" s="122"/>
      <c r="AG21" s="1387"/>
      <c r="AH21" s="122"/>
    </row>
    <row r="22" spans="1:34" s="123" customFormat="1" ht="7.9" customHeight="1">
      <c r="A22" s="118"/>
      <c r="B22" s="1387"/>
      <c r="C22" s="118"/>
      <c r="D22" s="129"/>
      <c r="E22" s="118"/>
      <c r="F22" s="119"/>
      <c r="G22" s="1238"/>
      <c r="H22" s="1256"/>
      <c r="I22" s="135"/>
      <c r="J22" s="135"/>
      <c r="K22" s="135"/>
      <c r="L22" s="135"/>
      <c r="M22" s="1257"/>
      <c r="N22" s="135"/>
      <c r="O22" s="135"/>
      <c r="P22" s="135"/>
      <c r="Q22" s="135"/>
      <c r="R22" s="135"/>
      <c r="S22" s="135"/>
      <c r="T22" s="135"/>
      <c r="U22" s="1257"/>
      <c r="V22" s="135"/>
      <c r="W22" s="135"/>
      <c r="X22" s="135"/>
      <c r="Y22" s="135"/>
      <c r="Z22" s="135"/>
      <c r="AA22" s="1258"/>
      <c r="AB22" s="1243"/>
      <c r="AC22" s="119"/>
      <c r="AD22" s="121"/>
      <c r="AE22" s="129"/>
      <c r="AF22" s="122"/>
      <c r="AG22" s="1387"/>
      <c r="AH22" s="122"/>
    </row>
    <row r="23" spans="1:34" s="123" customFormat="1" ht="12.75" customHeight="1">
      <c r="A23" s="118"/>
      <c r="B23" s="1387"/>
      <c r="C23" s="118"/>
      <c r="D23" s="1389" t="s">
        <v>234</v>
      </c>
      <c r="E23" s="118"/>
      <c r="F23" s="165" t="s">
        <v>23</v>
      </c>
      <c r="G23" s="1236"/>
      <c r="H23" s="1253">
        <v>159584</v>
      </c>
      <c r="I23" s="1090">
        <v>93775</v>
      </c>
      <c r="J23" s="1090">
        <v>86330</v>
      </c>
      <c r="K23" s="1090">
        <v>7445</v>
      </c>
      <c r="L23" s="1090">
        <v>62114</v>
      </c>
      <c r="M23" s="1259">
        <v>60.154982070575855</v>
      </c>
      <c r="N23" s="1090">
        <v>71808</v>
      </c>
      <c r="O23" s="1090">
        <v>49843</v>
      </c>
      <c r="P23" s="1090">
        <v>45120</v>
      </c>
      <c r="Q23" s="1090"/>
      <c r="R23" s="1090"/>
      <c r="S23" s="1090">
        <v>4723</v>
      </c>
      <c r="T23" s="1090">
        <v>20220</v>
      </c>
      <c r="U23" s="1259">
        <v>71.140259480753031</v>
      </c>
      <c r="V23" s="1090">
        <v>87776</v>
      </c>
      <c r="W23" s="1090">
        <v>43932</v>
      </c>
      <c r="X23" s="1090">
        <v>41210</v>
      </c>
      <c r="Y23" s="1090">
        <v>2722</v>
      </c>
      <c r="Z23" s="1090">
        <v>41894</v>
      </c>
      <c r="AA23" s="1260">
        <v>51.187285904038404</v>
      </c>
      <c r="AB23" s="1245"/>
      <c r="AC23" s="165" t="s">
        <v>23</v>
      </c>
      <c r="AD23" s="121"/>
      <c r="AE23" s="1389" t="s">
        <v>234</v>
      </c>
      <c r="AF23" s="122"/>
      <c r="AG23" s="1387"/>
      <c r="AH23" s="122"/>
    </row>
    <row r="24" spans="1:34" s="123" customFormat="1" ht="12.75" customHeight="1">
      <c r="A24" s="118"/>
      <c r="B24" s="1387"/>
      <c r="C24" s="118"/>
      <c r="D24" s="1389"/>
      <c r="E24" s="118"/>
      <c r="F24" s="126" t="s">
        <v>44</v>
      </c>
      <c r="G24" s="1235"/>
      <c r="H24" s="1256">
        <v>146428</v>
      </c>
      <c r="I24" s="135">
        <v>85032</v>
      </c>
      <c r="J24" s="135">
        <v>78025</v>
      </c>
      <c r="K24" s="135">
        <v>7007</v>
      </c>
      <c r="L24" s="135">
        <v>58125</v>
      </c>
      <c r="M24" s="1261">
        <v>59.397724176952572</v>
      </c>
      <c r="N24" s="135">
        <v>65782</v>
      </c>
      <c r="O24" s="135">
        <v>45258</v>
      </c>
      <c r="P24" s="135">
        <v>40824</v>
      </c>
      <c r="Q24" s="135"/>
      <c r="R24" s="135"/>
      <c r="S24" s="135">
        <v>4434</v>
      </c>
      <c r="T24" s="135">
        <v>18980</v>
      </c>
      <c r="U24" s="1261">
        <v>70.453625579874853</v>
      </c>
      <c r="V24" s="135">
        <v>80646</v>
      </c>
      <c r="W24" s="135">
        <v>39774</v>
      </c>
      <c r="X24" s="135">
        <v>37201</v>
      </c>
      <c r="Y24" s="135">
        <v>2573</v>
      </c>
      <c r="Z24" s="135">
        <v>39145</v>
      </c>
      <c r="AA24" s="1262">
        <v>50.398509864544664</v>
      </c>
      <c r="AB24" s="1246"/>
      <c r="AC24" s="126" t="s">
        <v>44</v>
      </c>
      <c r="AD24" s="125"/>
      <c r="AE24" s="1389"/>
      <c r="AF24" s="122"/>
      <c r="AG24" s="1387"/>
      <c r="AH24" s="122"/>
    </row>
    <row r="25" spans="1:34" s="123" customFormat="1" ht="12.75" customHeight="1">
      <c r="A25" s="118"/>
      <c r="B25" s="1387"/>
      <c r="C25" s="118"/>
      <c r="D25" s="128" t="s">
        <v>238</v>
      </c>
      <c r="E25" s="118"/>
      <c r="F25" s="126" t="s">
        <v>66</v>
      </c>
      <c r="G25" s="1235"/>
      <c r="H25" s="1256">
        <v>10089</v>
      </c>
      <c r="I25" s="135">
        <v>6526</v>
      </c>
      <c r="J25" s="135">
        <v>6187</v>
      </c>
      <c r="K25" s="135">
        <v>339</v>
      </c>
      <c r="L25" s="135">
        <v>3200</v>
      </c>
      <c r="M25" s="1257">
        <v>67.098498869010896</v>
      </c>
      <c r="N25" s="135">
        <v>4577</v>
      </c>
      <c r="O25" s="135">
        <v>3431</v>
      </c>
      <c r="P25" s="135">
        <v>3212</v>
      </c>
      <c r="Q25" s="135"/>
      <c r="R25" s="135"/>
      <c r="S25" s="135">
        <v>219</v>
      </c>
      <c r="T25" s="135">
        <v>975</v>
      </c>
      <c r="U25" s="1257">
        <v>77.871084884248759</v>
      </c>
      <c r="V25" s="135">
        <v>5512</v>
      </c>
      <c r="W25" s="135">
        <v>3095</v>
      </c>
      <c r="X25" s="135">
        <v>2975</v>
      </c>
      <c r="Y25" s="135">
        <v>120</v>
      </c>
      <c r="Z25" s="135">
        <v>2225</v>
      </c>
      <c r="AA25" s="1258">
        <v>58.176691729323302</v>
      </c>
      <c r="AB25" s="1243"/>
      <c r="AC25" s="126" t="s">
        <v>66</v>
      </c>
      <c r="AD25" s="125"/>
      <c r="AE25" s="128" t="s">
        <v>238</v>
      </c>
      <c r="AF25" s="122"/>
      <c r="AG25" s="1387"/>
      <c r="AH25" s="122"/>
    </row>
    <row r="26" spans="1:34" s="123" customFormat="1" ht="12.75" customHeight="1">
      <c r="A26" s="118"/>
      <c r="B26" s="1387"/>
      <c r="C26" s="118"/>
      <c r="D26" s="127" t="s">
        <v>103</v>
      </c>
      <c r="E26" s="118"/>
      <c r="F26" s="126" t="s">
        <v>67</v>
      </c>
      <c r="G26" s="1235"/>
      <c r="H26" s="1256">
        <v>3067</v>
      </c>
      <c r="I26" s="135">
        <v>2217</v>
      </c>
      <c r="J26" s="135">
        <v>2118</v>
      </c>
      <c r="K26" s="135">
        <v>99</v>
      </c>
      <c r="L26" s="135">
        <v>789</v>
      </c>
      <c r="M26" s="1261">
        <v>73.752495009980038</v>
      </c>
      <c r="N26" s="135">
        <v>1449</v>
      </c>
      <c r="O26" s="135">
        <v>1154</v>
      </c>
      <c r="P26" s="135">
        <v>1084</v>
      </c>
      <c r="Q26" s="135"/>
      <c r="R26" s="135"/>
      <c r="S26" s="135">
        <v>70</v>
      </c>
      <c r="T26" s="135">
        <v>265</v>
      </c>
      <c r="U26" s="1261">
        <v>81.324876673713888</v>
      </c>
      <c r="V26" s="135">
        <v>1618</v>
      </c>
      <c r="W26" s="135">
        <v>1063</v>
      </c>
      <c r="X26" s="135">
        <v>1034</v>
      </c>
      <c r="Y26" s="135">
        <v>29</v>
      </c>
      <c r="Z26" s="135">
        <v>524</v>
      </c>
      <c r="AA26" s="1262">
        <v>66.981726528040326</v>
      </c>
      <c r="AB26" s="1246"/>
      <c r="AC26" s="126" t="s">
        <v>67</v>
      </c>
      <c r="AD26" s="125"/>
      <c r="AE26" s="127" t="s">
        <v>103</v>
      </c>
      <c r="AF26" s="122"/>
      <c r="AG26" s="1387"/>
      <c r="AH26" s="122"/>
    </row>
    <row r="27" spans="1:34" s="123" customFormat="1" ht="7.9" customHeight="1">
      <c r="A27" s="118"/>
      <c r="B27" s="1387"/>
      <c r="C27" s="118"/>
      <c r="D27" s="128"/>
      <c r="E27" s="118"/>
      <c r="F27" s="119"/>
      <c r="G27" s="1238"/>
      <c r="H27" s="1256"/>
      <c r="I27" s="135"/>
      <c r="J27" s="135"/>
      <c r="K27" s="135"/>
      <c r="L27" s="135"/>
      <c r="M27" s="1257"/>
      <c r="N27" s="135"/>
      <c r="O27" s="135"/>
      <c r="P27" s="135"/>
      <c r="Q27" s="135"/>
      <c r="R27" s="135"/>
      <c r="S27" s="135"/>
      <c r="T27" s="135"/>
      <c r="U27" s="1257"/>
      <c r="V27" s="135"/>
      <c r="W27" s="135"/>
      <c r="X27" s="135"/>
      <c r="Y27" s="135"/>
      <c r="Z27" s="135"/>
      <c r="AA27" s="1258"/>
      <c r="AB27" s="1243"/>
      <c r="AC27" s="119"/>
      <c r="AD27" s="121"/>
      <c r="AE27" s="128"/>
      <c r="AF27" s="122"/>
      <c r="AG27" s="1387"/>
      <c r="AH27" s="122"/>
    </row>
    <row r="28" spans="1:34" s="123" customFormat="1" ht="12.75" customHeight="1">
      <c r="A28" s="118"/>
      <c r="B28" s="1388"/>
      <c r="C28" s="118"/>
      <c r="D28" s="1389" t="s">
        <v>234</v>
      </c>
      <c r="E28" s="118"/>
      <c r="F28" s="165" t="s">
        <v>23</v>
      </c>
      <c r="G28" s="1236"/>
      <c r="H28" s="1253">
        <v>156892</v>
      </c>
      <c r="I28" s="1090">
        <v>89796</v>
      </c>
      <c r="J28" s="1090">
        <v>85719</v>
      </c>
      <c r="K28" s="1090">
        <v>4077</v>
      </c>
      <c r="L28" s="1090">
        <v>61426</v>
      </c>
      <c r="M28" s="1263">
        <v>59.380248905582519</v>
      </c>
      <c r="N28" s="1090">
        <v>70798</v>
      </c>
      <c r="O28" s="1090">
        <v>46899</v>
      </c>
      <c r="P28" s="1090">
        <v>44465</v>
      </c>
      <c r="Q28" s="1090"/>
      <c r="R28" s="1090"/>
      <c r="S28" s="1090">
        <v>2434</v>
      </c>
      <c r="T28" s="1090">
        <v>21195</v>
      </c>
      <c r="U28" s="1263">
        <v>68.873909595559084</v>
      </c>
      <c r="V28" s="1090">
        <v>86094</v>
      </c>
      <c r="W28" s="1090">
        <v>42897</v>
      </c>
      <c r="X28" s="1090">
        <v>41254</v>
      </c>
      <c r="Y28" s="1090">
        <v>1643</v>
      </c>
      <c r="Z28" s="1090">
        <v>40231</v>
      </c>
      <c r="AA28" s="1264">
        <v>51.603551150033688</v>
      </c>
      <c r="AB28" s="1247"/>
      <c r="AC28" s="165" t="s">
        <v>23</v>
      </c>
      <c r="AD28" s="125"/>
      <c r="AE28" s="1389" t="s">
        <v>234</v>
      </c>
      <c r="AF28" s="122"/>
      <c r="AG28" s="1388"/>
      <c r="AH28" s="122"/>
    </row>
    <row r="29" spans="1:34" s="123" customFormat="1" ht="12.75" customHeight="1">
      <c r="A29" s="118"/>
      <c r="B29" s="1388"/>
      <c r="C29" s="118"/>
      <c r="D29" s="1389"/>
      <c r="E29" s="118"/>
      <c r="F29" s="126" t="s">
        <v>44</v>
      </c>
      <c r="G29" s="1235"/>
      <c r="H29" s="1256">
        <v>144313</v>
      </c>
      <c r="I29" s="135">
        <v>81509</v>
      </c>
      <c r="J29" s="135">
        <v>77654</v>
      </c>
      <c r="K29" s="135">
        <v>3855</v>
      </c>
      <c r="L29" s="135">
        <v>57364</v>
      </c>
      <c r="M29" s="1257">
        <v>58.693194501450961</v>
      </c>
      <c r="N29" s="135">
        <v>65073</v>
      </c>
      <c r="O29" s="135">
        <v>42599</v>
      </c>
      <c r="P29" s="135">
        <v>40300</v>
      </c>
      <c r="Q29" s="135"/>
      <c r="R29" s="135"/>
      <c r="S29" s="135">
        <v>2299</v>
      </c>
      <c r="T29" s="135">
        <v>19886</v>
      </c>
      <c r="U29" s="1257">
        <v>68.174761942866297</v>
      </c>
      <c r="V29" s="135">
        <v>79240</v>
      </c>
      <c r="W29" s="135">
        <v>38910</v>
      </c>
      <c r="X29" s="135">
        <v>37354</v>
      </c>
      <c r="Y29" s="135">
        <v>1556</v>
      </c>
      <c r="Z29" s="135">
        <v>37478</v>
      </c>
      <c r="AA29" s="1258">
        <v>50.937319997905426</v>
      </c>
      <c r="AB29" s="1243"/>
      <c r="AC29" s="126" t="s">
        <v>44</v>
      </c>
      <c r="AD29" s="125"/>
      <c r="AE29" s="1389"/>
      <c r="AF29" s="122"/>
      <c r="AG29" s="1388"/>
      <c r="AH29" s="122"/>
    </row>
    <row r="30" spans="1:34" s="123" customFormat="1" ht="12.75" customHeight="1">
      <c r="A30" s="118"/>
      <c r="B30" s="1388"/>
      <c r="C30" s="118"/>
      <c r="D30" s="128" t="s">
        <v>241</v>
      </c>
      <c r="E30" s="118"/>
      <c r="F30" s="126" t="s">
        <v>66</v>
      </c>
      <c r="G30" s="1235"/>
      <c r="H30" s="1256">
        <v>9644</v>
      </c>
      <c r="I30" s="135">
        <v>6216</v>
      </c>
      <c r="J30" s="135">
        <v>6034</v>
      </c>
      <c r="K30" s="135">
        <v>182</v>
      </c>
      <c r="L30" s="135">
        <v>3275</v>
      </c>
      <c r="M30" s="1261">
        <v>65.493625539985246</v>
      </c>
      <c r="N30" s="135">
        <v>4353</v>
      </c>
      <c r="O30" s="135">
        <v>3242</v>
      </c>
      <c r="P30" s="135">
        <v>3128</v>
      </c>
      <c r="Q30" s="135"/>
      <c r="R30" s="135"/>
      <c r="S30" s="135">
        <v>114</v>
      </c>
      <c r="T30" s="135">
        <v>1035</v>
      </c>
      <c r="U30" s="1261">
        <v>75.800794949731127</v>
      </c>
      <c r="V30" s="135">
        <v>5291</v>
      </c>
      <c r="W30" s="135">
        <v>2974</v>
      </c>
      <c r="X30" s="135">
        <v>2906</v>
      </c>
      <c r="Y30" s="135">
        <v>68</v>
      </c>
      <c r="Z30" s="135">
        <v>2240</v>
      </c>
      <c r="AA30" s="1262">
        <v>57.038741848868433</v>
      </c>
      <c r="AB30" s="1246"/>
      <c r="AC30" s="126" t="s">
        <v>66</v>
      </c>
      <c r="AD30" s="125"/>
      <c r="AE30" s="128" t="s">
        <v>241</v>
      </c>
      <c r="AF30" s="122"/>
      <c r="AG30" s="1388"/>
      <c r="AH30" s="122"/>
    </row>
    <row r="31" spans="1:34" s="123" customFormat="1" ht="12.75" customHeight="1">
      <c r="A31" s="118"/>
      <c r="B31" s="1388"/>
      <c r="C31" s="118"/>
      <c r="D31" s="127" t="s">
        <v>103</v>
      </c>
      <c r="E31" s="118"/>
      <c r="F31" s="126" t="s">
        <v>67</v>
      </c>
      <c r="G31" s="1235"/>
      <c r="H31" s="1256">
        <v>2935</v>
      </c>
      <c r="I31" s="135">
        <v>2071</v>
      </c>
      <c r="J31" s="135">
        <v>2031</v>
      </c>
      <c r="K31" s="135">
        <v>40</v>
      </c>
      <c r="L31" s="135">
        <v>787</v>
      </c>
      <c r="M31" s="1257">
        <v>72.463261021693498</v>
      </c>
      <c r="N31" s="135">
        <v>1372</v>
      </c>
      <c r="O31" s="135">
        <v>1058</v>
      </c>
      <c r="P31" s="135">
        <v>1037</v>
      </c>
      <c r="Q31" s="135"/>
      <c r="R31" s="135"/>
      <c r="S31" s="135">
        <v>21</v>
      </c>
      <c r="T31" s="135">
        <v>274</v>
      </c>
      <c r="U31" s="1257">
        <v>79.429429429429433</v>
      </c>
      <c r="V31" s="135">
        <v>1563</v>
      </c>
      <c r="W31" s="135">
        <v>1013</v>
      </c>
      <c r="X31" s="135">
        <v>994</v>
      </c>
      <c r="Y31" s="135">
        <v>19</v>
      </c>
      <c r="Z31" s="135">
        <v>513</v>
      </c>
      <c r="AA31" s="1258">
        <v>66.382699868938403</v>
      </c>
      <c r="AB31" s="1243"/>
      <c r="AC31" s="126" t="s">
        <v>67</v>
      </c>
      <c r="AD31" s="121"/>
      <c r="AE31" s="127" t="s">
        <v>103</v>
      </c>
      <c r="AF31" s="122"/>
      <c r="AG31" s="1388"/>
      <c r="AH31" s="122"/>
    </row>
    <row r="32" spans="1:34" s="123" customFormat="1" ht="7.9" customHeight="1">
      <c r="A32" s="118"/>
      <c r="B32" s="1388"/>
      <c r="C32" s="118"/>
      <c r="D32" s="118"/>
      <c r="E32" s="118"/>
      <c r="F32" s="119"/>
      <c r="G32" s="1235"/>
      <c r="H32" s="1256"/>
      <c r="I32" s="135"/>
      <c r="J32" s="135"/>
      <c r="K32" s="135"/>
      <c r="L32" s="135"/>
      <c r="M32" s="1257"/>
      <c r="N32" s="135"/>
      <c r="O32" s="135"/>
      <c r="P32" s="135"/>
      <c r="Q32" s="135"/>
      <c r="R32" s="135"/>
      <c r="S32" s="135"/>
      <c r="T32" s="135"/>
      <c r="U32" s="1257"/>
      <c r="V32" s="135"/>
      <c r="W32" s="135"/>
      <c r="X32" s="135"/>
      <c r="Y32" s="135"/>
      <c r="Z32" s="135"/>
      <c r="AA32" s="1258"/>
      <c r="AB32" s="1243"/>
      <c r="AC32" s="119"/>
      <c r="AD32" s="125"/>
      <c r="AE32" s="118"/>
      <c r="AF32" s="122"/>
      <c r="AG32" s="1388"/>
      <c r="AH32" s="122"/>
    </row>
    <row r="33" spans="1:34" s="123" customFormat="1" ht="12.75" customHeight="1">
      <c r="A33" s="118"/>
      <c r="B33" s="1388"/>
      <c r="C33" s="118"/>
      <c r="D33" s="1390" t="s">
        <v>271</v>
      </c>
      <c r="E33" s="118"/>
      <c r="F33" s="165" t="s">
        <v>23</v>
      </c>
      <c r="G33" s="1236"/>
      <c r="H33" s="1253">
        <v>149037</v>
      </c>
      <c r="I33" s="1090">
        <v>86270</v>
      </c>
      <c r="J33" s="1090">
        <v>82826</v>
      </c>
      <c r="K33" s="1090">
        <v>3444</v>
      </c>
      <c r="L33" s="1090">
        <v>52208</v>
      </c>
      <c r="M33" s="1263">
        <v>62.298704487355394</v>
      </c>
      <c r="N33" s="1090">
        <v>67330</v>
      </c>
      <c r="O33" s="1090">
        <v>44422</v>
      </c>
      <c r="P33" s="1090">
        <v>42308</v>
      </c>
      <c r="Q33" s="1090"/>
      <c r="R33" s="1090"/>
      <c r="S33" s="1090">
        <v>2114</v>
      </c>
      <c r="T33" s="1090">
        <v>18024</v>
      </c>
      <c r="U33" s="1263">
        <v>71.136662076033701</v>
      </c>
      <c r="V33" s="1090">
        <v>81707</v>
      </c>
      <c r="W33" s="1090">
        <v>41848</v>
      </c>
      <c r="X33" s="1090">
        <v>40518</v>
      </c>
      <c r="Y33" s="1090">
        <v>1330</v>
      </c>
      <c r="Z33" s="1090">
        <v>34184</v>
      </c>
      <c r="AA33" s="1264">
        <v>55.039983164983163</v>
      </c>
      <c r="AB33" s="1247"/>
      <c r="AC33" s="165" t="s">
        <v>23</v>
      </c>
      <c r="AD33" s="125"/>
      <c r="AE33" s="1390" t="s">
        <v>271</v>
      </c>
      <c r="AF33" s="122"/>
      <c r="AG33" s="1388"/>
      <c r="AH33" s="122"/>
    </row>
    <row r="34" spans="1:34" s="123" customFormat="1" ht="12.75" customHeight="1">
      <c r="A34" s="118"/>
      <c r="B34" s="1388"/>
      <c r="C34" s="118"/>
      <c r="D34" s="1390"/>
      <c r="E34" s="118"/>
      <c r="F34" s="126" t="s">
        <v>44</v>
      </c>
      <c r="G34" s="1235"/>
      <c r="H34" s="1256">
        <v>137173</v>
      </c>
      <c r="I34" s="135">
        <v>78560</v>
      </c>
      <c r="J34" s="135">
        <v>75317</v>
      </c>
      <c r="K34" s="135">
        <v>3243</v>
      </c>
      <c r="L34" s="135">
        <v>48736</v>
      </c>
      <c r="M34" s="1261">
        <v>61.714429361488186</v>
      </c>
      <c r="N34" s="135">
        <v>61958</v>
      </c>
      <c r="O34" s="135">
        <v>40469</v>
      </c>
      <c r="P34" s="135">
        <v>38464</v>
      </c>
      <c r="Q34" s="135"/>
      <c r="R34" s="135"/>
      <c r="S34" s="135">
        <v>2005</v>
      </c>
      <c r="T34" s="135">
        <v>16927</v>
      </c>
      <c r="U34" s="1257">
        <v>70.508397797755933</v>
      </c>
      <c r="V34" s="135">
        <v>75215</v>
      </c>
      <c r="W34" s="135">
        <v>38091</v>
      </c>
      <c r="X34" s="135">
        <v>36853</v>
      </c>
      <c r="Y34" s="135">
        <v>1238</v>
      </c>
      <c r="Z34" s="135">
        <v>31809</v>
      </c>
      <c r="AA34" s="1258">
        <v>54.493562231759654</v>
      </c>
      <c r="AB34" s="1243"/>
      <c r="AC34" s="126" t="s">
        <v>44</v>
      </c>
      <c r="AD34" s="125"/>
      <c r="AE34" s="1390"/>
      <c r="AF34" s="122"/>
      <c r="AG34" s="1388"/>
      <c r="AH34" s="122"/>
    </row>
    <row r="35" spans="1:34" s="123" customFormat="1" ht="12.75" customHeight="1">
      <c r="A35" s="118"/>
      <c r="B35" s="1388"/>
      <c r="C35" s="118"/>
      <c r="D35" s="298" t="s">
        <v>257</v>
      </c>
      <c r="E35" s="118"/>
      <c r="F35" s="126" t="s">
        <v>66</v>
      </c>
      <c r="G35" s="1235"/>
      <c r="H35" s="1256">
        <v>9044</v>
      </c>
      <c r="I35" s="135">
        <v>5781</v>
      </c>
      <c r="J35" s="135">
        <v>5621</v>
      </c>
      <c r="K35" s="135">
        <v>160</v>
      </c>
      <c r="L35" s="135">
        <v>2682</v>
      </c>
      <c r="M35" s="1261">
        <v>68.309110244594123</v>
      </c>
      <c r="N35" s="135">
        <v>4078</v>
      </c>
      <c r="O35" s="135">
        <v>2960</v>
      </c>
      <c r="P35" s="135">
        <v>2873</v>
      </c>
      <c r="Q35" s="135"/>
      <c r="R35" s="135"/>
      <c r="S35" s="135">
        <v>87</v>
      </c>
      <c r="T35" s="135">
        <v>842</v>
      </c>
      <c r="U35" s="1261">
        <v>77.85376117832719</v>
      </c>
      <c r="V35" s="135">
        <v>4966</v>
      </c>
      <c r="W35" s="135">
        <v>2821</v>
      </c>
      <c r="X35" s="135">
        <v>2748</v>
      </c>
      <c r="Y35" s="135">
        <v>73</v>
      </c>
      <c r="Z35" s="135">
        <v>1840</v>
      </c>
      <c r="AA35" s="1262">
        <v>60.523492812701143</v>
      </c>
      <c r="AB35" s="1246"/>
      <c r="AC35" s="126" t="s">
        <v>66</v>
      </c>
      <c r="AD35" s="125"/>
      <c r="AE35" s="298" t="s">
        <v>257</v>
      </c>
      <c r="AF35" s="122"/>
      <c r="AG35" s="1388"/>
      <c r="AH35" s="122"/>
    </row>
    <row r="36" spans="1:34" s="123" customFormat="1" ht="12.75" customHeight="1">
      <c r="A36" s="118"/>
      <c r="B36" s="1388"/>
      <c r="C36" s="118"/>
      <c r="D36" s="131" t="s">
        <v>103</v>
      </c>
      <c r="E36" s="118"/>
      <c r="F36" s="126" t="s">
        <v>67</v>
      </c>
      <c r="G36" s="1235"/>
      <c r="H36" s="1256">
        <v>2820</v>
      </c>
      <c r="I36" s="135">
        <v>1929</v>
      </c>
      <c r="J36" s="135">
        <v>1888</v>
      </c>
      <c r="K36" s="135">
        <v>41</v>
      </c>
      <c r="L36" s="135">
        <v>790</v>
      </c>
      <c r="M36" s="1257">
        <v>70.945200441338727</v>
      </c>
      <c r="N36" s="135">
        <v>1294</v>
      </c>
      <c r="O36" s="135">
        <v>993</v>
      </c>
      <c r="P36" s="135">
        <v>971</v>
      </c>
      <c r="Q36" s="135"/>
      <c r="R36" s="135"/>
      <c r="S36" s="135">
        <v>22</v>
      </c>
      <c r="T36" s="135">
        <v>255</v>
      </c>
      <c r="U36" s="1257">
        <v>79.567307692307693</v>
      </c>
      <c r="V36" s="135">
        <v>1526</v>
      </c>
      <c r="W36" s="135">
        <v>936</v>
      </c>
      <c r="X36" s="135">
        <v>917</v>
      </c>
      <c r="Y36" s="135">
        <v>19</v>
      </c>
      <c r="Z36" s="135">
        <v>535</v>
      </c>
      <c r="AA36" s="1258">
        <v>63.630183548606389</v>
      </c>
      <c r="AB36" s="1243"/>
      <c r="AC36" s="126" t="s">
        <v>67</v>
      </c>
      <c r="AD36" s="121"/>
      <c r="AE36" s="131" t="s">
        <v>103</v>
      </c>
      <c r="AF36" s="122"/>
      <c r="AG36" s="1388"/>
      <c r="AH36" s="122"/>
    </row>
    <row r="37" spans="1:34" s="123" customFormat="1" ht="7.9" customHeight="1">
      <c r="A37" s="118"/>
      <c r="B37" s="130"/>
      <c r="C37" s="118"/>
      <c r="D37" s="131"/>
      <c r="E37" s="118"/>
      <c r="F37" s="132"/>
      <c r="G37" s="1235"/>
      <c r="H37" s="1256"/>
      <c r="I37" s="135"/>
      <c r="J37" s="135"/>
      <c r="K37" s="135"/>
      <c r="L37" s="135"/>
      <c r="M37" s="1257"/>
      <c r="N37" s="135"/>
      <c r="O37" s="135"/>
      <c r="P37" s="135"/>
      <c r="Q37" s="135"/>
      <c r="R37" s="135"/>
      <c r="S37" s="1091"/>
      <c r="T37" s="1091"/>
      <c r="U37" s="1265"/>
      <c r="V37" s="1091"/>
      <c r="W37" s="1091"/>
      <c r="X37" s="1091"/>
      <c r="Y37" s="1091"/>
      <c r="Z37" s="1091"/>
      <c r="AA37" s="1266"/>
      <c r="AB37" s="1248"/>
      <c r="AC37" s="132"/>
      <c r="AD37" s="121"/>
      <c r="AE37" s="131"/>
      <c r="AF37" s="122"/>
      <c r="AG37" s="130"/>
      <c r="AH37" s="122"/>
    </row>
    <row r="38" spans="1:34" s="123" customFormat="1" ht="7.9" customHeight="1">
      <c r="A38" s="118"/>
      <c r="B38" s="124"/>
      <c r="C38" s="118"/>
      <c r="D38" s="128"/>
      <c r="E38" s="118"/>
      <c r="F38" s="119"/>
      <c r="G38" s="1235"/>
      <c r="H38" s="1267"/>
      <c r="I38" s="1091"/>
      <c r="J38" s="1091"/>
      <c r="K38" s="1091"/>
      <c r="L38" s="1091"/>
      <c r="M38" s="1265"/>
      <c r="N38" s="1091"/>
      <c r="O38" s="1091"/>
      <c r="P38" s="1091"/>
      <c r="Q38" s="1091"/>
      <c r="R38" s="1091"/>
      <c r="S38" s="135"/>
      <c r="T38" s="135"/>
      <c r="U38" s="1261"/>
      <c r="V38" s="135"/>
      <c r="W38" s="135"/>
      <c r="X38" s="135"/>
      <c r="Y38" s="135"/>
      <c r="Z38" s="135"/>
      <c r="AA38" s="1262"/>
      <c r="AB38" s="1246"/>
      <c r="AC38" s="119"/>
      <c r="AD38" s="121"/>
      <c r="AE38" s="128"/>
      <c r="AF38" s="122"/>
      <c r="AG38" s="124"/>
      <c r="AH38" s="122"/>
    </row>
    <row r="39" spans="1:34" s="123" customFormat="1" ht="12.75" customHeight="1">
      <c r="A39" s="118"/>
      <c r="B39" s="1387" t="s">
        <v>108</v>
      </c>
      <c r="C39" s="118"/>
      <c r="D39" s="1389" t="s">
        <v>234</v>
      </c>
      <c r="E39" s="118"/>
      <c r="F39" s="165" t="s">
        <v>23</v>
      </c>
      <c r="G39" s="1237"/>
      <c r="H39" s="1253">
        <v>2484</v>
      </c>
      <c r="I39" s="1090">
        <v>-227</v>
      </c>
      <c r="J39" s="1090">
        <v>-765</v>
      </c>
      <c r="K39" s="1090">
        <v>538</v>
      </c>
      <c r="L39" s="1090">
        <v>1808</v>
      </c>
      <c r="M39" s="1268" t="s">
        <v>133</v>
      </c>
      <c r="N39" s="1090">
        <v>1534</v>
      </c>
      <c r="O39" s="1090">
        <v>-925</v>
      </c>
      <c r="P39" s="1090">
        <v>-1106</v>
      </c>
      <c r="Q39" s="1090"/>
      <c r="R39" s="1090"/>
      <c r="S39" s="1090">
        <v>181</v>
      </c>
      <c r="T39" s="1090">
        <v>1983</v>
      </c>
      <c r="U39" s="1268" t="s">
        <v>133</v>
      </c>
      <c r="V39" s="1090">
        <v>950</v>
      </c>
      <c r="W39" s="1090">
        <v>698</v>
      </c>
      <c r="X39" s="1090">
        <v>341</v>
      </c>
      <c r="Y39" s="1090">
        <v>357</v>
      </c>
      <c r="Z39" s="1090">
        <v>-175</v>
      </c>
      <c r="AA39" s="1269" t="s">
        <v>133</v>
      </c>
      <c r="AB39" s="1247"/>
      <c r="AC39" s="165" t="s">
        <v>23</v>
      </c>
      <c r="AD39" s="121"/>
      <c r="AE39" s="1389" t="s">
        <v>234</v>
      </c>
      <c r="AF39" s="122"/>
      <c r="AG39" s="1387" t="s">
        <v>108</v>
      </c>
      <c r="AH39" s="122"/>
    </row>
    <row r="40" spans="1:34" s="123" customFormat="1" ht="12.75" customHeight="1">
      <c r="A40" s="118"/>
      <c r="B40" s="1387"/>
      <c r="C40" s="118"/>
      <c r="D40" s="1389"/>
      <c r="E40" s="118"/>
      <c r="F40" s="126" t="s">
        <v>44</v>
      </c>
      <c r="G40" s="1238"/>
      <c r="H40" s="1256">
        <v>2280</v>
      </c>
      <c r="I40" s="135">
        <v>-131</v>
      </c>
      <c r="J40" s="135">
        <v>-618</v>
      </c>
      <c r="K40" s="135">
        <v>487</v>
      </c>
      <c r="L40" s="135">
        <v>1509</v>
      </c>
      <c r="M40" s="1270" t="s">
        <v>133</v>
      </c>
      <c r="N40" s="135">
        <v>1487</v>
      </c>
      <c r="O40" s="135">
        <v>-858</v>
      </c>
      <c r="P40" s="135">
        <v>-1040</v>
      </c>
      <c r="Q40" s="135"/>
      <c r="R40" s="135"/>
      <c r="S40" s="135">
        <v>182</v>
      </c>
      <c r="T40" s="135">
        <v>1869</v>
      </c>
      <c r="U40" s="1270" t="s">
        <v>133</v>
      </c>
      <c r="V40" s="135">
        <v>793</v>
      </c>
      <c r="W40" s="135">
        <v>727</v>
      </c>
      <c r="X40" s="135">
        <v>422</v>
      </c>
      <c r="Y40" s="135">
        <v>305</v>
      </c>
      <c r="Z40" s="135">
        <v>-360</v>
      </c>
      <c r="AA40" s="1271" t="s">
        <v>133</v>
      </c>
      <c r="AB40" s="1246"/>
      <c r="AC40" s="126" t="s">
        <v>44</v>
      </c>
      <c r="AD40" s="121"/>
      <c r="AE40" s="1389"/>
      <c r="AF40" s="122"/>
      <c r="AG40" s="1387"/>
      <c r="AH40" s="122"/>
    </row>
    <row r="41" spans="1:34" s="123" customFormat="1" ht="12.75" customHeight="1">
      <c r="A41" s="118"/>
      <c r="B41" s="1387"/>
      <c r="C41" s="118"/>
      <c r="D41" s="128" t="s">
        <v>236</v>
      </c>
      <c r="E41" s="118"/>
      <c r="F41" s="126" t="s">
        <v>66</v>
      </c>
      <c r="G41" s="1238"/>
      <c r="H41" s="1256">
        <v>171</v>
      </c>
      <c r="I41" s="135">
        <v>-88</v>
      </c>
      <c r="J41" s="135">
        <v>-142</v>
      </c>
      <c r="K41" s="135">
        <v>54</v>
      </c>
      <c r="L41" s="135">
        <v>256</v>
      </c>
      <c r="M41" s="1270" t="s">
        <v>133</v>
      </c>
      <c r="N41" s="135">
        <v>24</v>
      </c>
      <c r="O41" s="135">
        <v>-65</v>
      </c>
      <c r="P41" s="135">
        <v>-67</v>
      </c>
      <c r="Q41" s="135"/>
      <c r="R41" s="135"/>
      <c r="S41" s="135">
        <v>2</v>
      </c>
      <c r="T41" s="135">
        <v>89</v>
      </c>
      <c r="U41" s="1270" t="s">
        <v>133</v>
      </c>
      <c r="V41" s="135">
        <v>147</v>
      </c>
      <c r="W41" s="135">
        <v>-23</v>
      </c>
      <c r="X41" s="135">
        <v>-75</v>
      </c>
      <c r="Y41" s="135">
        <v>52</v>
      </c>
      <c r="Z41" s="135">
        <v>167</v>
      </c>
      <c r="AA41" s="1271" t="s">
        <v>133</v>
      </c>
      <c r="AB41" s="1246"/>
      <c r="AC41" s="126" t="s">
        <v>66</v>
      </c>
      <c r="AD41" s="121"/>
      <c r="AE41" s="128" t="s">
        <v>236</v>
      </c>
      <c r="AF41" s="122"/>
      <c r="AG41" s="1387"/>
      <c r="AH41" s="122"/>
    </row>
    <row r="42" spans="1:34" s="123" customFormat="1" ht="12.75" customHeight="1">
      <c r="A42" s="118"/>
      <c r="B42" s="1387"/>
      <c r="C42" s="118"/>
      <c r="D42" s="127" t="s">
        <v>103</v>
      </c>
      <c r="E42" s="118"/>
      <c r="F42" s="126" t="s">
        <v>67</v>
      </c>
      <c r="G42" s="1238"/>
      <c r="H42" s="1256">
        <v>33</v>
      </c>
      <c r="I42" s="135">
        <v>-8</v>
      </c>
      <c r="J42" s="135">
        <v>-5</v>
      </c>
      <c r="K42" s="135">
        <v>-3</v>
      </c>
      <c r="L42" s="135">
        <v>43</v>
      </c>
      <c r="M42" s="1270" t="s">
        <v>133</v>
      </c>
      <c r="N42" s="135">
        <v>23</v>
      </c>
      <c r="O42" s="135">
        <v>-2</v>
      </c>
      <c r="P42" s="135">
        <v>1</v>
      </c>
      <c r="Q42" s="135"/>
      <c r="R42" s="135"/>
      <c r="S42" s="135">
        <v>-3</v>
      </c>
      <c r="T42" s="135">
        <v>25</v>
      </c>
      <c r="U42" s="1270" t="s">
        <v>133</v>
      </c>
      <c r="V42" s="135">
        <v>10</v>
      </c>
      <c r="W42" s="135">
        <v>-6</v>
      </c>
      <c r="X42" s="135">
        <v>-6</v>
      </c>
      <c r="Y42" s="135">
        <v>0</v>
      </c>
      <c r="Z42" s="135">
        <v>18</v>
      </c>
      <c r="AA42" s="1271" t="s">
        <v>133</v>
      </c>
      <c r="AB42" s="1246"/>
      <c r="AC42" s="126" t="s">
        <v>67</v>
      </c>
      <c r="AD42" s="121"/>
      <c r="AE42" s="127" t="s">
        <v>103</v>
      </c>
      <c r="AF42" s="122"/>
      <c r="AG42" s="1387"/>
      <c r="AH42" s="122"/>
    </row>
    <row r="43" spans="1:34" s="123" customFormat="1" ht="7.9" customHeight="1">
      <c r="A43" s="118"/>
      <c r="B43" s="1387"/>
      <c r="C43" s="118"/>
      <c r="D43" s="128"/>
      <c r="E43" s="118"/>
      <c r="F43" s="119"/>
      <c r="G43" s="1238"/>
      <c r="H43" s="1256"/>
      <c r="I43" s="135"/>
      <c r="J43" s="135"/>
      <c r="K43" s="135"/>
      <c r="L43" s="135"/>
      <c r="M43" s="1270"/>
      <c r="N43" s="135"/>
      <c r="O43" s="135"/>
      <c r="P43" s="135"/>
      <c r="Q43" s="135"/>
      <c r="R43" s="135"/>
      <c r="S43" s="135"/>
      <c r="T43" s="135"/>
      <c r="U43" s="1270"/>
      <c r="V43" s="135"/>
      <c r="W43" s="135"/>
      <c r="X43" s="135"/>
      <c r="Y43" s="135"/>
      <c r="Z43" s="135"/>
      <c r="AA43" s="1271"/>
      <c r="AB43" s="1246"/>
      <c r="AC43" s="119"/>
      <c r="AD43" s="121"/>
      <c r="AE43" s="128"/>
      <c r="AF43" s="122"/>
      <c r="AG43" s="1387"/>
      <c r="AH43" s="122"/>
    </row>
    <row r="44" spans="1:34" s="123" customFormat="1" ht="12.75" customHeight="1">
      <c r="A44" s="118"/>
      <c r="B44" s="1387"/>
      <c r="C44" s="118"/>
      <c r="D44" s="1389" t="s">
        <v>234</v>
      </c>
      <c r="E44" s="118"/>
      <c r="F44" s="165" t="s">
        <v>23</v>
      </c>
      <c r="G44" s="1237"/>
      <c r="H44" s="1253">
        <v>-948</v>
      </c>
      <c r="I44" s="1090">
        <v>-2303</v>
      </c>
      <c r="J44" s="1090">
        <v>-3525</v>
      </c>
      <c r="K44" s="1090">
        <v>1222</v>
      </c>
      <c r="L44" s="1090">
        <v>-2066</v>
      </c>
      <c r="M44" s="1268" t="s">
        <v>133</v>
      </c>
      <c r="N44" s="1090">
        <v>-658</v>
      </c>
      <c r="O44" s="1090">
        <v>-1933</v>
      </c>
      <c r="P44" s="1090">
        <v>-2773</v>
      </c>
      <c r="Q44" s="1090"/>
      <c r="R44" s="1090"/>
      <c r="S44" s="1090">
        <v>840</v>
      </c>
      <c r="T44" s="1090">
        <v>-437</v>
      </c>
      <c r="U44" s="1268" t="s">
        <v>133</v>
      </c>
      <c r="V44" s="1090">
        <v>-290</v>
      </c>
      <c r="W44" s="1090">
        <v>-370</v>
      </c>
      <c r="X44" s="1090">
        <v>-752</v>
      </c>
      <c r="Y44" s="1090">
        <v>382</v>
      </c>
      <c r="Z44" s="1090">
        <v>-1629</v>
      </c>
      <c r="AA44" s="1269" t="s">
        <v>133</v>
      </c>
      <c r="AB44" s="1245"/>
      <c r="AC44" s="165" t="s">
        <v>23</v>
      </c>
      <c r="AD44" s="121"/>
      <c r="AE44" s="1389" t="s">
        <v>234</v>
      </c>
      <c r="AF44" s="122"/>
      <c r="AG44" s="1387"/>
      <c r="AH44" s="122"/>
    </row>
    <row r="45" spans="1:34" s="123" customFormat="1" ht="12.75" customHeight="1">
      <c r="A45" s="118"/>
      <c r="B45" s="1387"/>
      <c r="C45" s="118"/>
      <c r="D45" s="1389"/>
      <c r="E45" s="118"/>
      <c r="F45" s="126" t="s">
        <v>44</v>
      </c>
      <c r="G45" s="1238"/>
      <c r="H45" s="1256">
        <v>-979</v>
      </c>
      <c r="I45" s="135">
        <v>-2296</v>
      </c>
      <c r="J45" s="135">
        <v>-3365</v>
      </c>
      <c r="K45" s="135">
        <v>1069</v>
      </c>
      <c r="L45" s="135">
        <v>-2108</v>
      </c>
      <c r="M45" s="1270" t="s">
        <v>133</v>
      </c>
      <c r="N45" s="135">
        <v>-645</v>
      </c>
      <c r="O45" s="135">
        <v>-1923</v>
      </c>
      <c r="P45" s="135">
        <v>-2638</v>
      </c>
      <c r="Q45" s="135"/>
      <c r="R45" s="135"/>
      <c r="S45" s="135">
        <v>715</v>
      </c>
      <c r="T45" s="135">
        <v>-435</v>
      </c>
      <c r="U45" s="1270" t="s">
        <v>133</v>
      </c>
      <c r="V45" s="135">
        <v>-334</v>
      </c>
      <c r="W45" s="135">
        <v>-373</v>
      </c>
      <c r="X45" s="135">
        <v>-727</v>
      </c>
      <c r="Y45" s="135">
        <v>354</v>
      </c>
      <c r="Z45" s="135">
        <v>-1673</v>
      </c>
      <c r="AA45" s="1271" t="s">
        <v>133</v>
      </c>
      <c r="AB45" s="1249"/>
      <c r="AC45" s="126" t="s">
        <v>44</v>
      </c>
      <c r="AD45" s="121"/>
      <c r="AE45" s="1389"/>
      <c r="AF45" s="122"/>
      <c r="AG45" s="1387"/>
      <c r="AH45" s="122"/>
    </row>
    <row r="46" spans="1:34" s="123" customFormat="1" ht="12.75" customHeight="1">
      <c r="A46" s="118"/>
      <c r="B46" s="1387"/>
      <c r="C46" s="118"/>
      <c r="D46" s="128" t="s">
        <v>237</v>
      </c>
      <c r="E46" s="118"/>
      <c r="F46" s="126" t="s">
        <v>66</v>
      </c>
      <c r="G46" s="1238"/>
      <c r="H46" s="1256">
        <v>-21</v>
      </c>
      <c r="I46" s="135">
        <v>-77</v>
      </c>
      <c r="J46" s="135">
        <v>-187</v>
      </c>
      <c r="K46" s="135">
        <v>110</v>
      </c>
      <c r="L46" s="135">
        <v>61</v>
      </c>
      <c r="M46" s="1270" t="s">
        <v>133</v>
      </c>
      <c r="N46" s="135">
        <v>-41</v>
      </c>
      <c r="O46" s="135">
        <v>-33</v>
      </c>
      <c r="P46" s="135">
        <v>-134</v>
      </c>
      <c r="Q46" s="135"/>
      <c r="R46" s="135"/>
      <c r="S46" s="135">
        <v>101</v>
      </c>
      <c r="T46" s="135">
        <v>-7</v>
      </c>
      <c r="U46" s="1270" t="s">
        <v>133</v>
      </c>
      <c r="V46" s="135">
        <v>20</v>
      </c>
      <c r="W46" s="135">
        <v>-44</v>
      </c>
      <c r="X46" s="135">
        <v>-53</v>
      </c>
      <c r="Y46" s="135">
        <v>9</v>
      </c>
      <c r="Z46" s="135">
        <v>68</v>
      </c>
      <c r="AA46" s="1271" t="s">
        <v>133</v>
      </c>
      <c r="AB46" s="1249"/>
      <c r="AC46" s="126" t="s">
        <v>66</v>
      </c>
      <c r="AD46" s="121"/>
      <c r="AE46" s="128" t="s">
        <v>237</v>
      </c>
      <c r="AF46" s="122"/>
      <c r="AG46" s="1387"/>
      <c r="AH46" s="122"/>
    </row>
    <row r="47" spans="1:34" s="123" customFormat="1" ht="12.75" customHeight="1">
      <c r="A47" s="118"/>
      <c r="B47" s="1387"/>
      <c r="C47" s="118"/>
      <c r="D47" s="127" t="s">
        <v>103</v>
      </c>
      <c r="E47" s="118"/>
      <c r="F47" s="126" t="s">
        <v>67</v>
      </c>
      <c r="G47" s="1238"/>
      <c r="H47" s="1256">
        <v>52</v>
      </c>
      <c r="I47" s="135">
        <v>70</v>
      </c>
      <c r="J47" s="135">
        <v>27</v>
      </c>
      <c r="K47" s="135">
        <v>43</v>
      </c>
      <c r="L47" s="135">
        <v>-19</v>
      </c>
      <c r="M47" s="1270" t="s">
        <v>133</v>
      </c>
      <c r="N47" s="135">
        <v>28</v>
      </c>
      <c r="O47" s="135">
        <v>23</v>
      </c>
      <c r="P47" s="135">
        <v>-1</v>
      </c>
      <c r="Q47" s="135"/>
      <c r="R47" s="135"/>
      <c r="S47" s="135">
        <v>24</v>
      </c>
      <c r="T47" s="135">
        <v>5</v>
      </c>
      <c r="U47" s="1270" t="s">
        <v>133</v>
      </c>
      <c r="V47" s="135">
        <v>24</v>
      </c>
      <c r="W47" s="135">
        <v>47</v>
      </c>
      <c r="X47" s="135">
        <v>28</v>
      </c>
      <c r="Y47" s="135">
        <v>19</v>
      </c>
      <c r="Z47" s="135">
        <v>-24</v>
      </c>
      <c r="AA47" s="1271" t="s">
        <v>133</v>
      </c>
      <c r="AB47" s="1249"/>
      <c r="AC47" s="126" t="s">
        <v>67</v>
      </c>
      <c r="AD47" s="121"/>
      <c r="AE47" s="127" t="s">
        <v>103</v>
      </c>
      <c r="AF47" s="122"/>
      <c r="AG47" s="1387"/>
      <c r="AH47" s="122"/>
    </row>
    <row r="48" spans="1:34" s="123" customFormat="1" ht="7.9" customHeight="1">
      <c r="A48" s="118"/>
      <c r="B48" s="1387"/>
      <c r="C48" s="118"/>
      <c r="D48" s="129"/>
      <c r="E48" s="118"/>
      <c r="F48" s="119"/>
      <c r="G48" s="1238"/>
      <c r="H48" s="1256"/>
      <c r="I48" s="135"/>
      <c r="J48" s="135"/>
      <c r="K48" s="135"/>
      <c r="L48" s="135"/>
      <c r="M48" s="1270"/>
      <c r="N48" s="135"/>
      <c r="O48" s="135"/>
      <c r="P48" s="135"/>
      <c r="Q48" s="135"/>
      <c r="R48" s="135"/>
      <c r="S48" s="135"/>
      <c r="T48" s="135"/>
      <c r="U48" s="1270"/>
      <c r="V48" s="135"/>
      <c r="W48" s="135"/>
      <c r="X48" s="135"/>
      <c r="Y48" s="135"/>
      <c r="Z48" s="135"/>
      <c r="AA48" s="1271"/>
      <c r="AB48" s="1246"/>
      <c r="AC48" s="119"/>
      <c r="AD48" s="121"/>
      <c r="AE48" s="129"/>
      <c r="AF48" s="122"/>
      <c r="AG48" s="1387"/>
      <c r="AH48" s="122"/>
    </row>
    <row r="49" spans="1:34" s="123" customFormat="1" ht="12.75" customHeight="1">
      <c r="A49" s="118"/>
      <c r="B49" s="1387"/>
      <c r="C49" s="118"/>
      <c r="D49" s="1389" t="s">
        <v>234</v>
      </c>
      <c r="E49" s="118"/>
      <c r="F49" s="165" t="s">
        <v>23</v>
      </c>
      <c r="G49" s="1237"/>
      <c r="H49" s="1253">
        <v>-4347</v>
      </c>
      <c r="I49" s="1090">
        <v>-4733</v>
      </c>
      <c r="J49" s="1090">
        <v>-5723</v>
      </c>
      <c r="K49" s="1090">
        <v>990</v>
      </c>
      <c r="L49" s="1090">
        <v>1184</v>
      </c>
      <c r="M49" s="1268" t="s">
        <v>133</v>
      </c>
      <c r="N49" s="1090">
        <v>-2123</v>
      </c>
      <c r="O49" s="1090">
        <v>-3085</v>
      </c>
      <c r="P49" s="1090">
        <v>-3859</v>
      </c>
      <c r="Q49" s="1090"/>
      <c r="R49" s="1090"/>
      <c r="S49" s="1090">
        <v>774</v>
      </c>
      <c r="T49" s="1090">
        <v>1492</v>
      </c>
      <c r="U49" s="1268" t="s">
        <v>133</v>
      </c>
      <c r="V49" s="1090">
        <v>-2224</v>
      </c>
      <c r="W49" s="1090">
        <v>-1648</v>
      </c>
      <c r="X49" s="1090">
        <v>-1864</v>
      </c>
      <c r="Y49" s="1090">
        <v>216</v>
      </c>
      <c r="Z49" s="1090">
        <v>-308</v>
      </c>
      <c r="AA49" s="1269" t="s">
        <v>133</v>
      </c>
      <c r="AB49" s="1250"/>
      <c r="AC49" s="165" t="s">
        <v>23</v>
      </c>
      <c r="AD49" s="121"/>
      <c r="AE49" s="1389" t="s">
        <v>234</v>
      </c>
      <c r="AF49" s="122"/>
      <c r="AG49" s="1387"/>
      <c r="AH49" s="122"/>
    </row>
    <row r="50" spans="1:34" s="123" customFormat="1" ht="12.75" customHeight="1">
      <c r="A50" s="118"/>
      <c r="B50" s="1387"/>
      <c r="C50" s="118"/>
      <c r="D50" s="1389"/>
      <c r="E50" s="118"/>
      <c r="F50" s="126" t="s">
        <v>44</v>
      </c>
      <c r="G50" s="1238"/>
      <c r="H50" s="1256">
        <v>-3753</v>
      </c>
      <c r="I50" s="135">
        <v>-3914</v>
      </c>
      <c r="J50" s="135">
        <v>-4940</v>
      </c>
      <c r="K50" s="135">
        <v>1026</v>
      </c>
      <c r="L50" s="135">
        <v>1381</v>
      </c>
      <c r="M50" s="1270" t="s">
        <v>133</v>
      </c>
      <c r="N50" s="135">
        <v>-1850</v>
      </c>
      <c r="O50" s="135">
        <v>-2628</v>
      </c>
      <c r="P50" s="135">
        <v>-3427</v>
      </c>
      <c r="Q50" s="135"/>
      <c r="R50" s="135"/>
      <c r="S50" s="135">
        <v>799</v>
      </c>
      <c r="T50" s="135">
        <v>1509</v>
      </c>
      <c r="U50" s="1270" t="s">
        <v>133</v>
      </c>
      <c r="V50" s="135">
        <v>-1903</v>
      </c>
      <c r="W50" s="135">
        <v>-1286</v>
      </c>
      <c r="X50" s="135">
        <v>-1513</v>
      </c>
      <c r="Y50" s="135">
        <v>227</v>
      </c>
      <c r="Z50" s="135">
        <v>-128</v>
      </c>
      <c r="AA50" s="1271" t="s">
        <v>133</v>
      </c>
      <c r="AB50" s="1241"/>
      <c r="AC50" s="126" t="s">
        <v>44</v>
      </c>
      <c r="AD50" s="121"/>
      <c r="AE50" s="1389"/>
      <c r="AF50" s="122"/>
      <c r="AG50" s="1387"/>
      <c r="AH50" s="122"/>
    </row>
    <row r="51" spans="1:34" s="123" customFormat="1" ht="12.75" customHeight="1">
      <c r="A51" s="118"/>
      <c r="B51" s="1387"/>
      <c r="C51" s="118"/>
      <c r="D51" s="128" t="s">
        <v>238</v>
      </c>
      <c r="E51" s="118"/>
      <c r="F51" s="126" t="s">
        <v>66</v>
      </c>
      <c r="G51" s="1238"/>
      <c r="H51" s="1256">
        <v>-359</v>
      </c>
      <c r="I51" s="135">
        <v>-544</v>
      </c>
      <c r="J51" s="135">
        <v>-515</v>
      </c>
      <c r="K51" s="135">
        <v>-29</v>
      </c>
      <c r="L51" s="135">
        <v>-177</v>
      </c>
      <c r="M51" s="1270" t="s">
        <v>133</v>
      </c>
      <c r="N51" s="135">
        <v>-174</v>
      </c>
      <c r="O51" s="135">
        <v>-308</v>
      </c>
      <c r="P51" s="135">
        <v>-276</v>
      </c>
      <c r="Q51" s="135"/>
      <c r="R51" s="135"/>
      <c r="S51" s="135">
        <v>-32</v>
      </c>
      <c r="T51" s="135">
        <v>-37</v>
      </c>
      <c r="U51" s="1270" t="s">
        <v>133</v>
      </c>
      <c r="V51" s="135">
        <v>-185</v>
      </c>
      <c r="W51" s="135">
        <v>-236</v>
      </c>
      <c r="X51" s="135">
        <v>-239</v>
      </c>
      <c r="Y51" s="135">
        <v>3</v>
      </c>
      <c r="Z51" s="135">
        <v>-140</v>
      </c>
      <c r="AA51" s="1271" t="s">
        <v>133</v>
      </c>
      <c r="AB51" s="1246"/>
      <c r="AC51" s="126" t="s">
        <v>66</v>
      </c>
      <c r="AD51" s="121"/>
      <c r="AE51" s="128" t="s">
        <v>238</v>
      </c>
      <c r="AF51" s="122"/>
      <c r="AG51" s="1387"/>
      <c r="AH51" s="122"/>
    </row>
    <row r="52" spans="1:34" s="123" customFormat="1" ht="12.75" customHeight="1">
      <c r="A52" s="118"/>
      <c r="B52" s="1387"/>
      <c r="C52" s="118"/>
      <c r="D52" s="127" t="s">
        <v>103</v>
      </c>
      <c r="E52" s="118"/>
      <c r="F52" s="126" t="s">
        <v>67</v>
      </c>
      <c r="G52" s="1238"/>
      <c r="H52" s="1256">
        <v>-235</v>
      </c>
      <c r="I52" s="135">
        <v>-275</v>
      </c>
      <c r="J52" s="135">
        <v>-268</v>
      </c>
      <c r="K52" s="135">
        <v>-7</v>
      </c>
      <c r="L52" s="135">
        <v>-20</v>
      </c>
      <c r="M52" s="1270" t="s">
        <v>133</v>
      </c>
      <c r="N52" s="135">
        <v>-99</v>
      </c>
      <c r="O52" s="135">
        <v>-149</v>
      </c>
      <c r="P52" s="135">
        <v>-156</v>
      </c>
      <c r="Q52" s="135"/>
      <c r="R52" s="135"/>
      <c r="S52" s="135">
        <v>7</v>
      </c>
      <c r="T52" s="135">
        <v>20</v>
      </c>
      <c r="U52" s="1270" t="s">
        <v>133</v>
      </c>
      <c r="V52" s="135">
        <v>-136</v>
      </c>
      <c r="W52" s="135">
        <v>-126</v>
      </c>
      <c r="X52" s="135">
        <v>-112</v>
      </c>
      <c r="Y52" s="135">
        <v>-14</v>
      </c>
      <c r="Z52" s="135">
        <v>-40</v>
      </c>
      <c r="AA52" s="1271" t="s">
        <v>133</v>
      </c>
      <c r="AB52" s="1246"/>
      <c r="AC52" s="126" t="s">
        <v>67</v>
      </c>
      <c r="AD52" s="121"/>
      <c r="AE52" s="127" t="s">
        <v>103</v>
      </c>
      <c r="AF52" s="122"/>
      <c r="AG52" s="1387"/>
      <c r="AH52" s="122"/>
    </row>
    <row r="53" spans="1:34" s="123" customFormat="1" ht="7.9" customHeight="1">
      <c r="A53" s="118"/>
      <c r="B53" s="1387"/>
      <c r="C53" s="118"/>
      <c r="D53" s="128"/>
      <c r="E53" s="118"/>
      <c r="F53" s="119"/>
      <c r="G53" s="1238"/>
      <c r="H53" s="1256"/>
      <c r="I53" s="135"/>
      <c r="J53" s="135"/>
      <c r="K53" s="135"/>
      <c r="L53" s="135"/>
      <c r="M53" s="1270"/>
      <c r="N53" s="135"/>
      <c r="O53" s="135"/>
      <c r="P53" s="135"/>
      <c r="Q53" s="135"/>
      <c r="R53" s="135"/>
      <c r="S53" s="133"/>
      <c r="T53" s="133"/>
      <c r="U53" s="1270"/>
      <c r="V53" s="133"/>
      <c r="W53" s="133"/>
      <c r="X53" s="133"/>
      <c r="Y53" s="133"/>
      <c r="Z53" s="133"/>
      <c r="AA53" s="1271"/>
      <c r="AB53" s="1249"/>
      <c r="AC53" s="119"/>
      <c r="AD53" s="121"/>
      <c r="AE53" s="128"/>
      <c r="AF53" s="122"/>
      <c r="AG53" s="1387"/>
      <c r="AH53" s="122"/>
    </row>
    <row r="54" spans="1:34" s="123" customFormat="1" ht="12.75" customHeight="1">
      <c r="A54" s="118"/>
      <c r="B54" s="1388"/>
      <c r="C54" s="118"/>
      <c r="D54" s="1389" t="s">
        <v>234</v>
      </c>
      <c r="E54" s="118"/>
      <c r="F54" s="165" t="s">
        <v>23</v>
      </c>
      <c r="G54" s="1236"/>
      <c r="H54" s="1253">
        <v>-2692</v>
      </c>
      <c r="I54" s="1090">
        <v>-3979</v>
      </c>
      <c r="J54" s="1090">
        <v>-611</v>
      </c>
      <c r="K54" s="1090">
        <v>-3368</v>
      </c>
      <c r="L54" s="1090">
        <v>-688</v>
      </c>
      <c r="M54" s="1268" t="s">
        <v>133</v>
      </c>
      <c r="N54" s="1090">
        <v>-1010</v>
      </c>
      <c r="O54" s="1090">
        <v>-2944</v>
      </c>
      <c r="P54" s="1090">
        <v>-655</v>
      </c>
      <c r="Q54" s="1090"/>
      <c r="R54" s="1090"/>
      <c r="S54" s="1090">
        <v>-2289</v>
      </c>
      <c r="T54" s="1090">
        <v>975</v>
      </c>
      <c r="U54" s="1268" t="s">
        <v>133</v>
      </c>
      <c r="V54" s="1090">
        <v>-1682</v>
      </c>
      <c r="W54" s="1090">
        <v>-1035</v>
      </c>
      <c r="X54" s="1090">
        <v>44</v>
      </c>
      <c r="Y54" s="1090">
        <v>-1079</v>
      </c>
      <c r="Z54" s="1090">
        <v>-1663</v>
      </c>
      <c r="AA54" s="1269" t="s">
        <v>133</v>
      </c>
      <c r="AB54" s="1247"/>
      <c r="AC54" s="165" t="s">
        <v>23</v>
      </c>
      <c r="AD54" s="121"/>
      <c r="AE54" s="1389" t="s">
        <v>234</v>
      </c>
      <c r="AF54" s="122"/>
      <c r="AG54" s="1388"/>
      <c r="AH54" s="122"/>
    </row>
    <row r="55" spans="1:34" s="123" customFormat="1" ht="12.75" customHeight="1">
      <c r="A55" s="118"/>
      <c r="B55" s="1388"/>
      <c r="C55" s="118"/>
      <c r="D55" s="1389"/>
      <c r="E55" s="118"/>
      <c r="F55" s="126" t="s">
        <v>44</v>
      </c>
      <c r="G55" s="1240"/>
      <c r="H55" s="1256">
        <v>-2115</v>
      </c>
      <c r="I55" s="135">
        <v>-3523</v>
      </c>
      <c r="J55" s="135">
        <v>-371</v>
      </c>
      <c r="K55" s="135">
        <v>-3152</v>
      </c>
      <c r="L55" s="135">
        <v>-761</v>
      </c>
      <c r="M55" s="1270" t="s">
        <v>133</v>
      </c>
      <c r="N55" s="135">
        <v>-709</v>
      </c>
      <c r="O55" s="135">
        <v>-2659</v>
      </c>
      <c r="P55" s="135">
        <v>-524</v>
      </c>
      <c r="Q55" s="135"/>
      <c r="R55" s="135"/>
      <c r="S55" s="135">
        <v>-2135</v>
      </c>
      <c r="T55" s="135">
        <v>906</v>
      </c>
      <c r="U55" s="1270" t="s">
        <v>133</v>
      </c>
      <c r="V55" s="135">
        <v>-1406</v>
      </c>
      <c r="W55" s="135">
        <v>-864</v>
      </c>
      <c r="X55" s="135">
        <v>153</v>
      </c>
      <c r="Y55" s="135">
        <v>-1017</v>
      </c>
      <c r="Z55" s="135">
        <v>-1667</v>
      </c>
      <c r="AA55" s="1271" t="s">
        <v>133</v>
      </c>
      <c r="AB55" s="1248"/>
      <c r="AC55" s="126" t="s">
        <v>44</v>
      </c>
      <c r="AD55" s="121"/>
      <c r="AE55" s="1389"/>
      <c r="AF55" s="122"/>
      <c r="AG55" s="1388"/>
      <c r="AH55" s="122"/>
    </row>
    <row r="56" spans="1:34" s="123" customFormat="1" ht="12.75" customHeight="1">
      <c r="A56" s="118"/>
      <c r="B56" s="1388"/>
      <c r="C56" s="118"/>
      <c r="D56" s="128" t="s">
        <v>241</v>
      </c>
      <c r="E56" s="118"/>
      <c r="F56" s="126" t="s">
        <v>66</v>
      </c>
      <c r="G56" s="1240"/>
      <c r="H56" s="1256">
        <v>-445</v>
      </c>
      <c r="I56" s="135">
        <v>-310</v>
      </c>
      <c r="J56" s="135">
        <v>-153</v>
      </c>
      <c r="K56" s="135">
        <v>-157</v>
      </c>
      <c r="L56" s="135">
        <v>75</v>
      </c>
      <c r="M56" s="1270" t="s">
        <v>133</v>
      </c>
      <c r="N56" s="135">
        <v>-224</v>
      </c>
      <c r="O56" s="135">
        <v>-189</v>
      </c>
      <c r="P56" s="135">
        <v>-84</v>
      </c>
      <c r="Q56" s="135"/>
      <c r="R56" s="135"/>
      <c r="S56" s="135">
        <v>-105</v>
      </c>
      <c r="T56" s="135">
        <v>60</v>
      </c>
      <c r="U56" s="1270" t="s">
        <v>133</v>
      </c>
      <c r="V56" s="135">
        <v>-221</v>
      </c>
      <c r="W56" s="135">
        <v>-121</v>
      </c>
      <c r="X56" s="135">
        <v>-69</v>
      </c>
      <c r="Y56" s="135">
        <v>-52</v>
      </c>
      <c r="Z56" s="135">
        <v>15</v>
      </c>
      <c r="AA56" s="1271" t="s">
        <v>133</v>
      </c>
      <c r="AB56" s="1086"/>
      <c r="AC56" s="126" t="s">
        <v>66</v>
      </c>
      <c r="AD56" s="121"/>
      <c r="AE56" s="128" t="s">
        <v>241</v>
      </c>
      <c r="AF56" s="122"/>
      <c r="AG56" s="1388"/>
      <c r="AH56" s="122"/>
    </row>
    <row r="57" spans="1:34" s="123" customFormat="1" ht="12.75" customHeight="1">
      <c r="A57" s="118"/>
      <c r="B57" s="1388"/>
      <c r="C57" s="118"/>
      <c r="D57" s="127" t="s">
        <v>103</v>
      </c>
      <c r="E57" s="118"/>
      <c r="F57" s="126" t="s">
        <v>67</v>
      </c>
      <c r="G57" s="1240"/>
      <c r="H57" s="1256">
        <v>-132</v>
      </c>
      <c r="I57" s="135">
        <v>-146</v>
      </c>
      <c r="J57" s="135">
        <v>-87</v>
      </c>
      <c r="K57" s="135">
        <v>-59</v>
      </c>
      <c r="L57" s="135">
        <v>-2</v>
      </c>
      <c r="M57" s="1270" t="s">
        <v>133</v>
      </c>
      <c r="N57" s="135">
        <v>-77</v>
      </c>
      <c r="O57" s="135">
        <v>-96</v>
      </c>
      <c r="P57" s="135">
        <v>-47</v>
      </c>
      <c r="Q57" s="135"/>
      <c r="R57" s="135"/>
      <c r="S57" s="135">
        <v>-49</v>
      </c>
      <c r="T57" s="135">
        <v>9</v>
      </c>
      <c r="U57" s="1270" t="s">
        <v>133</v>
      </c>
      <c r="V57" s="135">
        <v>-55</v>
      </c>
      <c r="W57" s="135">
        <v>-50</v>
      </c>
      <c r="X57" s="135">
        <v>-40</v>
      </c>
      <c r="Y57" s="135">
        <v>-10</v>
      </c>
      <c r="Z57" s="135">
        <v>-11</v>
      </c>
      <c r="AA57" s="1271" t="s">
        <v>133</v>
      </c>
      <c r="AB57" s="1086"/>
      <c r="AC57" s="126" t="s">
        <v>67</v>
      </c>
      <c r="AD57" s="134"/>
      <c r="AE57" s="127" t="s">
        <v>103</v>
      </c>
      <c r="AF57" s="122"/>
      <c r="AG57" s="1388"/>
      <c r="AH57" s="122"/>
    </row>
    <row r="58" spans="1:34" s="123" customFormat="1" ht="7.9" customHeight="1">
      <c r="A58" s="118"/>
      <c r="B58" s="1388"/>
      <c r="C58" s="118"/>
      <c r="D58" s="118"/>
      <c r="E58" s="118"/>
      <c r="F58" s="119"/>
      <c r="G58" s="1238"/>
      <c r="H58" s="1256"/>
      <c r="I58" s="135"/>
      <c r="J58" s="135"/>
      <c r="K58" s="135"/>
      <c r="L58" s="135"/>
      <c r="M58" s="1270"/>
      <c r="N58" s="135"/>
      <c r="O58" s="135"/>
      <c r="P58" s="135"/>
      <c r="Q58" s="135"/>
      <c r="R58" s="135"/>
      <c r="S58" s="135"/>
      <c r="T58" s="135"/>
      <c r="U58" s="1270"/>
      <c r="V58" s="135"/>
      <c r="W58" s="135"/>
      <c r="X58" s="135"/>
      <c r="Y58" s="135"/>
      <c r="Z58" s="135"/>
      <c r="AA58" s="1271"/>
      <c r="AB58" s="1246"/>
      <c r="AC58" s="119"/>
      <c r="AD58" s="121"/>
      <c r="AE58" s="118"/>
      <c r="AF58" s="122"/>
      <c r="AG58" s="1388"/>
      <c r="AH58" s="122"/>
    </row>
    <row r="59" spans="1:34" s="123" customFormat="1" ht="12.75" customHeight="1">
      <c r="A59" s="118"/>
      <c r="B59" s="1388"/>
      <c r="C59" s="118"/>
      <c r="D59" s="1390" t="s">
        <v>271</v>
      </c>
      <c r="E59" s="118"/>
      <c r="F59" s="165" t="s">
        <v>23</v>
      </c>
      <c r="G59" s="1236"/>
      <c r="H59" s="1253">
        <f t="shared" ref="H59:L62" si="0">H33-H28</f>
        <v>-7855</v>
      </c>
      <c r="I59" s="1090">
        <f t="shared" si="0"/>
        <v>-3526</v>
      </c>
      <c r="J59" s="1090">
        <f t="shared" si="0"/>
        <v>-2893</v>
      </c>
      <c r="K59" s="1090">
        <f t="shared" si="0"/>
        <v>-633</v>
      </c>
      <c r="L59" s="1090">
        <f t="shared" si="0"/>
        <v>-9218</v>
      </c>
      <c r="M59" s="1268" t="s">
        <v>133</v>
      </c>
      <c r="N59" s="1090">
        <f t="shared" ref="N59:T62" si="1">N33-N28</f>
        <v>-3468</v>
      </c>
      <c r="O59" s="1090">
        <f t="shared" si="1"/>
        <v>-2477</v>
      </c>
      <c r="P59" s="1090">
        <f t="shared" si="1"/>
        <v>-2157</v>
      </c>
      <c r="Q59" s="1090"/>
      <c r="R59" s="1090"/>
      <c r="S59" s="1090">
        <f t="shared" si="1"/>
        <v>-320</v>
      </c>
      <c r="T59" s="1090">
        <f t="shared" si="1"/>
        <v>-3171</v>
      </c>
      <c r="U59" s="1268" t="s">
        <v>133</v>
      </c>
      <c r="V59" s="1090">
        <f t="shared" ref="V59:Z62" si="2">V33-V28</f>
        <v>-4387</v>
      </c>
      <c r="W59" s="1090">
        <f t="shared" si="2"/>
        <v>-1049</v>
      </c>
      <c r="X59" s="1090">
        <f t="shared" si="2"/>
        <v>-736</v>
      </c>
      <c r="Y59" s="1090">
        <f t="shared" si="2"/>
        <v>-313</v>
      </c>
      <c r="Z59" s="1090">
        <f t="shared" si="2"/>
        <v>-6047</v>
      </c>
      <c r="AA59" s="1269" t="s">
        <v>133</v>
      </c>
      <c r="AB59" s="1247"/>
      <c r="AC59" s="165" t="s">
        <v>23</v>
      </c>
      <c r="AD59" s="121"/>
      <c r="AE59" s="1390" t="s">
        <v>271</v>
      </c>
      <c r="AF59" s="122"/>
      <c r="AG59" s="1388"/>
      <c r="AH59" s="122"/>
    </row>
    <row r="60" spans="1:34" ht="12.75" customHeight="1">
      <c r="A60" s="118"/>
      <c r="B60" s="1388"/>
      <c r="C60" s="118"/>
      <c r="D60" s="1390"/>
      <c r="E60" s="118"/>
      <c r="F60" s="126" t="s">
        <v>44</v>
      </c>
      <c r="G60" s="1240"/>
      <c r="H60" s="1256">
        <f t="shared" si="0"/>
        <v>-7140</v>
      </c>
      <c r="I60" s="135">
        <f t="shared" si="0"/>
        <v>-2949</v>
      </c>
      <c r="J60" s="135">
        <f t="shared" si="0"/>
        <v>-2337</v>
      </c>
      <c r="K60" s="135">
        <f t="shared" si="0"/>
        <v>-612</v>
      </c>
      <c r="L60" s="135">
        <f t="shared" si="0"/>
        <v>-8628</v>
      </c>
      <c r="M60" s="1270" t="s">
        <v>133</v>
      </c>
      <c r="N60" s="135">
        <f t="shared" si="1"/>
        <v>-3115</v>
      </c>
      <c r="O60" s="135">
        <f t="shared" si="1"/>
        <v>-2130</v>
      </c>
      <c r="P60" s="135">
        <f t="shared" si="1"/>
        <v>-1836</v>
      </c>
      <c r="Q60" s="135"/>
      <c r="R60" s="135"/>
      <c r="S60" s="135">
        <f t="shared" si="1"/>
        <v>-294</v>
      </c>
      <c r="T60" s="135">
        <f t="shared" si="1"/>
        <v>-2959</v>
      </c>
      <c r="U60" s="1270" t="s">
        <v>133</v>
      </c>
      <c r="V60" s="135">
        <f t="shared" si="2"/>
        <v>-4025</v>
      </c>
      <c r="W60" s="135">
        <f t="shared" si="2"/>
        <v>-819</v>
      </c>
      <c r="X60" s="135">
        <f t="shared" si="2"/>
        <v>-501</v>
      </c>
      <c r="Y60" s="135">
        <f t="shared" si="2"/>
        <v>-318</v>
      </c>
      <c r="Z60" s="135">
        <f t="shared" si="2"/>
        <v>-5669</v>
      </c>
      <c r="AA60" s="1271" t="s">
        <v>133</v>
      </c>
      <c r="AB60" s="1248"/>
      <c r="AC60" s="126" t="s">
        <v>44</v>
      </c>
      <c r="AD60" s="121"/>
      <c r="AE60" s="1390"/>
      <c r="AF60" s="122"/>
      <c r="AG60" s="1388"/>
      <c r="AH60" s="122"/>
    </row>
    <row r="61" spans="1:34" ht="12.75" customHeight="1">
      <c r="B61" s="1388"/>
      <c r="C61" s="118"/>
      <c r="D61" s="298" t="s">
        <v>257</v>
      </c>
      <c r="E61" s="118"/>
      <c r="F61" s="126" t="s">
        <v>66</v>
      </c>
      <c r="G61" s="1240"/>
      <c r="H61" s="1256">
        <f t="shared" si="0"/>
        <v>-600</v>
      </c>
      <c r="I61" s="135">
        <f t="shared" si="0"/>
        <v>-435</v>
      </c>
      <c r="J61" s="135">
        <f t="shared" si="0"/>
        <v>-413</v>
      </c>
      <c r="K61" s="135">
        <f t="shared" si="0"/>
        <v>-22</v>
      </c>
      <c r="L61" s="135">
        <f t="shared" si="0"/>
        <v>-593</v>
      </c>
      <c r="M61" s="1270" t="s">
        <v>133</v>
      </c>
      <c r="N61" s="135">
        <f t="shared" si="1"/>
        <v>-275</v>
      </c>
      <c r="O61" s="135">
        <f t="shared" si="1"/>
        <v>-282</v>
      </c>
      <c r="P61" s="135">
        <f t="shared" si="1"/>
        <v>-255</v>
      </c>
      <c r="Q61" s="135"/>
      <c r="R61" s="135"/>
      <c r="S61" s="135">
        <f t="shared" si="1"/>
        <v>-27</v>
      </c>
      <c r="T61" s="135">
        <f t="shared" si="1"/>
        <v>-193</v>
      </c>
      <c r="U61" s="1270" t="s">
        <v>133</v>
      </c>
      <c r="V61" s="135">
        <f t="shared" si="2"/>
        <v>-325</v>
      </c>
      <c r="W61" s="135">
        <f t="shared" si="2"/>
        <v>-153</v>
      </c>
      <c r="X61" s="135">
        <f t="shared" si="2"/>
        <v>-158</v>
      </c>
      <c r="Y61" s="135">
        <f t="shared" si="2"/>
        <v>5</v>
      </c>
      <c r="Z61" s="135">
        <f t="shared" si="2"/>
        <v>-400</v>
      </c>
      <c r="AA61" s="1271" t="s">
        <v>133</v>
      </c>
      <c r="AB61" s="1086"/>
      <c r="AC61" s="126" t="s">
        <v>66</v>
      </c>
      <c r="AD61" s="121"/>
      <c r="AE61" s="298" t="s">
        <v>257</v>
      </c>
      <c r="AF61" s="122"/>
      <c r="AG61" s="1388"/>
      <c r="AH61" s="122"/>
    </row>
    <row r="62" spans="1:34" ht="12.75" customHeight="1">
      <c r="B62" s="1388"/>
      <c r="C62" s="118"/>
      <c r="D62" s="131" t="s">
        <v>103</v>
      </c>
      <c r="E62" s="118"/>
      <c r="F62" s="126" t="s">
        <v>67</v>
      </c>
      <c r="G62" s="1240"/>
      <c r="H62" s="1256">
        <f t="shared" si="0"/>
        <v>-115</v>
      </c>
      <c r="I62" s="135">
        <f t="shared" si="0"/>
        <v>-142</v>
      </c>
      <c r="J62" s="135">
        <f t="shared" si="0"/>
        <v>-143</v>
      </c>
      <c r="K62" s="135">
        <f t="shared" si="0"/>
        <v>1</v>
      </c>
      <c r="L62" s="135">
        <f t="shared" si="0"/>
        <v>3</v>
      </c>
      <c r="M62" s="1270" t="s">
        <v>133</v>
      </c>
      <c r="N62" s="135">
        <f t="shared" si="1"/>
        <v>-78</v>
      </c>
      <c r="O62" s="135">
        <f t="shared" si="1"/>
        <v>-65</v>
      </c>
      <c r="P62" s="135">
        <f t="shared" si="1"/>
        <v>-66</v>
      </c>
      <c r="Q62" s="135"/>
      <c r="R62" s="135"/>
      <c r="S62" s="135">
        <f t="shared" si="1"/>
        <v>1</v>
      </c>
      <c r="T62" s="135">
        <f t="shared" si="1"/>
        <v>-19</v>
      </c>
      <c r="U62" s="1270" t="s">
        <v>133</v>
      </c>
      <c r="V62" s="135">
        <f t="shared" si="2"/>
        <v>-37</v>
      </c>
      <c r="W62" s="135">
        <f t="shared" si="2"/>
        <v>-77</v>
      </c>
      <c r="X62" s="135">
        <f t="shared" si="2"/>
        <v>-77</v>
      </c>
      <c r="Y62" s="135">
        <f t="shared" si="2"/>
        <v>0</v>
      </c>
      <c r="Z62" s="135">
        <f t="shared" si="2"/>
        <v>22</v>
      </c>
      <c r="AA62" s="1271" t="s">
        <v>133</v>
      </c>
      <c r="AB62" s="1086"/>
      <c r="AC62" s="126" t="s">
        <v>67</v>
      </c>
      <c r="AD62" s="134"/>
      <c r="AE62" s="131" t="s">
        <v>103</v>
      </c>
      <c r="AG62" s="1388"/>
    </row>
    <row r="63" spans="1:34" ht="7.9" customHeight="1">
      <c r="A63" s="136"/>
      <c r="B63" s="136"/>
      <c r="C63" s="136"/>
      <c r="D63" s="136"/>
      <c r="E63" s="136"/>
      <c r="F63" s="137"/>
      <c r="G63" s="136"/>
      <c r="H63" s="1272"/>
      <c r="I63" s="138"/>
      <c r="J63" s="138"/>
      <c r="K63" s="138"/>
      <c r="L63" s="138"/>
      <c r="M63" s="138"/>
      <c r="N63" s="138"/>
      <c r="O63" s="138"/>
      <c r="P63" s="138"/>
      <c r="S63" s="138"/>
      <c r="T63" s="138"/>
      <c r="U63" s="138"/>
      <c r="V63" s="138"/>
      <c r="W63" s="138"/>
      <c r="X63" s="138"/>
      <c r="Y63" s="138"/>
      <c r="Z63" s="138"/>
      <c r="AA63" s="1273"/>
      <c r="AB63" s="138"/>
      <c r="AC63" s="138"/>
      <c r="AD63" s="139"/>
      <c r="AE63" s="136"/>
      <c r="AF63" s="139"/>
      <c r="AG63" s="136"/>
      <c r="AH63" s="139"/>
    </row>
    <row r="64" spans="1:34" ht="3" customHeight="1"/>
    <row r="65" spans="1:15" ht="11.25" customHeight="1">
      <c r="A65" s="140" t="s">
        <v>239</v>
      </c>
      <c r="B65" s="140"/>
    </row>
    <row r="66" spans="1:15" ht="11.45" customHeight="1">
      <c r="A66" s="140" t="s">
        <v>240</v>
      </c>
    </row>
    <row r="67" spans="1:15">
      <c r="O67" s="141"/>
    </row>
  </sheetData>
  <mergeCells count="46">
    <mergeCell ref="I5:K5"/>
    <mergeCell ref="O5:P5"/>
    <mergeCell ref="T5:T6"/>
    <mergeCell ref="U5:U6"/>
    <mergeCell ref="AA5:AA6"/>
    <mergeCell ref="L5:L6"/>
    <mergeCell ref="M5:M6"/>
    <mergeCell ref="N5:N6"/>
    <mergeCell ref="B8:B36"/>
    <mergeCell ref="D8:D9"/>
    <mergeCell ref="D33:D34"/>
    <mergeCell ref="AE33:AE34"/>
    <mergeCell ref="A2:P2"/>
    <mergeCell ref="S2:AH2"/>
    <mergeCell ref="A4:G6"/>
    <mergeCell ref="H4:M4"/>
    <mergeCell ref="N4:P4"/>
    <mergeCell ref="S4:T4"/>
    <mergeCell ref="V4:AA4"/>
    <mergeCell ref="V5:V6"/>
    <mergeCell ref="W5:Y5"/>
    <mergeCell ref="Z5:Z6"/>
    <mergeCell ref="AB4:AH6"/>
    <mergeCell ref="H5:H6"/>
    <mergeCell ref="AE8:AE9"/>
    <mergeCell ref="AG8:AG36"/>
    <mergeCell ref="D13:D14"/>
    <mergeCell ref="AE13:AE14"/>
    <mergeCell ref="D18:D19"/>
    <mergeCell ref="AE18:AE19"/>
    <mergeCell ref="D23:D24"/>
    <mergeCell ref="AE23:AE24"/>
    <mergeCell ref="D28:D29"/>
    <mergeCell ref="AE28:AE29"/>
    <mergeCell ref="B39:B62"/>
    <mergeCell ref="D39:D40"/>
    <mergeCell ref="AE39:AE40"/>
    <mergeCell ref="AG39:AG62"/>
    <mergeCell ref="D44:D45"/>
    <mergeCell ref="AE44:AE45"/>
    <mergeCell ref="D49:D50"/>
    <mergeCell ref="AE49:AE50"/>
    <mergeCell ref="D54:D55"/>
    <mergeCell ref="AE54:AE55"/>
    <mergeCell ref="D59:D60"/>
    <mergeCell ref="AE59:AE60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78" orientation="portrait" useFirstPageNumber="1" r:id="rId1"/>
  <headerFooter scaleWithDoc="0" alignWithMargins="0">
    <oddFooter>&amp;C&amp;"ＭＳ ゴシック,標準"&amp;P</oddFooter>
  </headerFooter>
  <colBreaks count="1" manualBreakCount="1">
    <brk id="17" min="1" max="65" man="1"/>
  </colBreaks>
  <ignoredErrors>
    <ignoredError sqref="D36:D38 D34 D31:D32 D10:D30 D33 D35 D41:D62 AE10:AE6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9"/>
  </sheetPr>
  <dimension ref="A1:AH119"/>
  <sheetViews>
    <sheetView view="pageBreakPreview" zoomScaleNormal="100" zoomScaleSheetLayoutView="100" workbookViewId="0">
      <selection activeCell="T14" sqref="T14"/>
    </sheetView>
  </sheetViews>
  <sheetFormatPr defaultColWidth="8.875" defaultRowHeight="13.5"/>
  <cols>
    <col min="1" max="1" width="2" style="69" customWidth="1"/>
    <col min="2" max="2" width="1" style="69" customWidth="1"/>
    <col min="3" max="3" width="2.25" style="69" customWidth="1"/>
    <col min="4" max="5" width="1.75" style="69" customWidth="1"/>
    <col min="6" max="6" width="1.25" style="69" customWidth="1"/>
    <col min="7" max="7" width="13.375" style="142" customWidth="1"/>
    <col min="8" max="8" width="1.125" style="142" customWidth="1"/>
    <col min="9" max="11" width="9.75" style="87" customWidth="1"/>
    <col min="12" max="12" width="8.75" style="87" customWidth="1"/>
    <col min="13" max="14" width="9.75" style="87" customWidth="1"/>
    <col min="15" max="16" width="1.875" style="1086" customWidth="1"/>
    <col min="17" max="17" width="9.75" style="87" customWidth="1"/>
    <col min="18" max="18" width="8.75" style="87" customWidth="1"/>
    <col min="19" max="21" width="9.75" style="87" customWidth="1"/>
    <col min="22" max="22" width="8.75" style="87" customWidth="1"/>
    <col min="23" max="23" width="1.125" style="142" customWidth="1"/>
    <col min="24" max="24" width="1.75" style="69" customWidth="1"/>
    <col min="25" max="25" width="1.25" style="69" customWidth="1"/>
    <col min="26" max="26" width="13.375" style="142" customWidth="1"/>
    <col min="27" max="27" width="1.75" style="142" customWidth="1"/>
    <col min="28" max="28" width="2.25" style="69" customWidth="1"/>
    <col min="29" max="29" width="1" style="142" customWidth="1"/>
    <col min="30" max="16384" width="8.875" style="69"/>
  </cols>
  <sheetData>
    <row r="1" spans="1:34" s="112" customFormat="1">
      <c r="A1" s="69"/>
      <c r="B1" s="113"/>
      <c r="C1" s="113"/>
      <c r="D1" s="113"/>
      <c r="E1" s="113"/>
      <c r="F1" s="113"/>
      <c r="G1" s="114"/>
      <c r="H1" s="113"/>
      <c r="I1" s="115"/>
      <c r="J1" s="115"/>
      <c r="K1" s="115"/>
      <c r="L1" s="115"/>
      <c r="M1" s="115"/>
      <c r="N1" s="115"/>
      <c r="O1" s="1086"/>
      <c r="P1" s="1086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F1" s="113"/>
      <c r="AH1" s="113"/>
    </row>
    <row r="2" spans="1:34" ht="19.5" customHeight="1">
      <c r="B2" s="1414" t="s">
        <v>242</v>
      </c>
      <c r="C2" s="1414"/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085"/>
      <c r="P2" s="1085"/>
      <c r="Q2" s="1415" t="s">
        <v>1314</v>
      </c>
      <c r="R2" s="1415"/>
      <c r="S2" s="1415"/>
      <c r="T2" s="1415"/>
      <c r="U2" s="1415"/>
      <c r="V2" s="1415"/>
      <c r="W2" s="1415"/>
      <c r="X2" s="1415"/>
      <c r="Y2" s="1415"/>
      <c r="Z2" s="1415"/>
      <c r="AA2" s="1415"/>
      <c r="AB2" s="1415"/>
      <c r="AC2" s="1415"/>
    </row>
    <row r="3" spans="1:34" s="70" customFormat="1" ht="16.5" customHeight="1">
      <c r="G3" s="988"/>
      <c r="H3" s="988"/>
      <c r="I3" s="989"/>
      <c r="J3" s="989"/>
      <c r="K3" s="989"/>
      <c r="L3" s="989"/>
      <c r="M3" s="989"/>
      <c r="N3" s="989"/>
      <c r="O3" s="1086"/>
      <c r="P3" s="1086"/>
      <c r="Q3" s="989"/>
      <c r="R3" s="989"/>
      <c r="S3" s="989"/>
      <c r="T3" s="989"/>
      <c r="U3" s="989"/>
      <c r="V3" s="989"/>
      <c r="W3" s="988"/>
      <c r="Z3" s="988"/>
      <c r="AA3" s="988"/>
      <c r="AC3" s="143" t="s">
        <v>191</v>
      </c>
    </row>
    <row r="4" spans="1:34" s="25" customFormat="1" ht="18.75" customHeight="1">
      <c r="A4" s="990"/>
      <c r="B4" s="1416" t="s">
        <v>192</v>
      </c>
      <c r="C4" s="1417"/>
      <c r="D4" s="1417"/>
      <c r="E4" s="1417"/>
      <c r="F4" s="1417"/>
      <c r="G4" s="1417"/>
      <c r="H4" s="1417"/>
      <c r="I4" s="1336" t="s">
        <v>1316</v>
      </c>
      <c r="J4" s="1336"/>
      <c r="K4" s="1336"/>
      <c r="L4" s="1336"/>
      <c r="M4" s="1339" t="s">
        <v>1317</v>
      </c>
      <c r="N4" s="1423"/>
      <c r="O4" s="125"/>
      <c r="P4" s="125"/>
      <c r="Q4" s="1421" t="s">
        <v>1318</v>
      </c>
      <c r="R4" s="1422"/>
      <c r="S4" s="1336" t="s">
        <v>1</v>
      </c>
      <c r="T4" s="1336"/>
      <c r="U4" s="1336"/>
      <c r="V4" s="1336"/>
      <c r="W4" s="1420" t="s">
        <v>210</v>
      </c>
      <c r="X4" s="1420"/>
      <c r="Y4" s="1420"/>
      <c r="Z4" s="1420"/>
      <c r="AA4" s="1420"/>
      <c r="AB4" s="1420"/>
      <c r="AC4" s="1419"/>
    </row>
    <row r="5" spans="1:34" s="25" customFormat="1" ht="9.75" customHeight="1">
      <c r="A5" s="990"/>
      <c r="B5" s="1418"/>
      <c r="C5" s="1417"/>
      <c r="D5" s="1417"/>
      <c r="E5" s="1417"/>
      <c r="F5" s="1417"/>
      <c r="G5" s="1417"/>
      <c r="H5" s="1419"/>
      <c r="I5" s="1413" t="s">
        <v>82</v>
      </c>
      <c r="J5" s="991"/>
      <c r="L5" s="1412" t="s">
        <v>228</v>
      </c>
      <c r="M5" s="1413" t="s">
        <v>82</v>
      </c>
      <c r="N5" s="991"/>
      <c r="O5" s="1087"/>
      <c r="P5" s="1087"/>
      <c r="R5" s="1412" t="s">
        <v>228</v>
      </c>
      <c r="S5" s="1413" t="s">
        <v>82</v>
      </c>
      <c r="T5" s="991"/>
      <c r="V5" s="1412" t="s">
        <v>228</v>
      </c>
      <c r="W5" s="1418"/>
      <c r="X5" s="1417"/>
      <c r="Y5" s="1417"/>
      <c r="Z5" s="1417"/>
      <c r="AA5" s="1417"/>
      <c r="AB5" s="1417"/>
      <c r="AC5" s="1419"/>
    </row>
    <row r="6" spans="1:34" s="25" customFormat="1" ht="30" customHeight="1">
      <c r="A6" s="992"/>
      <c r="B6" s="1418"/>
      <c r="C6" s="1417"/>
      <c r="D6" s="1417"/>
      <c r="E6" s="1417"/>
      <c r="F6" s="1417"/>
      <c r="G6" s="1417"/>
      <c r="H6" s="1419"/>
      <c r="I6" s="1336"/>
      <c r="J6" s="945" t="s">
        <v>246</v>
      </c>
      <c r="K6" s="945" t="s">
        <v>1315</v>
      </c>
      <c r="L6" s="1336"/>
      <c r="M6" s="1336"/>
      <c r="N6" s="945" t="s">
        <v>246</v>
      </c>
      <c r="O6" s="1088"/>
      <c r="P6" s="1088"/>
      <c r="Q6" s="945" t="s">
        <v>1315</v>
      </c>
      <c r="R6" s="1336"/>
      <c r="S6" s="1336"/>
      <c r="T6" s="945" t="s">
        <v>246</v>
      </c>
      <c r="U6" s="945" t="s">
        <v>1315</v>
      </c>
      <c r="V6" s="1336"/>
      <c r="W6" s="1418"/>
      <c r="X6" s="1417"/>
      <c r="Y6" s="1417"/>
      <c r="Z6" s="1417"/>
      <c r="AA6" s="1417"/>
      <c r="AB6" s="1417"/>
      <c r="AC6" s="1419"/>
    </row>
    <row r="7" spans="1:34" s="990" customFormat="1" ht="6" customHeight="1">
      <c r="A7" s="953"/>
      <c r="G7" s="993"/>
      <c r="H7" s="993"/>
      <c r="I7" s="994"/>
      <c r="J7" s="993"/>
      <c r="K7" s="993"/>
      <c r="L7" s="993"/>
      <c r="M7" s="993"/>
      <c r="N7" s="993"/>
      <c r="O7" s="1089"/>
      <c r="P7" s="1089"/>
      <c r="Q7" s="995"/>
      <c r="R7" s="995"/>
      <c r="S7" s="995"/>
      <c r="T7" s="995"/>
      <c r="U7" s="995"/>
      <c r="V7" s="996"/>
      <c r="W7" s="993"/>
      <c r="Z7" s="993"/>
      <c r="AA7" s="993"/>
      <c r="AC7" s="993"/>
    </row>
    <row r="8" spans="1:34" s="953" customFormat="1" ht="17.25" customHeight="1">
      <c r="C8" s="1410" t="s">
        <v>211</v>
      </c>
      <c r="D8" s="954"/>
      <c r="E8" s="1408" t="s">
        <v>43</v>
      </c>
      <c r="F8" s="1409"/>
      <c r="G8" s="1409"/>
      <c r="H8" s="955"/>
      <c r="I8" s="956">
        <v>149037</v>
      </c>
      <c r="J8" s="957">
        <v>86270</v>
      </c>
      <c r="K8" s="957">
        <v>52208</v>
      </c>
      <c r="L8" s="958">
        <v>62.298704487355394</v>
      </c>
      <c r="M8" s="957">
        <v>67330</v>
      </c>
      <c r="N8" s="957">
        <v>44422</v>
      </c>
      <c r="O8" s="1090"/>
      <c r="P8" s="1090"/>
      <c r="Q8" s="957">
        <v>18024</v>
      </c>
      <c r="R8" s="958">
        <v>71.136662076033701</v>
      </c>
      <c r="S8" s="957">
        <v>81707</v>
      </c>
      <c r="T8" s="957">
        <v>41848</v>
      </c>
      <c r="U8" s="957">
        <v>34184</v>
      </c>
      <c r="V8" s="959">
        <v>55.039983164983163</v>
      </c>
      <c r="W8" s="960"/>
      <c r="X8" s="1408" t="s">
        <v>43</v>
      </c>
      <c r="Y8" s="1409"/>
      <c r="Z8" s="1409"/>
      <c r="AA8" s="997"/>
      <c r="AB8" s="1410" t="s">
        <v>211</v>
      </c>
      <c r="AC8" s="961"/>
    </row>
    <row r="9" spans="1:34" s="953" customFormat="1" ht="17.25" customHeight="1">
      <c r="C9" s="1410"/>
      <c r="D9" s="954"/>
      <c r="E9" s="1408" t="s">
        <v>44</v>
      </c>
      <c r="F9" s="1409"/>
      <c r="G9" s="1409"/>
      <c r="H9" s="955"/>
      <c r="I9" s="956">
        <v>137173</v>
      </c>
      <c r="J9" s="957">
        <v>78560</v>
      </c>
      <c r="K9" s="957">
        <v>48736</v>
      </c>
      <c r="L9" s="958">
        <v>61.714429361488186</v>
      </c>
      <c r="M9" s="957">
        <v>61958</v>
      </c>
      <c r="N9" s="957">
        <v>40469</v>
      </c>
      <c r="O9" s="135"/>
      <c r="P9" s="135"/>
      <c r="Q9" s="957">
        <v>16927</v>
      </c>
      <c r="R9" s="958">
        <v>70.508397797755933</v>
      </c>
      <c r="S9" s="957">
        <v>75215</v>
      </c>
      <c r="T9" s="957">
        <v>38091</v>
      </c>
      <c r="U9" s="957">
        <v>31809</v>
      </c>
      <c r="V9" s="959">
        <v>54.493562231759654</v>
      </c>
      <c r="W9" s="960"/>
      <c r="X9" s="1408" t="s">
        <v>44</v>
      </c>
      <c r="Y9" s="1409"/>
      <c r="Z9" s="1409"/>
      <c r="AA9" s="997"/>
      <c r="AB9" s="1410"/>
      <c r="AC9" s="961"/>
    </row>
    <row r="10" spans="1:34" s="953" customFormat="1" ht="17.25" customHeight="1">
      <c r="C10" s="1410"/>
      <c r="D10" s="962"/>
      <c r="E10" s="962"/>
      <c r="F10" s="1406" t="s">
        <v>45</v>
      </c>
      <c r="G10" s="1407"/>
      <c r="H10" s="955"/>
      <c r="I10" s="956">
        <v>44891</v>
      </c>
      <c r="J10" s="957">
        <v>23772</v>
      </c>
      <c r="K10" s="957">
        <v>17631</v>
      </c>
      <c r="L10" s="958">
        <v>57.416129265995217</v>
      </c>
      <c r="M10" s="957">
        <v>19826</v>
      </c>
      <c r="N10" s="957">
        <v>11986</v>
      </c>
      <c r="O10" s="135"/>
      <c r="P10" s="135"/>
      <c r="Q10" s="957">
        <v>6271</v>
      </c>
      <c r="R10" s="958">
        <v>65.651530919647257</v>
      </c>
      <c r="S10" s="957">
        <v>25065</v>
      </c>
      <c r="T10" s="957">
        <v>11786</v>
      </c>
      <c r="U10" s="957">
        <v>11360</v>
      </c>
      <c r="V10" s="959">
        <v>50.920245398772998</v>
      </c>
      <c r="W10" s="960"/>
      <c r="X10" s="963"/>
      <c r="Y10" s="1406" t="s">
        <v>45</v>
      </c>
      <c r="Z10" s="1407"/>
      <c r="AA10" s="964"/>
      <c r="AB10" s="1410"/>
      <c r="AC10" s="965"/>
    </row>
    <row r="11" spans="1:34" s="953" customFormat="1" ht="11.25" customHeight="1">
      <c r="C11" s="1410"/>
      <c r="D11" s="962"/>
      <c r="E11" s="962"/>
      <c r="F11" s="1406" t="s">
        <v>46</v>
      </c>
      <c r="G11" s="1407"/>
      <c r="H11" s="955"/>
      <c r="I11" s="956">
        <v>49963</v>
      </c>
      <c r="J11" s="957">
        <v>28287</v>
      </c>
      <c r="K11" s="957">
        <v>17837</v>
      </c>
      <c r="L11" s="958">
        <v>61.328158876073189</v>
      </c>
      <c r="M11" s="957">
        <v>22642</v>
      </c>
      <c r="N11" s="957">
        <v>14603</v>
      </c>
      <c r="O11" s="135"/>
      <c r="P11" s="135"/>
      <c r="Q11" s="957">
        <v>6267</v>
      </c>
      <c r="R11" s="958">
        <v>69.971250598945858</v>
      </c>
      <c r="S11" s="957">
        <v>27321</v>
      </c>
      <c r="T11" s="957">
        <v>13684</v>
      </c>
      <c r="U11" s="957">
        <v>11570</v>
      </c>
      <c r="V11" s="959">
        <v>54.185475568226813</v>
      </c>
      <c r="W11" s="960"/>
      <c r="X11" s="963"/>
      <c r="Y11" s="1406" t="s">
        <v>46</v>
      </c>
      <c r="Z11" s="1407"/>
      <c r="AA11" s="964"/>
      <c r="AB11" s="1410"/>
      <c r="AC11" s="965"/>
    </row>
    <row r="12" spans="1:34" s="953" customFormat="1" ht="11.25" customHeight="1">
      <c r="C12" s="1410"/>
      <c r="D12" s="962"/>
      <c r="E12" s="962"/>
      <c r="F12" s="962"/>
      <c r="G12" s="966" t="s">
        <v>212</v>
      </c>
      <c r="H12" s="965"/>
      <c r="I12" s="967">
        <v>6813</v>
      </c>
      <c r="J12" s="968">
        <v>3320</v>
      </c>
      <c r="K12" s="968">
        <v>2941</v>
      </c>
      <c r="L12" s="969">
        <v>53.026673055422457</v>
      </c>
      <c r="M12" s="968">
        <v>3066</v>
      </c>
      <c r="N12" s="968">
        <v>1724</v>
      </c>
      <c r="O12" s="135"/>
      <c r="P12" s="135"/>
      <c r="Q12" s="968">
        <v>1100</v>
      </c>
      <c r="R12" s="969">
        <v>61.048158640226625</v>
      </c>
      <c r="S12" s="968">
        <v>3747</v>
      </c>
      <c r="T12" s="968">
        <v>1596</v>
      </c>
      <c r="U12" s="968">
        <v>1841</v>
      </c>
      <c r="V12" s="970">
        <v>46.435845213849284</v>
      </c>
      <c r="W12" s="971"/>
      <c r="X12" s="962"/>
      <c r="Y12" s="962"/>
      <c r="Z12" s="966" t="s">
        <v>212</v>
      </c>
      <c r="AA12" s="972"/>
      <c r="AB12" s="1410"/>
      <c r="AC12" s="965"/>
    </row>
    <row r="13" spans="1:34" s="953" customFormat="1" ht="11.25" customHeight="1">
      <c r="C13" s="1410"/>
      <c r="D13" s="962"/>
      <c r="E13" s="962"/>
      <c r="F13" s="962"/>
      <c r="G13" s="966" t="s">
        <v>99</v>
      </c>
      <c r="H13" s="965"/>
      <c r="I13" s="967">
        <v>3396</v>
      </c>
      <c r="J13" s="968">
        <v>2020</v>
      </c>
      <c r="K13" s="968">
        <v>1195</v>
      </c>
      <c r="L13" s="969">
        <v>62.830482115085537</v>
      </c>
      <c r="M13" s="968">
        <v>1537</v>
      </c>
      <c r="N13" s="968">
        <v>1047</v>
      </c>
      <c r="O13" s="1090"/>
      <c r="P13" s="1090"/>
      <c r="Q13" s="968">
        <v>413</v>
      </c>
      <c r="R13" s="969">
        <v>71.712328767123296</v>
      </c>
      <c r="S13" s="968">
        <v>1859</v>
      </c>
      <c r="T13" s="968">
        <v>973</v>
      </c>
      <c r="U13" s="968">
        <v>782</v>
      </c>
      <c r="V13" s="970">
        <v>55.441595441595439</v>
      </c>
      <c r="W13" s="971"/>
      <c r="X13" s="962"/>
      <c r="Y13" s="962"/>
      <c r="Z13" s="966" t="s">
        <v>99</v>
      </c>
      <c r="AA13" s="972"/>
      <c r="AB13" s="1410"/>
      <c r="AC13" s="965"/>
    </row>
    <row r="14" spans="1:34" s="953" customFormat="1" ht="11.25" customHeight="1">
      <c r="C14" s="1410"/>
      <c r="D14" s="962"/>
      <c r="E14" s="962"/>
      <c r="F14" s="962"/>
      <c r="G14" s="966" t="s">
        <v>100</v>
      </c>
      <c r="H14" s="965"/>
      <c r="I14" s="967">
        <v>16096</v>
      </c>
      <c r="J14" s="968">
        <v>9916</v>
      </c>
      <c r="K14" s="968">
        <v>4747</v>
      </c>
      <c r="L14" s="969">
        <v>67.625997408443013</v>
      </c>
      <c r="M14" s="968">
        <v>7309</v>
      </c>
      <c r="N14" s="968">
        <v>5061</v>
      </c>
      <c r="O14" s="135"/>
      <c r="P14" s="135"/>
      <c r="Q14" s="968">
        <v>1561</v>
      </c>
      <c r="R14" s="969">
        <v>76.427061310782236</v>
      </c>
      <c r="S14" s="968">
        <v>8787</v>
      </c>
      <c r="T14" s="968">
        <v>4855</v>
      </c>
      <c r="U14" s="968">
        <v>3186</v>
      </c>
      <c r="V14" s="970">
        <v>60.378062430046008</v>
      </c>
      <c r="W14" s="971"/>
      <c r="X14" s="962"/>
      <c r="Y14" s="962"/>
      <c r="Z14" s="966" t="s">
        <v>100</v>
      </c>
      <c r="AA14" s="972"/>
      <c r="AB14" s="1410"/>
      <c r="AC14" s="965"/>
    </row>
    <row r="15" spans="1:34" s="953" customFormat="1" ht="11.25" customHeight="1">
      <c r="C15" s="1410"/>
      <c r="D15" s="962"/>
      <c r="E15" s="962"/>
      <c r="F15" s="962"/>
      <c r="G15" s="966" t="s">
        <v>101</v>
      </c>
      <c r="H15" s="965"/>
      <c r="I15" s="967">
        <v>15328</v>
      </c>
      <c r="J15" s="968">
        <v>8593</v>
      </c>
      <c r="K15" s="968">
        <v>5714</v>
      </c>
      <c r="L15" s="969">
        <v>60.061508352554696</v>
      </c>
      <c r="M15" s="968">
        <v>6982</v>
      </c>
      <c r="N15" s="968">
        <v>4477</v>
      </c>
      <c r="O15" s="135"/>
      <c r="P15" s="135"/>
      <c r="Q15" s="968">
        <v>2038</v>
      </c>
      <c r="R15" s="969">
        <v>68.718342287029927</v>
      </c>
      <c r="S15" s="968">
        <v>8346</v>
      </c>
      <c r="T15" s="968">
        <v>4116</v>
      </c>
      <c r="U15" s="968">
        <v>3676</v>
      </c>
      <c r="V15" s="970">
        <v>52.823408624229984</v>
      </c>
      <c r="W15" s="971"/>
      <c r="X15" s="962"/>
      <c r="Y15" s="962"/>
      <c r="Z15" s="966" t="s">
        <v>101</v>
      </c>
      <c r="AA15" s="972"/>
      <c r="AB15" s="1410"/>
      <c r="AC15" s="965"/>
    </row>
    <row r="16" spans="1:34" s="953" customFormat="1" ht="11.25" customHeight="1">
      <c r="C16" s="1410"/>
      <c r="D16" s="962"/>
      <c r="E16" s="962"/>
      <c r="F16" s="962"/>
      <c r="G16" s="966" t="s">
        <v>51</v>
      </c>
      <c r="H16" s="965"/>
      <c r="I16" s="967">
        <v>4030</v>
      </c>
      <c r="J16" s="968">
        <v>1970</v>
      </c>
      <c r="K16" s="968">
        <v>1689</v>
      </c>
      <c r="L16" s="969">
        <v>53.83984695271932</v>
      </c>
      <c r="M16" s="968">
        <v>1815</v>
      </c>
      <c r="N16" s="968">
        <v>1012</v>
      </c>
      <c r="O16" s="135"/>
      <c r="P16" s="135"/>
      <c r="Q16" s="968">
        <v>632</v>
      </c>
      <c r="R16" s="969">
        <v>61.557177615571781</v>
      </c>
      <c r="S16" s="968">
        <v>2215</v>
      </c>
      <c r="T16" s="968">
        <v>958</v>
      </c>
      <c r="U16" s="968">
        <v>1057</v>
      </c>
      <c r="V16" s="970">
        <v>47.543424317617863</v>
      </c>
      <c r="W16" s="971"/>
      <c r="X16" s="962"/>
      <c r="Y16" s="962"/>
      <c r="Z16" s="966" t="s">
        <v>51</v>
      </c>
      <c r="AA16" s="972"/>
      <c r="AB16" s="1410"/>
      <c r="AC16" s="973"/>
    </row>
    <row r="17" spans="3:29" s="953" customFormat="1" ht="17.25" customHeight="1">
      <c r="C17" s="1410"/>
      <c r="D17" s="962"/>
      <c r="E17" s="962"/>
      <c r="F17" s="962"/>
      <c r="G17" s="966" t="s">
        <v>52</v>
      </c>
      <c r="H17" s="965"/>
      <c r="I17" s="967">
        <v>4300</v>
      </c>
      <c r="J17" s="968">
        <v>2468</v>
      </c>
      <c r="K17" s="968">
        <v>1551</v>
      </c>
      <c r="L17" s="969">
        <v>61.408310525006215</v>
      </c>
      <c r="M17" s="968">
        <v>1933</v>
      </c>
      <c r="N17" s="968">
        <v>1282</v>
      </c>
      <c r="O17" s="135"/>
      <c r="P17" s="135"/>
      <c r="Q17" s="968">
        <v>523</v>
      </c>
      <c r="R17" s="969">
        <v>71.024930747922426</v>
      </c>
      <c r="S17" s="968">
        <v>2367</v>
      </c>
      <c r="T17" s="968">
        <v>1186</v>
      </c>
      <c r="U17" s="968">
        <v>1028</v>
      </c>
      <c r="V17" s="970">
        <v>53.56820234869015</v>
      </c>
      <c r="W17" s="971"/>
      <c r="X17" s="962"/>
      <c r="Y17" s="962"/>
      <c r="Z17" s="966" t="s">
        <v>52</v>
      </c>
      <c r="AA17" s="972"/>
      <c r="AB17" s="1410"/>
      <c r="AC17" s="973"/>
    </row>
    <row r="18" spans="3:29" s="953" customFormat="1" ht="12" customHeight="1">
      <c r="C18" s="1410"/>
      <c r="D18" s="962"/>
      <c r="E18" s="962"/>
      <c r="F18" s="1406" t="s">
        <v>53</v>
      </c>
      <c r="G18" s="1407"/>
      <c r="H18" s="955"/>
      <c r="I18" s="956">
        <v>42319</v>
      </c>
      <c r="J18" s="957">
        <v>26501</v>
      </c>
      <c r="K18" s="957">
        <v>13268</v>
      </c>
      <c r="L18" s="958">
        <v>66.637330584123305</v>
      </c>
      <c r="M18" s="957">
        <v>19490</v>
      </c>
      <c r="N18" s="957">
        <v>13880</v>
      </c>
      <c r="O18" s="1090"/>
      <c r="P18" s="1090"/>
      <c r="Q18" s="957">
        <v>4389</v>
      </c>
      <c r="R18" s="958">
        <v>75.975696535114125</v>
      </c>
      <c r="S18" s="957">
        <v>22829</v>
      </c>
      <c r="T18" s="957">
        <v>12621</v>
      </c>
      <c r="U18" s="957">
        <v>8879</v>
      </c>
      <c r="V18" s="959">
        <v>58.702325581395357</v>
      </c>
      <c r="W18" s="960"/>
      <c r="X18" s="963"/>
      <c r="Y18" s="1406" t="s">
        <v>53</v>
      </c>
      <c r="Z18" s="1407"/>
      <c r="AA18" s="964"/>
      <c r="AB18" s="1410"/>
      <c r="AC18" s="973"/>
    </row>
    <row r="19" spans="3:29" s="953" customFormat="1" ht="11.25" customHeight="1">
      <c r="C19" s="1410"/>
      <c r="D19" s="962"/>
      <c r="E19" s="962"/>
      <c r="F19" s="962"/>
      <c r="G19" s="974" t="s">
        <v>213</v>
      </c>
      <c r="H19" s="965"/>
      <c r="I19" s="967">
        <v>4334</v>
      </c>
      <c r="J19" s="968">
        <v>2673</v>
      </c>
      <c r="K19" s="968">
        <v>1446</v>
      </c>
      <c r="L19" s="969">
        <v>64.894391842680264</v>
      </c>
      <c r="M19" s="968">
        <v>1946</v>
      </c>
      <c r="N19" s="968">
        <v>1394</v>
      </c>
      <c r="O19" s="135"/>
      <c r="P19" s="135"/>
      <c r="Q19" s="968">
        <v>455</v>
      </c>
      <c r="R19" s="969">
        <v>75.392103839913474</v>
      </c>
      <c r="S19" s="968">
        <v>2388</v>
      </c>
      <c r="T19" s="968">
        <v>1279</v>
      </c>
      <c r="U19" s="968">
        <v>991</v>
      </c>
      <c r="V19" s="970">
        <v>56.343612334801762</v>
      </c>
      <c r="W19" s="971"/>
      <c r="X19" s="962"/>
      <c r="Y19" s="962"/>
      <c r="Z19" s="974" t="s">
        <v>213</v>
      </c>
      <c r="AA19" s="972"/>
      <c r="AB19" s="1410"/>
      <c r="AC19" s="973"/>
    </row>
    <row r="20" spans="3:29" s="953" customFormat="1" ht="11.25" customHeight="1">
      <c r="C20" s="1410"/>
      <c r="D20" s="962"/>
      <c r="E20" s="962"/>
      <c r="F20" s="962"/>
      <c r="G20" s="974" t="s">
        <v>55</v>
      </c>
      <c r="H20" s="965"/>
      <c r="I20" s="967">
        <v>3920</v>
      </c>
      <c r="J20" s="968">
        <v>2274</v>
      </c>
      <c r="K20" s="968">
        <v>1464</v>
      </c>
      <c r="L20" s="969">
        <v>60.834670947030503</v>
      </c>
      <c r="M20" s="968">
        <v>1736</v>
      </c>
      <c r="N20" s="968">
        <v>1180</v>
      </c>
      <c r="O20" s="135"/>
      <c r="P20" s="135"/>
      <c r="Q20" s="968">
        <v>470</v>
      </c>
      <c r="R20" s="969">
        <v>71.515151515151516</v>
      </c>
      <c r="S20" s="968">
        <v>2184</v>
      </c>
      <c r="T20" s="968">
        <v>1094</v>
      </c>
      <c r="U20" s="968">
        <v>994</v>
      </c>
      <c r="V20" s="970">
        <v>52.394636015325666</v>
      </c>
      <c r="W20" s="971"/>
      <c r="X20" s="962"/>
      <c r="Y20" s="962"/>
      <c r="Z20" s="974" t="s">
        <v>55</v>
      </c>
      <c r="AA20" s="972"/>
      <c r="AB20" s="1410"/>
      <c r="AC20" s="973"/>
    </row>
    <row r="21" spans="3:29" s="953" customFormat="1" ht="11.25" customHeight="1">
      <c r="C21" s="1410"/>
      <c r="D21" s="962"/>
      <c r="E21" s="962"/>
      <c r="F21" s="962"/>
      <c r="G21" s="974" t="s">
        <v>214</v>
      </c>
      <c r="H21" s="965"/>
      <c r="I21" s="967">
        <v>2859</v>
      </c>
      <c r="J21" s="968">
        <v>1596</v>
      </c>
      <c r="K21" s="968">
        <v>1085</v>
      </c>
      <c r="L21" s="969">
        <v>59.530026109660575</v>
      </c>
      <c r="M21" s="968">
        <v>1243</v>
      </c>
      <c r="N21" s="968">
        <v>813</v>
      </c>
      <c r="O21" s="135"/>
      <c r="P21" s="135"/>
      <c r="Q21" s="968">
        <v>343</v>
      </c>
      <c r="R21" s="969">
        <v>70.328719723183383</v>
      </c>
      <c r="S21" s="968">
        <v>1616</v>
      </c>
      <c r="T21" s="968">
        <v>783</v>
      </c>
      <c r="U21" s="968">
        <v>742</v>
      </c>
      <c r="V21" s="970">
        <v>51.344262295081968</v>
      </c>
      <c r="W21" s="971"/>
      <c r="X21" s="962"/>
      <c r="Y21" s="962"/>
      <c r="Z21" s="974" t="s">
        <v>214</v>
      </c>
      <c r="AA21" s="972"/>
      <c r="AB21" s="1410"/>
      <c r="AC21" s="973"/>
    </row>
    <row r="22" spans="3:29" s="953" customFormat="1" ht="11.25" customHeight="1">
      <c r="C22" s="1410"/>
      <c r="D22" s="962"/>
      <c r="E22" s="962"/>
      <c r="F22" s="962"/>
      <c r="G22" s="974" t="s">
        <v>57</v>
      </c>
      <c r="H22" s="965"/>
      <c r="I22" s="967">
        <v>1741</v>
      </c>
      <c r="J22" s="968">
        <v>1031</v>
      </c>
      <c r="K22" s="968">
        <v>577</v>
      </c>
      <c r="L22" s="969">
        <v>64.116915422885569</v>
      </c>
      <c r="M22" s="968">
        <v>781</v>
      </c>
      <c r="N22" s="968">
        <v>530</v>
      </c>
      <c r="O22" s="135"/>
      <c r="P22" s="135"/>
      <c r="Q22" s="968">
        <v>189</v>
      </c>
      <c r="R22" s="969">
        <v>73.713490959666203</v>
      </c>
      <c r="S22" s="968">
        <v>960</v>
      </c>
      <c r="T22" s="968">
        <v>501</v>
      </c>
      <c r="U22" s="968">
        <v>388</v>
      </c>
      <c r="V22" s="970">
        <v>56.355455568053991</v>
      </c>
      <c r="W22" s="971"/>
      <c r="X22" s="962"/>
      <c r="Y22" s="962"/>
      <c r="Z22" s="974" t="s">
        <v>57</v>
      </c>
      <c r="AA22" s="972"/>
      <c r="AB22" s="1410"/>
      <c r="AC22" s="973"/>
    </row>
    <row r="23" spans="3:29" s="953" customFormat="1" ht="11.25" customHeight="1">
      <c r="C23" s="1410"/>
      <c r="D23" s="962"/>
      <c r="E23" s="962"/>
      <c r="F23" s="962"/>
      <c r="G23" s="974" t="s">
        <v>58</v>
      </c>
      <c r="H23" s="965"/>
      <c r="I23" s="967">
        <v>7702</v>
      </c>
      <c r="J23" s="968">
        <v>4721</v>
      </c>
      <c r="K23" s="968">
        <v>2432</v>
      </c>
      <c r="L23" s="969">
        <v>66.000279602963801</v>
      </c>
      <c r="M23" s="968">
        <v>3722</v>
      </c>
      <c r="N23" s="968">
        <v>2634</v>
      </c>
      <c r="O23" s="1090"/>
      <c r="P23" s="1090"/>
      <c r="Q23" s="968">
        <v>830</v>
      </c>
      <c r="R23" s="969">
        <v>76.039260969976908</v>
      </c>
      <c r="S23" s="968">
        <v>3980</v>
      </c>
      <c r="T23" s="968">
        <v>2087</v>
      </c>
      <c r="U23" s="968">
        <v>1602</v>
      </c>
      <c r="V23" s="970">
        <v>56.573597180807809</v>
      </c>
      <c r="W23" s="971"/>
      <c r="X23" s="962"/>
      <c r="Y23" s="962"/>
      <c r="Z23" s="974" t="s">
        <v>58</v>
      </c>
      <c r="AA23" s="972"/>
      <c r="AB23" s="1410"/>
      <c r="AC23" s="973"/>
    </row>
    <row r="24" spans="3:29" s="953" customFormat="1" ht="11.25" customHeight="1">
      <c r="C24" s="1410"/>
      <c r="D24" s="962"/>
      <c r="E24" s="962"/>
      <c r="F24" s="962"/>
      <c r="G24" s="974" t="s">
        <v>59</v>
      </c>
      <c r="H24" s="965"/>
      <c r="I24" s="967">
        <v>5104</v>
      </c>
      <c r="J24" s="968">
        <v>2948</v>
      </c>
      <c r="K24" s="968">
        <v>1840</v>
      </c>
      <c r="L24" s="969">
        <v>61.570593149540521</v>
      </c>
      <c r="M24" s="968">
        <v>2289</v>
      </c>
      <c r="N24" s="968">
        <v>1497</v>
      </c>
      <c r="O24" s="135"/>
      <c r="P24" s="135"/>
      <c r="Q24" s="968">
        <v>633</v>
      </c>
      <c r="R24" s="969">
        <v>70.281690140845072</v>
      </c>
      <c r="S24" s="968">
        <v>2815</v>
      </c>
      <c r="T24" s="968">
        <v>1451</v>
      </c>
      <c r="U24" s="968">
        <v>1207</v>
      </c>
      <c r="V24" s="970">
        <v>54.589917231000754</v>
      </c>
      <c r="W24" s="971"/>
      <c r="X24" s="962"/>
      <c r="Y24" s="962"/>
      <c r="Z24" s="974" t="s">
        <v>59</v>
      </c>
      <c r="AA24" s="972"/>
      <c r="AB24" s="1410"/>
      <c r="AC24" s="973"/>
    </row>
    <row r="25" spans="3:29" s="953" customFormat="1" ht="11.25" customHeight="1">
      <c r="C25" s="1410"/>
      <c r="D25" s="962"/>
      <c r="E25" s="962"/>
      <c r="F25" s="962"/>
      <c r="G25" s="974" t="s">
        <v>60</v>
      </c>
      <c r="H25" s="965"/>
      <c r="I25" s="967">
        <v>1488</v>
      </c>
      <c r="J25" s="968">
        <v>1021</v>
      </c>
      <c r="K25" s="968">
        <v>346</v>
      </c>
      <c r="L25" s="969">
        <v>74.689100219458666</v>
      </c>
      <c r="M25" s="968">
        <v>688</v>
      </c>
      <c r="N25" s="968">
        <v>517</v>
      </c>
      <c r="O25" s="135"/>
      <c r="P25" s="135"/>
      <c r="Q25" s="968">
        <v>113</v>
      </c>
      <c r="R25" s="969">
        <v>82.063492063492063</v>
      </c>
      <c r="S25" s="968">
        <v>800</v>
      </c>
      <c r="T25" s="968">
        <v>504</v>
      </c>
      <c r="U25" s="968">
        <v>233</v>
      </c>
      <c r="V25" s="970">
        <v>68.385345997286294</v>
      </c>
      <c r="W25" s="971"/>
      <c r="X25" s="962"/>
      <c r="Y25" s="962"/>
      <c r="Z25" s="974" t="s">
        <v>60</v>
      </c>
      <c r="AA25" s="972"/>
      <c r="AB25" s="1410"/>
      <c r="AC25" s="965"/>
    </row>
    <row r="26" spans="3:29" s="953" customFormat="1" ht="11.25" customHeight="1">
      <c r="C26" s="1410"/>
      <c r="D26" s="962"/>
      <c r="E26" s="962"/>
      <c r="F26" s="962"/>
      <c r="G26" s="974" t="s">
        <v>215</v>
      </c>
      <c r="H26" s="965"/>
      <c r="I26" s="967">
        <v>2233</v>
      </c>
      <c r="J26" s="968">
        <v>1559</v>
      </c>
      <c r="K26" s="968">
        <v>554</v>
      </c>
      <c r="L26" s="969">
        <v>73.78135352579271</v>
      </c>
      <c r="M26" s="968">
        <v>1089</v>
      </c>
      <c r="N26" s="968">
        <v>813</v>
      </c>
      <c r="O26" s="135"/>
      <c r="P26" s="135"/>
      <c r="Q26" s="968">
        <v>224</v>
      </c>
      <c r="R26" s="969">
        <v>78.399228543876561</v>
      </c>
      <c r="S26" s="968">
        <v>1144</v>
      </c>
      <c r="T26" s="968">
        <v>746</v>
      </c>
      <c r="U26" s="968">
        <v>330</v>
      </c>
      <c r="V26" s="970">
        <v>69.330855018587357</v>
      </c>
      <c r="W26" s="971"/>
      <c r="X26" s="962"/>
      <c r="Y26" s="962"/>
      <c r="Z26" s="974" t="s">
        <v>215</v>
      </c>
      <c r="AA26" s="972"/>
      <c r="AB26" s="1410"/>
      <c r="AC26" s="965"/>
    </row>
    <row r="27" spans="3:29" s="953" customFormat="1" ht="11.25" customHeight="1">
      <c r="C27" s="1410"/>
      <c r="D27" s="962"/>
      <c r="E27" s="962"/>
      <c r="F27" s="962"/>
      <c r="G27" s="974" t="s">
        <v>62</v>
      </c>
      <c r="H27" s="965"/>
      <c r="I27" s="967">
        <v>3014</v>
      </c>
      <c r="J27" s="968">
        <v>1877</v>
      </c>
      <c r="K27" s="968">
        <v>987</v>
      </c>
      <c r="L27" s="969">
        <v>65.537709497206706</v>
      </c>
      <c r="M27" s="968">
        <v>1369</v>
      </c>
      <c r="N27" s="968">
        <v>977</v>
      </c>
      <c r="O27" s="135"/>
      <c r="P27" s="135"/>
      <c r="Q27" s="968">
        <v>317</v>
      </c>
      <c r="R27" s="969">
        <v>75.502318392581145</v>
      </c>
      <c r="S27" s="968">
        <v>1645</v>
      </c>
      <c r="T27" s="968">
        <v>900</v>
      </c>
      <c r="U27" s="968">
        <v>670</v>
      </c>
      <c r="V27" s="970">
        <v>57.324840764331206</v>
      </c>
      <c r="W27" s="971"/>
      <c r="X27" s="962"/>
      <c r="Y27" s="962"/>
      <c r="Z27" s="974" t="s">
        <v>62</v>
      </c>
      <c r="AA27" s="972"/>
      <c r="AB27" s="1410"/>
      <c r="AC27" s="965"/>
    </row>
    <row r="28" spans="3:29" s="953" customFormat="1" ht="11.25" customHeight="1">
      <c r="C28" s="1410"/>
      <c r="D28" s="962"/>
      <c r="E28" s="962"/>
      <c r="F28" s="962"/>
      <c r="G28" s="974" t="s">
        <v>63</v>
      </c>
      <c r="H28" s="965"/>
      <c r="I28" s="967">
        <v>3165</v>
      </c>
      <c r="J28" s="968">
        <v>2284</v>
      </c>
      <c r="K28" s="968">
        <v>657</v>
      </c>
      <c r="L28" s="969">
        <v>77.660659639578384</v>
      </c>
      <c r="M28" s="968">
        <v>1503</v>
      </c>
      <c r="N28" s="968">
        <v>1169</v>
      </c>
      <c r="O28" s="1090"/>
      <c r="P28" s="1090"/>
      <c r="Q28" s="968">
        <v>219</v>
      </c>
      <c r="R28" s="969">
        <v>84.221902017291058</v>
      </c>
      <c r="S28" s="968">
        <v>1662</v>
      </c>
      <c r="T28" s="968">
        <v>1115</v>
      </c>
      <c r="U28" s="968">
        <v>438</v>
      </c>
      <c r="V28" s="970">
        <v>71.796522858982613</v>
      </c>
      <c r="W28" s="971"/>
      <c r="X28" s="962"/>
      <c r="Y28" s="962"/>
      <c r="Z28" s="974" t="s">
        <v>63</v>
      </c>
      <c r="AA28" s="972"/>
      <c r="AB28" s="1410"/>
      <c r="AC28" s="965"/>
    </row>
    <row r="29" spans="3:29" s="953" customFormat="1" ht="11.25" customHeight="1">
      <c r="C29" s="1410"/>
      <c r="D29" s="962"/>
      <c r="E29" s="962"/>
      <c r="F29" s="962"/>
      <c r="G29" s="974" t="s">
        <v>64</v>
      </c>
      <c r="H29" s="965"/>
      <c r="I29" s="967">
        <v>3174</v>
      </c>
      <c r="J29" s="968">
        <v>2208</v>
      </c>
      <c r="K29" s="968">
        <v>803</v>
      </c>
      <c r="L29" s="969">
        <v>73.331119229491861</v>
      </c>
      <c r="M29" s="968">
        <v>1528</v>
      </c>
      <c r="N29" s="968">
        <v>1172</v>
      </c>
      <c r="O29" s="135"/>
      <c r="P29" s="135"/>
      <c r="Q29" s="968">
        <v>276</v>
      </c>
      <c r="R29" s="969">
        <v>80.939226519337012</v>
      </c>
      <c r="S29" s="968">
        <v>1646</v>
      </c>
      <c r="T29" s="968">
        <v>1036</v>
      </c>
      <c r="U29" s="968">
        <v>527</v>
      </c>
      <c r="V29" s="970">
        <v>66.282789507357649</v>
      </c>
      <c r="W29" s="971"/>
      <c r="X29" s="962"/>
      <c r="Y29" s="962"/>
      <c r="Z29" s="974" t="s">
        <v>64</v>
      </c>
      <c r="AA29" s="972"/>
      <c r="AB29" s="1410"/>
      <c r="AC29" s="965"/>
    </row>
    <row r="30" spans="3:29" s="953" customFormat="1" ht="17.25" customHeight="1">
      <c r="C30" s="1410"/>
      <c r="D30" s="962"/>
      <c r="E30" s="962"/>
      <c r="F30" s="962"/>
      <c r="G30" s="974" t="s">
        <v>65</v>
      </c>
      <c r="H30" s="965"/>
      <c r="I30" s="967">
        <v>3585</v>
      </c>
      <c r="J30" s="968">
        <v>2309</v>
      </c>
      <c r="K30" s="968">
        <v>1077</v>
      </c>
      <c r="L30" s="969">
        <v>68.192557590076788</v>
      </c>
      <c r="M30" s="968">
        <v>1596</v>
      </c>
      <c r="N30" s="968">
        <v>1184</v>
      </c>
      <c r="O30" s="135"/>
      <c r="P30" s="135"/>
      <c r="Q30" s="968">
        <v>320</v>
      </c>
      <c r="R30" s="969">
        <v>78.723404255319153</v>
      </c>
      <c r="S30" s="968">
        <v>1989</v>
      </c>
      <c r="T30" s="968">
        <v>1125</v>
      </c>
      <c r="U30" s="968">
        <v>757</v>
      </c>
      <c r="V30" s="970">
        <v>59.776833156216789</v>
      </c>
      <c r="W30" s="971"/>
      <c r="X30" s="962"/>
      <c r="Y30" s="962"/>
      <c r="Z30" s="974" t="s">
        <v>65</v>
      </c>
      <c r="AA30" s="972"/>
      <c r="AB30" s="1410"/>
      <c r="AC30" s="965"/>
    </row>
    <row r="31" spans="3:29" s="953" customFormat="1" ht="17.25" customHeight="1">
      <c r="C31" s="1410"/>
      <c r="D31" s="962"/>
      <c r="E31" s="1408" t="s">
        <v>216</v>
      </c>
      <c r="F31" s="1408"/>
      <c r="G31" s="1408"/>
      <c r="H31" s="975"/>
      <c r="I31" s="956">
        <v>9044</v>
      </c>
      <c r="J31" s="957">
        <v>5781</v>
      </c>
      <c r="K31" s="957">
        <v>2682</v>
      </c>
      <c r="L31" s="958">
        <v>68.309110244594123</v>
      </c>
      <c r="M31" s="957">
        <v>4078</v>
      </c>
      <c r="N31" s="957">
        <v>2960</v>
      </c>
      <c r="O31" s="135"/>
      <c r="P31" s="135"/>
      <c r="Q31" s="957">
        <v>842</v>
      </c>
      <c r="R31" s="958">
        <v>77.85376117832719</v>
      </c>
      <c r="S31" s="957">
        <v>4966</v>
      </c>
      <c r="T31" s="957">
        <v>2821</v>
      </c>
      <c r="U31" s="957">
        <v>1840</v>
      </c>
      <c r="V31" s="959">
        <v>60.523492812701143</v>
      </c>
      <c r="W31" s="960"/>
      <c r="X31" s="1408" t="s">
        <v>216</v>
      </c>
      <c r="Y31" s="1408"/>
      <c r="Z31" s="1408"/>
      <c r="AA31" s="997"/>
      <c r="AB31" s="1410"/>
      <c r="AC31" s="965"/>
    </row>
    <row r="32" spans="3:29" s="953" customFormat="1" ht="17.25" customHeight="1">
      <c r="C32" s="1410"/>
      <c r="D32" s="962"/>
      <c r="E32" s="1408" t="s">
        <v>217</v>
      </c>
      <c r="F32" s="1408"/>
      <c r="G32" s="1408"/>
      <c r="H32" s="975"/>
      <c r="I32" s="956">
        <v>2820</v>
      </c>
      <c r="J32" s="957">
        <v>1929</v>
      </c>
      <c r="K32" s="957">
        <v>790</v>
      </c>
      <c r="L32" s="958">
        <v>70.945200441338727</v>
      </c>
      <c r="M32" s="957">
        <v>1294</v>
      </c>
      <c r="N32" s="957">
        <v>993</v>
      </c>
      <c r="O32" s="135"/>
      <c r="P32" s="135"/>
      <c r="Q32" s="957">
        <v>255</v>
      </c>
      <c r="R32" s="958">
        <v>79.567307692307693</v>
      </c>
      <c r="S32" s="957">
        <v>1526</v>
      </c>
      <c r="T32" s="957">
        <v>936</v>
      </c>
      <c r="U32" s="957">
        <v>535</v>
      </c>
      <c r="V32" s="959">
        <v>63.630183548606389</v>
      </c>
      <c r="W32" s="960"/>
      <c r="X32" s="1408" t="s">
        <v>217</v>
      </c>
      <c r="Y32" s="1408"/>
      <c r="Z32" s="1408"/>
      <c r="AA32" s="997"/>
      <c r="AB32" s="1410"/>
      <c r="AC32" s="965"/>
    </row>
    <row r="33" spans="1:29" s="953" customFormat="1" ht="17.25" customHeight="1">
      <c r="C33" s="973"/>
      <c r="G33" s="965"/>
      <c r="H33" s="965"/>
      <c r="I33" s="976"/>
      <c r="J33" s="965"/>
      <c r="K33" s="965"/>
      <c r="L33" s="965"/>
      <c r="M33" s="965"/>
      <c r="N33" s="965"/>
      <c r="O33" s="1090"/>
      <c r="P33" s="1090"/>
      <c r="Q33" s="965"/>
      <c r="R33" s="965"/>
      <c r="S33" s="965"/>
      <c r="T33" s="965"/>
      <c r="U33" s="965"/>
      <c r="V33" s="977"/>
      <c r="W33" s="965"/>
      <c r="Z33" s="965"/>
      <c r="AA33" s="965"/>
      <c r="AB33" s="973"/>
      <c r="AC33" s="965"/>
    </row>
    <row r="34" spans="1:29" s="953" customFormat="1" ht="17.25" customHeight="1">
      <c r="C34" s="1410" t="s">
        <v>218</v>
      </c>
      <c r="E34" s="1408" t="s">
        <v>43</v>
      </c>
      <c r="F34" s="1409"/>
      <c r="G34" s="1409"/>
      <c r="H34" s="975"/>
      <c r="I34" s="978" t="s">
        <v>243</v>
      </c>
      <c r="J34" s="958">
        <f t="shared" ref="J34:K43" si="0">+J8/($J8+$K8)*100</f>
        <v>62.298704487355394</v>
      </c>
      <c r="K34" s="958">
        <f t="shared" si="0"/>
        <v>37.701295512644606</v>
      </c>
      <c r="L34" s="979" t="s">
        <v>243</v>
      </c>
      <c r="M34" s="979" t="s">
        <v>243</v>
      </c>
      <c r="N34" s="958">
        <f t="shared" ref="N34:Q43" si="1">+N8/($N8+$Q8)*100</f>
        <v>71.136662076033701</v>
      </c>
      <c r="O34" s="135"/>
      <c r="P34" s="135"/>
      <c r="Q34" s="958">
        <f t="shared" si="1"/>
        <v>28.863337923966309</v>
      </c>
      <c r="R34" s="979" t="s">
        <v>243</v>
      </c>
      <c r="S34" s="979" t="s">
        <v>243</v>
      </c>
      <c r="T34" s="958">
        <f t="shared" ref="T34:U43" si="2">+T8/($T8+$U8)*100</f>
        <v>55.039983164983163</v>
      </c>
      <c r="U34" s="958">
        <f t="shared" si="2"/>
        <v>44.960016835016837</v>
      </c>
      <c r="V34" s="980" t="s">
        <v>243</v>
      </c>
      <c r="W34" s="981"/>
      <c r="X34" s="1408" t="s">
        <v>43</v>
      </c>
      <c r="Y34" s="1409"/>
      <c r="Z34" s="1409"/>
      <c r="AA34" s="997"/>
      <c r="AB34" s="1410" t="s">
        <v>218</v>
      </c>
      <c r="AC34" s="965"/>
    </row>
    <row r="35" spans="1:29" s="953" customFormat="1" ht="17.25" customHeight="1">
      <c r="C35" s="1411"/>
      <c r="E35" s="1408" t="s">
        <v>44</v>
      </c>
      <c r="F35" s="1409"/>
      <c r="G35" s="1409"/>
      <c r="H35" s="975"/>
      <c r="I35" s="978" t="s">
        <v>243</v>
      </c>
      <c r="J35" s="958">
        <f t="shared" si="0"/>
        <v>61.714429361488186</v>
      </c>
      <c r="K35" s="958">
        <f t="shared" si="0"/>
        <v>38.285570638511821</v>
      </c>
      <c r="L35" s="979" t="s">
        <v>243</v>
      </c>
      <c r="M35" s="979" t="s">
        <v>243</v>
      </c>
      <c r="N35" s="958">
        <f t="shared" si="1"/>
        <v>70.508397797755933</v>
      </c>
      <c r="O35" s="135"/>
      <c r="P35" s="135"/>
      <c r="Q35" s="958">
        <f t="shared" si="1"/>
        <v>29.49160220224406</v>
      </c>
      <c r="R35" s="979" t="s">
        <v>243</v>
      </c>
      <c r="S35" s="979" t="s">
        <v>243</v>
      </c>
      <c r="T35" s="958">
        <f t="shared" si="2"/>
        <v>54.493562231759654</v>
      </c>
      <c r="U35" s="958">
        <f t="shared" si="2"/>
        <v>45.506437768240346</v>
      </c>
      <c r="V35" s="980" t="s">
        <v>243</v>
      </c>
      <c r="W35" s="981"/>
      <c r="X35" s="1408" t="s">
        <v>44</v>
      </c>
      <c r="Y35" s="1409"/>
      <c r="Z35" s="1409"/>
      <c r="AA35" s="997"/>
      <c r="AB35" s="1411"/>
      <c r="AC35" s="965"/>
    </row>
    <row r="36" spans="1:29" s="953" customFormat="1" ht="17.25" customHeight="1">
      <c r="C36" s="1411"/>
      <c r="E36" s="962"/>
      <c r="F36" s="1406" t="s">
        <v>45</v>
      </c>
      <c r="G36" s="1407"/>
      <c r="H36" s="975"/>
      <c r="I36" s="978" t="s">
        <v>243</v>
      </c>
      <c r="J36" s="958">
        <f t="shared" si="0"/>
        <v>57.416129265995217</v>
      </c>
      <c r="K36" s="958">
        <f t="shared" si="0"/>
        <v>42.583870734004783</v>
      </c>
      <c r="L36" s="979" t="s">
        <v>243</v>
      </c>
      <c r="M36" s="979" t="s">
        <v>243</v>
      </c>
      <c r="N36" s="958">
        <f t="shared" si="1"/>
        <v>65.651530919647257</v>
      </c>
      <c r="O36" s="135"/>
      <c r="P36" s="135"/>
      <c r="Q36" s="958">
        <f t="shared" si="1"/>
        <v>34.348469080352743</v>
      </c>
      <c r="R36" s="979" t="s">
        <v>243</v>
      </c>
      <c r="S36" s="979" t="s">
        <v>243</v>
      </c>
      <c r="T36" s="958">
        <f t="shared" si="2"/>
        <v>50.920245398772998</v>
      </c>
      <c r="U36" s="958">
        <f t="shared" si="2"/>
        <v>49.079754601226995</v>
      </c>
      <c r="V36" s="980" t="s">
        <v>243</v>
      </c>
      <c r="W36" s="981"/>
      <c r="X36" s="963"/>
      <c r="Y36" s="1406" t="s">
        <v>45</v>
      </c>
      <c r="Z36" s="1407"/>
      <c r="AA36" s="964"/>
      <c r="AB36" s="1411"/>
      <c r="AC36" s="965"/>
    </row>
    <row r="37" spans="1:29" s="953" customFormat="1" ht="11.25" customHeight="1">
      <c r="C37" s="1411"/>
      <c r="E37" s="962"/>
      <c r="F37" s="1406" t="s">
        <v>46</v>
      </c>
      <c r="G37" s="1407"/>
      <c r="H37" s="975"/>
      <c r="I37" s="978" t="s">
        <v>243</v>
      </c>
      <c r="J37" s="958">
        <f t="shared" si="0"/>
        <v>61.328158876073189</v>
      </c>
      <c r="K37" s="958">
        <f t="shared" si="0"/>
        <v>38.671841123926804</v>
      </c>
      <c r="L37" s="979" t="s">
        <v>243</v>
      </c>
      <c r="M37" s="979" t="s">
        <v>243</v>
      </c>
      <c r="N37" s="958">
        <f t="shared" si="1"/>
        <v>69.971250598945858</v>
      </c>
      <c r="O37" s="135"/>
      <c r="P37" s="135"/>
      <c r="Q37" s="958">
        <f t="shared" si="1"/>
        <v>30.028749401054146</v>
      </c>
      <c r="R37" s="979" t="s">
        <v>243</v>
      </c>
      <c r="S37" s="979" t="s">
        <v>243</v>
      </c>
      <c r="T37" s="958">
        <f t="shared" si="2"/>
        <v>54.185475568226813</v>
      </c>
      <c r="U37" s="958">
        <f t="shared" si="2"/>
        <v>45.814524431773187</v>
      </c>
      <c r="V37" s="980" t="s">
        <v>243</v>
      </c>
      <c r="W37" s="981"/>
      <c r="X37" s="963"/>
      <c r="Y37" s="1406" t="s">
        <v>46</v>
      </c>
      <c r="Z37" s="1407"/>
      <c r="AA37" s="964"/>
      <c r="AB37" s="1411"/>
      <c r="AC37" s="965"/>
    </row>
    <row r="38" spans="1:29" s="953" customFormat="1" ht="11.25" customHeight="1">
      <c r="C38" s="1411"/>
      <c r="E38" s="962"/>
      <c r="F38" s="962"/>
      <c r="G38" s="966" t="s">
        <v>212</v>
      </c>
      <c r="H38" s="965"/>
      <c r="I38" s="982" t="s">
        <v>243</v>
      </c>
      <c r="J38" s="969">
        <f t="shared" si="0"/>
        <v>53.026673055422457</v>
      </c>
      <c r="K38" s="969">
        <f t="shared" si="0"/>
        <v>46.973326944577543</v>
      </c>
      <c r="L38" s="983" t="s">
        <v>243</v>
      </c>
      <c r="M38" s="983" t="s">
        <v>243</v>
      </c>
      <c r="N38" s="969">
        <f t="shared" si="1"/>
        <v>61.048158640226625</v>
      </c>
      <c r="O38" s="1091"/>
      <c r="P38" s="1091"/>
      <c r="Q38" s="969">
        <f t="shared" si="1"/>
        <v>38.951841359773368</v>
      </c>
      <c r="R38" s="983" t="s">
        <v>243</v>
      </c>
      <c r="S38" s="983" t="s">
        <v>243</v>
      </c>
      <c r="T38" s="969">
        <f t="shared" si="2"/>
        <v>46.435845213849284</v>
      </c>
      <c r="U38" s="969">
        <f t="shared" si="2"/>
        <v>53.564154786150709</v>
      </c>
      <c r="V38" s="984" t="s">
        <v>243</v>
      </c>
      <c r="W38" s="985"/>
      <c r="X38" s="962"/>
      <c r="Y38" s="962"/>
      <c r="Z38" s="966" t="s">
        <v>212</v>
      </c>
      <c r="AA38" s="972"/>
      <c r="AB38" s="1411"/>
      <c r="AC38" s="965"/>
    </row>
    <row r="39" spans="1:29" s="953" customFormat="1" ht="11.25" customHeight="1">
      <c r="C39" s="1411"/>
      <c r="E39" s="962"/>
      <c r="F39" s="962"/>
      <c r="G39" s="966" t="s">
        <v>99</v>
      </c>
      <c r="H39" s="965"/>
      <c r="I39" s="982" t="s">
        <v>243</v>
      </c>
      <c r="J39" s="969">
        <f t="shared" si="0"/>
        <v>62.830482115085537</v>
      </c>
      <c r="K39" s="969">
        <f t="shared" si="0"/>
        <v>37.169517884914463</v>
      </c>
      <c r="L39" s="983" t="s">
        <v>243</v>
      </c>
      <c r="M39" s="983" t="s">
        <v>243</v>
      </c>
      <c r="N39" s="969">
        <f t="shared" si="1"/>
        <v>71.712328767123296</v>
      </c>
      <c r="O39" s="1090"/>
      <c r="P39" s="1090"/>
      <c r="Q39" s="969">
        <f t="shared" si="1"/>
        <v>28.287671232876711</v>
      </c>
      <c r="R39" s="983" t="s">
        <v>243</v>
      </c>
      <c r="S39" s="983" t="s">
        <v>243</v>
      </c>
      <c r="T39" s="969">
        <f t="shared" si="2"/>
        <v>55.441595441595439</v>
      </c>
      <c r="U39" s="969">
        <f t="shared" si="2"/>
        <v>44.558404558404554</v>
      </c>
      <c r="V39" s="984" t="s">
        <v>243</v>
      </c>
      <c r="W39" s="985"/>
      <c r="X39" s="962"/>
      <c r="Y39" s="962"/>
      <c r="Z39" s="966" t="s">
        <v>99</v>
      </c>
      <c r="AA39" s="972"/>
      <c r="AB39" s="1411"/>
      <c r="AC39" s="965"/>
    </row>
    <row r="40" spans="1:29" s="953" customFormat="1" ht="11.25" customHeight="1">
      <c r="C40" s="1411"/>
      <c r="E40" s="962"/>
      <c r="F40" s="962"/>
      <c r="G40" s="966" t="s">
        <v>100</v>
      </c>
      <c r="H40" s="965"/>
      <c r="I40" s="982" t="s">
        <v>243</v>
      </c>
      <c r="J40" s="969">
        <f t="shared" si="0"/>
        <v>67.625997408443013</v>
      </c>
      <c r="K40" s="969">
        <f t="shared" si="0"/>
        <v>32.37400259155698</v>
      </c>
      <c r="L40" s="983" t="s">
        <v>243</v>
      </c>
      <c r="M40" s="983" t="s">
        <v>243</v>
      </c>
      <c r="N40" s="969">
        <f t="shared" si="1"/>
        <v>76.427061310782236</v>
      </c>
      <c r="O40" s="135"/>
      <c r="P40" s="135"/>
      <c r="Q40" s="969">
        <f t="shared" si="1"/>
        <v>23.572938689217761</v>
      </c>
      <c r="R40" s="983" t="s">
        <v>243</v>
      </c>
      <c r="S40" s="983" t="s">
        <v>243</v>
      </c>
      <c r="T40" s="969">
        <f t="shared" si="2"/>
        <v>60.378062430046008</v>
      </c>
      <c r="U40" s="969">
        <f t="shared" si="2"/>
        <v>39.621937569953985</v>
      </c>
      <c r="V40" s="984" t="s">
        <v>243</v>
      </c>
      <c r="W40" s="985"/>
      <c r="X40" s="962"/>
      <c r="Y40" s="962"/>
      <c r="Z40" s="966" t="s">
        <v>100</v>
      </c>
      <c r="AA40" s="972"/>
      <c r="AB40" s="1411"/>
      <c r="AC40" s="973"/>
    </row>
    <row r="41" spans="1:29" s="953" customFormat="1" ht="11.25" customHeight="1">
      <c r="C41" s="1411"/>
      <c r="E41" s="962"/>
      <c r="F41" s="962"/>
      <c r="G41" s="966" t="s">
        <v>101</v>
      </c>
      <c r="H41" s="965"/>
      <c r="I41" s="982" t="s">
        <v>243</v>
      </c>
      <c r="J41" s="969">
        <f t="shared" si="0"/>
        <v>60.061508352554696</v>
      </c>
      <c r="K41" s="969">
        <f t="shared" si="0"/>
        <v>39.938491647445304</v>
      </c>
      <c r="L41" s="983" t="s">
        <v>243</v>
      </c>
      <c r="M41" s="983" t="s">
        <v>243</v>
      </c>
      <c r="N41" s="969">
        <f t="shared" si="1"/>
        <v>68.718342287029927</v>
      </c>
      <c r="O41" s="135"/>
      <c r="P41" s="135"/>
      <c r="Q41" s="969">
        <f t="shared" si="1"/>
        <v>31.281657712970066</v>
      </c>
      <c r="R41" s="983" t="s">
        <v>243</v>
      </c>
      <c r="S41" s="983" t="s">
        <v>243</v>
      </c>
      <c r="T41" s="969">
        <f t="shared" si="2"/>
        <v>52.823408624229984</v>
      </c>
      <c r="U41" s="969">
        <f t="shared" si="2"/>
        <v>47.176591375770023</v>
      </c>
      <c r="V41" s="984" t="s">
        <v>243</v>
      </c>
      <c r="W41" s="985"/>
      <c r="X41" s="962"/>
      <c r="Y41" s="962"/>
      <c r="Z41" s="966" t="s">
        <v>101</v>
      </c>
      <c r="AA41" s="972"/>
      <c r="AB41" s="1411"/>
      <c r="AC41" s="973"/>
    </row>
    <row r="42" spans="1:29" s="953" customFormat="1" ht="11.25" customHeight="1">
      <c r="C42" s="1411"/>
      <c r="E42" s="962"/>
      <c r="F42" s="962"/>
      <c r="G42" s="966" t="s">
        <v>51</v>
      </c>
      <c r="H42" s="965"/>
      <c r="I42" s="982" t="s">
        <v>243</v>
      </c>
      <c r="J42" s="969">
        <f t="shared" si="0"/>
        <v>53.83984695271932</v>
      </c>
      <c r="K42" s="969">
        <f t="shared" si="0"/>
        <v>46.16015304728068</v>
      </c>
      <c r="L42" s="983" t="s">
        <v>243</v>
      </c>
      <c r="M42" s="983" t="s">
        <v>243</v>
      </c>
      <c r="N42" s="969">
        <f t="shared" si="1"/>
        <v>61.557177615571781</v>
      </c>
      <c r="O42" s="135"/>
      <c r="P42" s="135"/>
      <c r="Q42" s="969">
        <f t="shared" si="1"/>
        <v>38.442822384428219</v>
      </c>
      <c r="R42" s="983" t="s">
        <v>243</v>
      </c>
      <c r="S42" s="983" t="s">
        <v>243</v>
      </c>
      <c r="T42" s="969">
        <f t="shared" si="2"/>
        <v>47.543424317617863</v>
      </c>
      <c r="U42" s="969">
        <f t="shared" si="2"/>
        <v>52.456575682382137</v>
      </c>
      <c r="V42" s="984" t="s">
        <v>243</v>
      </c>
      <c r="W42" s="985"/>
      <c r="X42" s="962"/>
      <c r="Y42" s="962"/>
      <c r="Z42" s="966" t="s">
        <v>51</v>
      </c>
      <c r="AA42" s="972"/>
      <c r="AB42" s="1411"/>
      <c r="AC42" s="973"/>
    </row>
    <row r="43" spans="1:29" s="953" customFormat="1" ht="17.25" customHeight="1">
      <c r="C43" s="1411"/>
      <c r="E43" s="962"/>
      <c r="F43" s="962"/>
      <c r="G43" s="966" t="s">
        <v>52</v>
      </c>
      <c r="H43" s="965"/>
      <c r="I43" s="982" t="s">
        <v>243</v>
      </c>
      <c r="J43" s="969">
        <f t="shared" si="0"/>
        <v>61.408310525006215</v>
      </c>
      <c r="K43" s="969">
        <f t="shared" si="0"/>
        <v>38.591689474993778</v>
      </c>
      <c r="L43" s="983" t="s">
        <v>243</v>
      </c>
      <c r="M43" s="983" t="s">
        <v>243</v>
      </c>
      <c r="N43" s="969">
        <f t="shared" si="1"/>
        <v>71.024930747922426</v>
      </c>
      <c r="O43" s="135"/>
      <c r="P43" s="135"/>
      <c r="Q43" s="969">
        <f t="shared" si="1"/>
        <v>28.975069252077564</v>
      </c>
      <c r="R43" s="983" t="s">
        <v>243</v>
      </c>
      <c r="S43" s="983" t="s">
        <v>243</v>
      </c>
      <c r="T43" s="969">
        <f t="shared" si="2"/>
        <v>53.56820234869015</v>
      </c>
      <c r="U43" s="969">
        <f t="shared" si="2"/>
        <v>46.43179765130985</v>
      </c>
      <c r="V43" s="984" t="s">
        <v>243</v>
      </c>
      <c r="W43" s="985"/>
      <c r="X43" s="962"/>
      <c r="Y43" s="962"/>
      <c r="Z43" s="966" t="s">
        <v>52</v>
      </c>
      <c r="AA43" s="972"/>
      <c r="AB43" s="1411"/>
      <c r="AC43" s="973"/>
    </row>
    <row r="44" spans="1:29" s="953" customFormat="1" ht="11.25" customHeight="1">
      <c r="C44" s="1411"/>
      <c r="E44" s="962"/>
      <c r="F44" s="1406" t="s">
        <v>53</v>
      </c>
      <c r="G44" s="1407"/>
      <c r="H44" s="975"/>
      <c r="I44" s="978" t="s">
        <v>243</v>
      </c>
      <c r="J44" s="958">
        <f t="shared" ref="J44:K56" si="3">+J18/($J18+$K18)*100</f>
        <v>66.637330584123305</v>
      </c>
      <c r="K44" s="958">
        <f t="shared" si="3"/>
        <v>33.362669415876688</v>
      </c>
      <c r="L44" s="979" t="s">
        <v>243</v>
      </c>
      <c r="M44" s="979" t="s">
        <v>243</v>
      </c>
      <c r="N44" s="958">
        <f t="shared" ref="N44:Q56" si="4">+N18/($N18+$Q18)*100</f>
        <v>75.975696535114125</v>
      </c>
      <c r="O44" s="1090"/>
      <c r="P44" s="1090"/>
      <c r="Q44" s="958">
        <f t="shared" si="4"/>
        <v>24.024303464885872</v>
      </c>
      <c r="R44" s="979" t="s">
        <v>243</v>
      </c>
      <c r="S44" s="979" t="s">
        <v>243</v>
      </c>
      <c r="T44" s="958">
        <f t="shared" ref="T44:U55" si="5">+T18/($T18+$U18)*100</f>
        <v>58.702325581395357</v>
      </c>
      <c r="U44" s="958">
        <f t="shared" si="5"/>
        <v>41.29767441860465</v>
      </c>
      <c r="V44" s="980" t="s">
        <v>243</v>
      </c>
      <c r="W44" s="981"/>
      <c r="X44" s="963"/>
      <c r="Y44" s="1406" t="s">
        <v>53</v>
      </c>
      <c r="Z44" s="1407"/>
      <c r="AA44" s="964"/>
      <c r="AB44" s="1411"/>
      <c r="AC44" s="973"/>
    </row>
    <row r="45" spans="1:29" s="953" customFormat="1" ht="11.25" customHeight="1">
      <c r="C45" s="1411"/>
      <c r="E45" s="962"/>
      <c r="F45" s="962"/>
      <c r="G45" s="974" t="s">
        <v>213</v>
      </c>
      <c r="H45" s="965"/>
      <c r="I45" s="982" t="s">
        <v>243</v>
      </c>
      <c r="J45" s="969">
        <f t="shared" si="3"/>
        <v>64.894391842680264</v>
      </c>
      <c r="K45" s="969">
        <f t="shared" si="3"/>
        <v>35.105608157319743</v>
      </c>
      <c r="L45" s="983" t="s">
        <v>243</v>
      </c>
      <c r="M45" s="983" t="s">
        <v>243</v>
      </c>
      <c r="N45" s="969">
        <f t="shared" si="4"/>
        <v>75.392103839913474</v>
      </c>
      <c r="O45" s="135"/>
      <c r="P45" s="135"/>
      <c r="Q45" s="969">
        <f t="shared" si="4"/>
        <v>24.607896160086533</v>
      </c>
      <c r="R45" s="983" t="s">
        <v>243</v>
      </c>
      <c r="S45" s="983" t="s">
        <v>243</v>
      </c>
      <c r="T45" s="969">
        <f t="shared" si="5"/>
        <v>56.343612334801762</v>
      </c>
      <c r="U45" s="969">
        <f t="shared" si="5"/>
        <v>43.656387665198238</v>
      </c>
      <c r="V45" s="984" t="s">
        <v>243</v>
      </c>
      <c r="W45" s="985"/>
      <c r="X45" s="962"/>
      <c r="Y45" s="962"/>
      <c r="Z45" s="974" t="s">
        <v>213</v>
      </c>
      <c r="AA45" s="972"/>
      <c r="AB45" s="1411"/>
      <c r="AC45" s="973"/>
    </row>
    <row r="46" spans="1:29" s="953" customFormat="1" ht="11.25" customHeight="1">
      <c r="C46" s="1411"/>
      <c r="E46" s="962"/>
      <c r="F46" s="962"/>
      <c r="G46" s="974" t="s">
        <v>55</v>
      </c>
      <c r="H46" s="965"/>
      <c r="I46" s="982" t="s">
        <v>243</v>
      </c>
      <c r="J46" s="969">
        <f t="shared" si="3"/>
        <v>60.834670947030503</v>
      </c>
      <c r="K46" s="969">
        <f t="shared" si="3"/>
        <v>39.165329052969497</v>
      </c>
      <c r="L46" s="983" t="s">
        <v>243</v>
      </c>
      <c r="M46" s="983" t="s">
        <v>243</v>
      </c>
      <c r="N46" s="969">
        <f t="shared" si="4"/>
        <v>71.515151515151516</v>
      </c>
      <c r="O46" s="135"/>
      <c r="P46" s="135"/>
      <c r="Q46" s="969">
        <f t="shared" si="4"/>
        <v>28.484848484848484</v>
      </c>
      <c r="R46" s="983" t="s">
        <v>243</v>
      </c>
      <c r="S46" s="983" t="s">
        <v>243</v>
      </c>
      <c r="T46" s="969">
        <f t="shared" si="5"/>
        <v>52.394636015325666</v>
      </c>
      <c r="U46" s="969">
        <f t="shared" si="5"/>
        <v>47.605363984674334</v>
      </c>
      <c r="V46" s="984" t="s">
        <v>243</v>
      </c>
      <c r="W46" s="985"/>
      <c r="X46" s="962"/>
      <c r="Y46" s="962"/>
      <c r="Z46" s="974" t="s">
        <v>55</v>
      </c>
      <c r="AA46" s="972"/>
      <c r="AB46" s="1411"/>
      <c r="AC46" s="973"/>
    </row>
    <row r="47" spans="1:29" s="953" customFormat="1" ht="11.25" customHeight="1">
      <c r="A47" s="290"/>
      <c r="C47" s="1411"/>
      <c r="E47" s="962"/>
      <c r="F47" s="962"/>
      <c r="G47" s="974" t="s">
        <v>214</v>
      </c>
      <c r="H47" s="965"/>
      <c r="I47" s="982" t="s">
        <v>243</v>
      </c>
      <c r="J47" s="969">
        <f t="shared" si="3"/>
        <v>59.530026109660575</v>
      </c>
      <c r="K47" s="969">
        <f t="shared" si="3"/>
        <v>40.469973890339425</v>
      </c>
      <c r="L47" s="983" t="s">
        <v>243</v>
      </c>
      <c r="M47" s="983" t="s">
        <v>243</v>
      </c>
      <c r="N47" s="969">
        <f t="shared" si="4"/>
        <v>70.328719723183383</v>
      </c>
      <c r="O47" s="135"/>
      <c r="P47" s="135"/>
      <c r="Q47" s="969">
        <f t="shared" si="4"/>
        <v>29.67128027681661</v>
      </c>
      <c r="R47" s="983" t="s">
        <v>243</v>
      </c>
      <c r="S47" s="983" t="s">
        <v>243</v>
      </c>
      <c r="T47" s="969">
        <f t="shared" si="5"/>
        <v>51.344262295081968</v>
      </c>
      <c r="U47" s="969">
        <f t="shared" si="5"/>
        <v>48.655737704918032</v>
      </c>
      <c r="V47" s="984" t="s">
        <v>243</v>
      </c>
      <c r="W47" s="985"/>
      <c r="X47" s="962"/>
      <c r="Y47" s="962"/>
      <c r="Z47" s="974" t="s">
        <v>214</v>
      </c>
      <c r="AA47" s="972"/>
      <c r="AB47" s="1411"/>
      <c r="AC47" s="973"/>
    </row>
    <row r="48" spans="1:29" s="953" customFormat="1" ht="11.25" customHeight="1">
      <c r="A48" s="290"/>
      <c r="C48" s="1411"/>
      <c r="E48" s="962"/>
      <c r="F48" s="962"/>
      <c r="G48" s="974" t="s">
        <v>57</v>
      </c>
      <c r="H48" s="965"/>
      <c r="I48" s="982" t="s">
        <v>243</v>
      </c>
      <c r="J48" s="969">
        <f t="shared" si="3"/>
        <v>64.116915422885569</v>
      </c>
      <c r="K48" s="969">
        <f t="shared" si="3"/>
        <v>35.883084577114424</v>
      </c>
      <c r="L48" s="983" t="s">
        <v>243</v>
      </c>
      <c r="M48" s="983" t="s">
        <v>243</v>
      </c>
      <c r="N48" s="969">
        <f t="shared" si="4"/>
        <v>73.713490959666203</v>
      </c>
      <c r="O48" s="135"/>
      <c r="P48" s="135"/>
      <c r="Q48" s="969">
        <f t="shared" si="4"/>
        <v>26.286509040333794</v>
      </c>
      <c r="R48" s="983" t="s">
        <v>243</v>
      </c>
      <c r="S48" s="983" t="s">
        <v>243</v>
      </c>
      <c r="T48" s="969">
        <f t="shared" si="5"/>
        <v>56.355455568053991</v>
      </c>
      <c r="U48" s="969">
        <f t="shared" si="5"/>
        <v>43.644544431946009</v>
      </c>
      <c r="V48" s="984" t="s">
        <v>243</v>
      </c>
      <c r="W48" s="985"/>
      <c r="X48" s="962"/>
      <c r="Y48" s="962"/>
      <c r="Z48" s="974" t="s">
        <v>57</v>
      </c>
      <c r="AA48" s="972"/>
      <c r="AB48" s="1411"/>
      <c r="AC48" s="973"/>
    </row>
    <row r="49" spans="1:29" s="953" customFormat="1" ht="11.25" customHeight="1">
      <c r="A49" s="290"/>
      <c r="C49" s="1411"/>
      <c r="E49" s="962"/>
      <c r="F49" s="962"/>
      <c r="G49" s="974" t="s">
        <v>58</v>
      </c>
      <c r="H49" s="965"/>
      <c r="I49" s="982" t="s">
        <v>243</v>
      </c>
      <c r="J49" s="969">
        <f t="shared" si="3"/>
        <v>66.000279602963801</v>
      </c>
      <c r="K49" s="969">
        <f t="shared" si="3"/>
        <v>33.999720397036207</v>
      </c>
      <c r="L49" s="983" t="s">
        <v>243</v>
      </c>
      <c r="M49" s="983" t="s">
        <v>243</v>
      </c>
      <c r="N49" s="969">
        <f t="shared" si="4"/>
        <v>76.039260969976908</v>
      </c>
      <c r="O49" s="1090"/>
      <c r="P49" s="1090"/>
      <c r="Q49" s="969">
        <f t="shared" si="4"/>
        <v>23.960739030023095</v>
      </c>
      <c r="R49" s="983" t="s">
        <v>243</v>
      </c>
      <c r="S49" s="983" t="s">
        <v>243</v>
      </c>
      <c r="T49" s="969">
        <f t="shared" si="5"/>
        <v>56.573597180807809</v>
      </c>
      <c r="U49" s="969">
        <f t="shared" si="5"/>
        <v>43.426402819192198</v>
      </c>
      <c r="V49" s="984" t="s">
        <v>243</v>
      </c>
      <c r="W49" s="985"/>
      <c r="X49" s="962"/>
      <c r="Y49" s="962"/>
      <c r="Z49" s="974" t="s">
        <v>58</v>
      </c>
      <c r="AA49" s="972"/>
      <c r="AB49" s="1411"/>
      <c r="AC49" s="973"/>
    </row>
    <row r="50" spans="1:29" s="953" customFormat="1" ht="11.25" customHeight="1">
      <c r="A50" s="290"/>
      <c r="C50" s="1411"/>
      <c r="E50" s="962"/>
      <c r="F50" s="962"/>
      <c r="G50" s="974" t="s">
        <v>59</v>
      </c>
      <c r="H50" s="965"/>
      <c r="I50" s="982" t="s">
        <v>243</v>
      </c>
      <c r="J50" s="969">
        <f t="shared" si="3"/>
        <v>61.570593149540521</v>
      </c>
      <c r="K50" s="969">
        <f t="shared" si="3"/>
        <v>38.429406850459479</v>
      </c>
      <c r="L50" s="983" t="s">
        <v>243</v>
      </c>
      <c r="M50" s="983" t="s">
        <v>243</v>
      </c>
      <c r="N50" s="969">
        <f t="shared" si="4"/>
        <v>70.281690140845072</v>
      </c>
      <c r="O50" s="135"/>
      <c r="P50" s="135"/>
      <c r="Q50" s="969">
        <f t="shared" si="4"/>
        <v>29.718309859154928</v>
      </c>
      <c r="R50" s="983" t="s">
        <v>243</v>
      </c>
      <c r="S50" s="983" t="s">
        <v>243</v>
      </c>
      <c r="T50" s="969">
        <f t="shared" si="5"/>
        <v>54.589917231000754</v>
      </c>
      <c r="U50" s="969">
        <f t="shared" si="5"/>
        <v>45.410082768999246</v>
      </c>
      <c r="V50" s="984" t="s">
        <v>243</v>
      </c>
      <c r="W50" s="985"/>
      <c r="X50" s="962"/>
      <c r="Y50" s="962"/>
      <c r="Z50" s="974" t="s">
        <v>59</v>
      </c>
      <c r="AA50" s="972"/>
      <c r="AB50" s="1411"/>
      <c r="AC50" s="973"/>
    </row>
    <row r="51" spans="1:29" s="953" customFormat="1" ht="11.25" customHeight="1">
      <c r="A51" s="290"/>
      <c r="C51" s="1411"/>
      <c r="E51" s="962"/>
      <c r="F51" s="962"/>
      <c r="G51" s="974" t="s">
        <v>60</v>
      </c>
      <c r="H51" s="965"/>
      <c r="I51" s="982" t="s">
        <v>243</v>
      </c>
      <c r="J51" s="969">
        <f t="shared" si="3"/>
        <v>74.689100219458666</v>
      </c>
      <c r="K51" s="969">
        <f t="shared" si="3"/>
        <v>25.31089978054133</v>
      </c>
      <c r="L51" s="983" t="s">
        <v>243</v>
      </c>
      <c r="M51" s="983" t="s">
        <v>243</v>
      </c>
      <c r="N51" s="969">
        <f t="shared" si="4"/>
        <v>82.063492063492063</v>
      </c>
      <c r="O51" s="135"/>
      <c r="P51" s="135"/>
      <c r="Q51" s="969">
        <f t="shared" si="4"/>
        <v>17.936507936507937</v>
      </c>
      <c r="R51" s="983" t="s">
        <v>243</v>
      </c>
      <c r="S51" s="983" t="s">
        <v>243</v>
      </c>
      <c r="T51" s="969">
        <f t="shared" si="5"/>
        <v>68.385345997286294</v>
      </c>
      <c r="U51" s="969">
        <f t="shared" si="5"/>
        <v>31.614654002713706</v>
      </c>
      <c r="V51" s="984" t="s">
        <v>243</v>
      </c>
      <c r="W51" s="985"/>
      <c r="X51" s="962"/>
      <c r="Y51" s="962"/>
      <c r="Z51" s="974" t="s">
        <v>60</v>
      </c>
      <c r="AA51" s="972"/>
      <c r="AB51" s="1411"/>
      <c r="AC51" s="973"/>
    </row>
    <row r="52" spans="1:29" s="953" customFormat="1" ht="11.25" customHeight="1">
      <c r="A52" s="290"/>
      <c r="C52" s="1411"/>
      <c r="E52" s="962"/>
      <c r="F52" s="962"/>
      <c r="G52" s="974" t="s">
        <v>215</v>
      </c>
      <c r="H52" s="965"/>
      <c r="I52" s="982" t="s">
        <v>243</v>
      </c>
      <c r="J52" s="969">
        <f t="shared" si="3"/>
        <v>73.78135352579271</v>
      </c>
      <c r="K52" s="969">
        <f t="shared" si="3"/>
        <v>26.218646474207286</v>
      </c>
      <c r="L52" s="983" t="s">
        <v>243</v>
      </c>
      <c r="M52" s="983" t="s">
        <v>243</v>
      </c>
      <c r="N52" s="969">
        <f t="shared" si="4"/>
        <v>78.399228543876561</v>
      </c>
      <c r="O52" s="135"/>
      <c r="P52" s="135"/>
      <c r="Q52" s="969">
        <f t="shared" si="4"/>
        <v>21.600771456123432</v>
      </c>
      <c r="R52" s="983" t="s">
        <v>243</v>
      </c>
      <c r="S52" s="983" t="s">
        <v>243</v>
      </c>
      <c r="T52" s="969">
        <f t="shared" si="5"/>
        <v>69.330855018587357</v>
      </c>
      <c r="U52" s="969">
        <f t="shared" si="5"/>
        <v>30.669144981412639</v>
      </c>
      <c r="V52" s="984" t="s">
        <v>243</v>
      </c>
      <c r="W52" s="985"/>
      <c r="X52" s="962"/>
      <c r="Y52" s="962"/>
      <c r="Z52" s="974" t="s">
        <v>215</v>
      </c>
      <c r="AA52" s="972"/>
      <c r="AB52" s="1411"/>
      <c r="AC52" s="986"/>
    </row>
    <row r="53" spans="1:29" s="953" customFormat="1" ht="11.25" customHeight="1">
      <c r="A53" s="290"/>
      <c r="C53" s="1411"/>
      <c r="E53" s="962"/>
      <c r="F53" s="962"/>
      <c r="G53" s="974" t="s">
        <v>62</v>
      </c>
      <c r="H53" s="965"/>
      <c r="I53" s="982" t="s">
        <v>243</v>
      </c>
      <c r="J53" s="969">
        <f t="shared" si="3"/>
        <v>65.537709497206706</v>
      </c>
      <c r="K53" s="969">
        <f t="shared" si="3"/>
        <v>34.462290502793294</v>
      </c>
      <c r="L53" s="983" t="s">
        <v>243</v>
      </c>
      <c r="M53" s="983" t="s">
        <v>243</v>
      </c>
      <c r="N53" s="969">
        <f t="shared" si="4"/>
        <v>75.502318392581145</v>
      </c>
      <c r="O53" s="135"/>
      <c r="P53" s="135"/>
      <c r="Q53" s="969">
        <f t="shared" si="4"/>
        <v>24.497681607418855</v>
      </c>
      <c r="R53" s="983" t="s">
        <v>243</v>
      </c>
      <c r="S53" s="983" t="s">
        <v>243</v>
      </c>
      <c r="T53" s="969">
        <f t="shared" si="5"/>
        <v>57.324840764331206</v>
      </c>
      <c r="U53" s="969">
        <f t="shared" si="5"/>
        <v>42.675159235668794</v>
      </c>
      <c r="V53" s="984" t="s">
        <v>243</v>
      </c>
      <c r="W53" s="985"/>
      <c r="X53" s="962"/>
      <c r="Y53" s="962"/>
      <c r="Z53" s="974" t="s">
        <v>62</v>
      </c>
      <c r="AA53" s="972"/>
      <c r="AB53" s="1411"/>
      <c r="AC53" s="986"/>
    </row>
    <row r="54" spans="1:29" s="953" customFormat="1" ht="11.25" customHeight="1">
      <c r="A54" s="290"/>
      <c r="C54" s="1411"/>
      <c r="E54" s="962"/>
      <c r="F54" s="962"/>
      <c r="G54" s="974" t="s">
        <v>63</v>
      </c>
      <c r="H54" s="965"/>
      <c r="I54" s="982" t="s">
        <v>243</v>
      </c>
      <c r="J54" s="969">
        <f t="shared" si="3"/>
        <v>77.660659639578384</v>
      </c>
      <c r="K54" s="969">
        <f t="shared" si="3"/>
        <v>22.339340360421627</v>
      </c>
      <c r="L54" s="983" t="s">
        <v>243</v>
      </c>
      <c r="M54" s="983" t="s">
        <v>243</v>
      </c>
      <c r="N54" s="969">
        <f t="shared" si="4"/>
        <v>84.221902017291058</v>
      </c>
      <c r="O54" s="1090"/>
      <c r="P54" s="1090"/>
      <c r="Q54" s="969">
        <f t="shared" si="4"/>
        <v>15.778097982708934</v>
      </c>
      <c r="R54" s="983" t="s">
        <v>243</v>
      </c>
      <c r="S54" s="983" t="s">
        <v>243</v>
      </c>
      <c r="T54" s="969">
        <f t="shared" si="5"/>
        <v>71.796522858982613</v>
      </c>
      <c r="U54" s="969">
        <f t="shared" si="5"/>
        <v>28.203477141017387</v>
      </c>
      <c r="V54" s="984" t="s">
        <v>243</v>
      </c>
      <c r="W54" s="985"/>
      <c r="X54" s="962"/>
      <c r="Y54" s="962"/>
      <c r="Z54" s="974" t="s">
        <v>63</v>
      </c>
      <c r="AA54" s="972"/>
      <c r="AB54" s="1411"/>
      <c r="AC54" s="973"/>
    </row>
    <row r="55" spans="1:29" s="953" customFormat="1" ht="11.25" customHeight="1">
      <c r="A55" s="290"/>
      <c r="C55" s="1411"/>
      <c r="E55" s="962"/>
      <c r="F55" s="962"/>
      <c r="G55" s="974" t="s">
        <v>64</v>
      </c>
      <c r="H55" s="965"/>
      <c r="I55" s="982" t="s">
        <v>243</v>
      </c>
      <c r="J55" s="969">
        <f t="shared" si="3"/>
        <v>73.331119229491861</v>
      </c>
      <c r="K55" s="969">
        <f t="shared" si="3"/>
        <v>26.668880770508135</v>
      </c>
      <c r="L55" s="983" t="s">
        <v>243</v>
      </c>
      <c r="M55" s="983" t="s">
        <v>243</v>
      </c>
      <c r="N55" s="969">
        <f t="shared" si="4"/>
        <v>80.939226519337012</v>
      </c>
      <c r="O55" s="135"/>
      <c r="P55" s="135"/>
      <c r="Q55" s="969">
        <f t="shared" si="4"/>
        <v>19.060773480662984</v>
      </c>
      <c r="R55" s="983" t="s">
        <v>243</v>
      </c>
      <c r="S55" s="983" t="s">
        <v>243</v>
      </c>
      <c r="T55" s="969">
        <f t="shared" si="5"/>
        <v>66.282789507357649</v>
      </c>
      <c r="U55" s="969">
        <f t="shared" si="5"/>
        <v>33.717210492642351</v>
      </c>
      <c r="V55" s="984" t="s">
        <v>243</v>
      </c>
      <c r="W55" s="985"/>
      <c r="X55" s="962"/>
      <c r="Y55" s="962"/>
      <c r="Z55" s="974" t="s">
        <v>64</v>
      </c>
      <c r="AA55" s="972"/>
      <c r="AB55" s="1411"/>
      <c r="AC55" s="965"/>
    </row>
    <row r="56" spans="1:29" s="953" customFormat="1" ht="17.25" customHeight="1">
      <c r="A56" s="290"/>
      <c r="C56" s="1411"/>
      <c r="E56" s="962"/>
      <c r="F56" s="962"/>
      <c r="G56" s="974" t="s">
        <v>65</v>
      </c>
      <c r="H56" s="965"/>
      <c r="I56" s="982" t="s">
        <v>243</v>
      </c>
      <c r="J56" s="969">
        <f t="shared" si="3"/>
        <v>68.192557590076788</v>
      </c>
      <c r="K56" s="969">
        <f t="shared" si="3"/>
        <v>31.807442409923215</v>
      </c>
      <c r="L56" s="983" t="s">
        <v>243</v>
      </c>
      <c r="M56" s="983" t="s">
        <v>243</v>
      </c>
      <c r="N56" s="969">
        <f t="shared" si="4"/>
        <v>78.723404255319153</v>
      </c>
      <c r="O56" s="135"/>
      <c r="P56" s="135"/>
      <c r="Q56" s="969">
        <f t="shared" si="4"/>
        <v>21.276595744680851</v>
      </c>
      <c r="R56" s="983" t="s">
        <v>243</v>
      </c>
      <c r="S56" s="983" t="s">
        <v>243</v>
      </c>
      <c r="T56" s="969">
        <f t="shared" ref="T56:U58" si="6">+T30/($T30+$U30)*100</f>
        <v>59.776833156216789</v>
      </c>
      <c r="U56" s="969">
        <f t="shared" si="6"/>
        <v>40.223166843783211</v>
      </c>
      <c r="V56" s="984" t="s">
        <v>243</v>
      </c>
      <c r="W56" s="985"/>
      <c r="X56" s="962"/>
      <c r="Y56" s="962"/>
      <c r="Z56" s="974" t="s">
        <v>65</v>
      </c>
      <c r="AA56" s="972"/>
      <c r="AB56" s="1411"/>
      <c r="AC56" s="965"/>
    </row>
    <row r="57" spans="1:29" s="953" customFormat="1" ht="17.25" customHeight="1">
      <c r="A57" s="290"/>
      <c r="C57" s="1411"/>
      <c r="E57" s="1408" t="s">
        <v>216</v>
      </c>
      <c r="F57" s="1408"/>
      <c r="G57" s="1408"/>
      <c r="H57" s="975"/>
      <c r="I57" s="978" t="s">
        <v>244</v>
      </c>
      <c r="J57" s="958">
        <f>+J31/($J31+$K31)*100</f>
        <v>68.309110244594123</v>
      </c>
      <c r="K57" s="958">
        <f>+K31/($J31+$K31)*100</f>
        <v>31.690889755405884</v>
      </c>
      <c r="L57" s="979" t="s">
        <v>244</v>
      </c>
      <c r="M57" s="979" t="s">
        <v>244</v>
      </c>
      <c r="N57" s="958">
        <f>+N31/($N31+$Q31)*100</f>
        <v>77.85376117832719</v>
      </c>
      <c r="O57" s="135"/>
      <c r="P57" s="135"/>
      <c r="Q57" s="958">
        <f>+Q31/($N31+$Q31)*100</f>
        <v>22.146238821672803</v>
      </c>
      <c r="R57" s="979" t="s">
        <v>244</v>
      </c>
      <c r="S57" s="979" t="s">
        <v>244</v>
      </c>
      <c r="T57" s="958">
        <f t="shared" si="6"/>
        <v>60.523492812701143</v>
      </c>
      <c r="U57" s="958">
        <f t="shared" si="6"/>
        <v>39.476507187298864</v>
      </c>
      <c r="V57" s="980" t="s">
        <v>244</v>
      </c>
      <c r="W57" s="981"/>
      <c r="X57" s="1408" t="s">
        <v>216</v>
      </c>
      <c r="Y57" s="1408"/>
      <c r="Z57" s="1408"/>
      <c r="AA57" s="997"/>
      <c r="AB57" s="1411"/>
      <c r="AC57" s="965"/>
    </row>
    <row r="58" spans="1:29" s="953" customFormat="1" ht="17.25" customHeight="1">
      <c r="A58" s="290"/>
      <c r="C58" s="1411"/>
      <c r="E58" s="1408" t="s">
        <v>217</v>
      </c>
      <c r="F58" s="1408"/>
      <c r="G58" s="1408"/>
      <c r="H58" s="975"/>
      <c r="I58" s="978" t="s">
        <v>243</v>
      </c>
      <c r="J58" s="958">
        <f>+J32/($J32+$K32)*100</f>
        <v>70.945200441338727</v>
      </c>
      <c r="K58" s="958">
        <f>+K32/($J32+$K32)*100</f>
        <v>29.054799558661269</v>
      </c>
      <c r="L58" s="979" t="s">
        <v>243</v>
      </c>
      <c r="M58" s="979" t="s">
        <v>243</v>
      </c>
      <c r="N58" s="958">
        <f>+N32/($N32+$Q32)*100</f>
        <v>79.567307692307693</v>
      </c>
      <c r="O58" s="135"/>
      <c r="P58" s="135"/>
      <c r="Q58" s="958">
        <f>+Q32/($N32+$Q32)*100</f>
        <v>20.432692307692307</v>
      </c>
      <c r="R58" s="979" t="s">
        <v>243</v>
      </c>
      <c r="S58" s="979" t="s">
        <v>243</v>
      </c>
      <c r="T58" s="958">
        <f t="shared" si="6"/>
        <v>63.630183548606389</v>
      </c>
      <c r="U58" s="958">
        <f t="shared" si="6"/>
        <v>36.369816451393611</v>
      </c>
      <c r="V58" s="980" t="s">
        <v>243</v>
      </c>
      <c r="W58" s="981"/>
      <c r="X58" s="1408" t="s">
        <v>217</v>
      </c>
      <c r="Y58" s="1408"/>
      <c r="Z58" s="1408"/>
      <c r="AA58" s="997"/>
      <c r="AB58" s="1411"/>
      <c r="AC58" s="965"/>
    </row>
    <row r="59" spans="1:29" s="77" customFormat="1" ht="6" customHeight="1">
      <c r="A59" s="244"/>
      <c r="B59" s="150"/>
      <c r="C59" s="32"/>
      <c r="D59" s="150"/>
      <c r="E59" s="150"/>
      <c r="F59" s="150"/>
      <c r="G59" s="151"/>
      <c r="H59" s="151"/>
      <c r="I59" s="598"/>
      <c r="J59" s="152"/>
      <c r="K59" s="152"/>
      <c r="L59" s="152"/>
      <c r="M59" s="152"/>
      <c r="N59" s="152"/>
      <c r="O59" s="1090"/>
      <c r="P59" s="1090"/>
      <c r="Q59" s="152"/>
      <c r="R59" s="152"/>
      <c r="S59" s="152"/>
      <c r="T59" s="152"/>
      <c r="U59" s="152"/>
      <c r="V59" s="599"/>
      <c r="W59" s="151"/>
      <c r="X59" s="150"/>
      <c r="Y59" s="150"/>
      <c r="Z59" s="151"/>
      <c r="AA59" s="151"/>
      <c r="AB59" s="32"/>
      <c r="AC59" s="151"/>
    </row>
    <row r="60" spans="1:29" s="77" customFormat="1" ht="3.75" customHeight="1">
      <c r="A60" s="244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48"/>
      <c r="N60" s="148"/>
      <c r="O60" s="135"/>
      <c r="P60" s="135"/>
      <c r="Q60" s="148"/>
      <c r="R60" s="148"/>
      <c r="S60" s="148"/>
      <c r="T60" s="148"/>
      <c r="U60" s="148"/>
      <c r="V60" s="148"/>
      <c r="W60" s="148"/>
      <c r="X60" s="153"/>
      <c r="Y60" s="153"/>
      <c r="Z60" s="153"/>
      <c r="AA60" s="153"/>
      <c r="AB60" s="153"/>
      <c r="AC60" s="148"/>
    </row>
    <row r="61" spans="1:29" s="77" customFormat="1" ht="11.45" customHeight="1">
      <c r="A61" s="244"/>
      <c r="B61" s="25" t="s">
        <v>239</v>
      </c>
      <c r="C61" s="25"/>
      <c r="D61" s="25"/>
      <c r="E61" s="25"/>
      <c r="F61" s="25"/>
      <c r="G61" s="998"/>
      <c r="H61" s="25"/>
      <c r="I61" s="987"/>
      <c r="J61" s="987"/>
      <c r="K61" s="987"/>
      <c r="L61" s="987"/>
      <c r="M61" s="987"/>
      <c r="N61" s="987"/>
      <c r="O61" s="135"/>
      <c r="P61" s="135"/>
      <c r="Q61" s="148"/>
      <c r="R61" s="148"/>
      <c r="S61" s="148"/>
      <c r="T61" s="148"/>
      <c r="U61" s="148"/>
      <c r="V61" s="148"/>
      <c r="W61" s="148"/>
      <c r="AC61" s="148"/>
    </row>
    <row r="62" spans="1:29" s="77" customFormat="1" ht="11.45" customHeight="1">
      <c r="A62" s="244"/>
      <c r="B62" s="25" t="s">
        <v>240</v>
      </c>
      <c r="C62" s="25"/>
      <c r="D62" s="25"/>
      <c r="E62" s="25"/>
      <c r="F62" s="25"/>
      <c r="G62" s="998"/>
      <c r="H62" s="25"/>
      <c r="I62" s="987"/>
      <c r="J62" s="987"/>
      <c r="K62" s="987"/>
      <c r="L62" s="987"/>
      <c r="M62" s="987"/>
      <c r="N62" s="987"/>
      <c r="O62" s="135"/>
      <c r="P62" s="135"/>
      <c r="Q62" s="148"/>
      <c r="R62" s="148"/>
      <c r="S62" s="148"/>
      <c r="T62" s="148"/>
      <c r="U62" s="148"/>
      <c r="V62" s="148"/>
      <c r="W62" s="148"/>
      <c r="Z62" s="148"/>
      <c r="AA62" s="148"/>
      <c r="AC62" s="148"/>
    </row>
    <row r="63" spans="1:29" s="77" customFormat="1" ht="11.45" customHeight="1">
      <c r="A63" s="244"/>
      <c r="B63" s="25" t="s">
        <v>245</v>
      </c>
      <c r="G63" s="148"/>
      <c r="H63" s="148"/>
      <c r="I63" s="987"/>
      <c r="J63" s="987"/>
      <c r="K63" s="987"/>
      <c r="L63" s="987"/>
      <c r="M63" s="987"/>
      <c r="N63" s="987"/>
      <c r="O63" s="1086"/>
      <c r="P63" s="1086"/>
      <c r="Q63" s="987"/>
      <c r="R63" s="987"/>
      <c r="S63" s="987"/>
      <c r="T63" s="987"/>
      <c r="U63" s="987"/>
      <c r="V63" s="987"/>
      <c r="W63" s="148"/>
      <c r="Z63" s="148"/>
      <c r="AA63" s="148"/>
      <c r="AC63" s="148"/>
    </row>
    <row r="64" spans="1:29">
      <c r="A64" s="244"/>
    </row>
    <row r="65" spans="1:1">
      <c r="A65" s="244"/>
    </row>
    <row r="66" spans="1:1">
      <c r="A66" s="244"/>
    </row>
    <row r="67" spans="1:1">
      <c r="A67" s="244"/>
    </row>
    <row r="68" spans="1:1">
      <c r="A68" s="244"/>
    </row>
    <row r="69" spans="1:1">
      <c r="A69" s="244"/>
    </row>
    <row r="70" spans="1:1">
      <c r="A70" s="244"/>
    </row>
    <row r="71" spans="1:1">
      <c r="A71" s="244"/>
    </row>
    <row r="72" spans="1:1">
      <c r="A72" s="244"/>
    </row>
    <row r="73" spans="1:1">
      <c r="A73" s="244"/>
    </row>
    <row r="74" spans="1:1">
      <c r="A74" s="244"/>
    </row>
    <row r="75" spans="1:1">
      <c r="A75" s="244"/>
    </row>
    <row r="76" spans="1:1">
      <c r="A76" s="244"/>
    </row>
    <row r="77" spans="1:1">
      <c r="A77" s="244"/>
    </row>
    <row r="78" spans="1:1">
      <c r="A78" s="244"/>
    </row>
    <row r="79" spans="1:1">
      <c r="A79" s="244"/>
    </row>
    <row r="80" spans="1:1">
      <c r="A80" s="244"/>
    </row>
    <row r="81" spans="1:1">
      <c r="A81" s="244"/>
    </row>
    <row r="82" spans="1:1">
      <c r="A82" s="244"/>
    </row>
    <row r="83" spans="1:1">
      <c r="A83" s="244"/>
    </row>
    <row r="84" spans="1:1">
      <c r="A84" s="244"/>
    </row>
    <row r="85" spans="1:1">
      <c r="A85" s="244"/>
    </row>
    <row r="86" spans="1:1">
      <c r="A86" s="244"/>
    </row>
    <row r="87" spans="1:1">
      <c r="A87" s="244"/>
    </row>
    <row r="88" spans="1:1">
      <c r="A88" s="244"/>
    </row>
    <row r="89" spans="1:1">
      <c r="A89" s="244"/>
    </row>
    <row r="90" spans="1:1">
      <c r="A90" s="244"/>
    </row>
    <row r="91" spans="1:1">
      <c r="A91" s="244"/>
    </row>
    <row r="92" spans="1:1">
      <c r="A92" s="244"/>
    </row>
    <row r="93" spans="1:1">
      <c r="A93" s="244"/>
    </row>
    <row r="94" spans="1:1">
      <c r="A94" s="244"/>
    </row>
    <row r="95" spans="1:1">
      <c r="A95" s="244"/>
    </row>
    <row r="96" spans="1:1">
      <c r="A96" s="244"/>
    </row>
    <row r="97" spans="1:1">
      <c r="A97" s="244"/>
    </row>
    <row r="98" spans="1:1">
      <c r="A98" s="244"/>
    </row>
    <row r="99" spans="1:1">
      <c r="A99" s="244"/>
    </row>
    <row r="100" spans="1:1">
      <c r="A100" s="244"/>
    </row>
    <row r="101" spans="1:1">
      <c r="A101" s="244"/>
    </row>
    <row r="102" spans="1:1">
      <c r="A102" s="244"/>
    </row>
    <row r="103" spans="1:1">
      <c r="A103" s="244"/>
    </row>
    <row r="104" spans="1:1">
      <c r="A104" s="244"/>
    </row>
    <row r="105" spans="1:1">
      <c r="A105" s="244"/>
    </row>
    <row r="106" spans="1:1">
      <c r="A106" s="244"/>
    </row>
    <row r="107" spans="1:1">
      <c r="A107" s="244"/>
    </row>
    <row r="108" spans="1:1">
      <c r="A108" s="244"/>
    </row>
    <row r="109" spans="1:1">
      <c r="A109" s="244"/>
    </row>
    <row r="110" spans="1:1">
      <c r="A110" s="244"/>
    </row>
    <row r="111" spans="1:1">
      <c r="A111" s="244"/>
    </row>
    <row r="112" spans="1:1">
      <c r="A112" s="244"/>
    </row>
    <row r="113" spans="1:1">
      <c r="A113" s="244"/>
    </row>
    <row r="114" spans="1:1">
      <c r="A114" s="244"/>
    </row>
    <row r="115" spans="1:1">
      <c r="A115" s="244"/>
    </row>
    <row r="116" spans="1:1">
      <c r="A116" s="244"/>
    </row>
    <row r="117" spans="1:1">
      <c r="A117" s="244"/>
    </row>
    <row r="118" spans="1:1">
      <c r="A118" s="244"/>
    </row>
    <row r="119" spans="1:1">
      <c r="A119" s="244"/>
    </row>
  </sheetData>
  <mergeCells count="46">
    <mergeCell ref="B2:N2"/>
    <mergeCell ref="Q2:AC2"/>
    <mergeCell ref="B4:H6"/>
    <mergeCell ref="I4:L4"/>
    <mergeCell ref="S4:V4"/>
    <mergeCell ref="W4:AC6"/>
    <mergeCell ref="I5:I6"/>
    <mergeCell ref="S5:S6"/>
    <mergeCell ref="Q4:R4"/>
    <mergeCell ref="M4:N4"/>
    <mergeCell ref="V5:V6"/>
    <mergeCell ref="R5:R6"/>
    <mergeCell ref="E8:G8"/>
    <mergeCell ref="L5:L6"/>
    <mergeCell ref="M5:M6"/>
    <mergeCell ref="C8:C32"/>
    <mergeCell ref="E9:G9"/>
    <mergeCell ref="F18:G18"/>
    <mergeCell ref="X9:Z9"/>
    <mergeCell ref="F10:G10"/>
    <mergeCell ref="Y10:Z10"/>
    <mergeCell ref="F11:G11"/>
    <mergeCell ref="Y11:Z11"/>
    <mergeCell ref="Y18:Z18"/>
    <mergeCell ref="AB8:AB32"/>
    <mergeCell ref="C34:C58"/>
    <mergeCell ref="E34:G34"/>
    <mergeCell ref="X34:Z34"/>
    <mergeCell ref="X57:Z57"/>
    <mergeCell ref="E58:G58"/>
    <mergeCell ref="X58:Z58"/>
    <mergeCell ref="Y44:Z44"/>
    <mergeCell ref="E57:G57"/>
    <mergeCell ref="E31:G31"/>
    <mergeCell ref="X31:Z31"/>
    <mergeCell ref="E32:G32"/>
    <mergeCell ref="X32:Z32"/>
    <mergeCell ref="X8:Z8"/>
    <mergeCell ref="AB34:AB58"/>
    <mergeCell ref="F44:G44"/>
    <mergeCell ref="E35:G35"/>
    <mergeCell ref="X35:Z35"/>
    <mergeCell ref="F36:G36"/>
    <mergeCell ref="Y36:Z36"/>
    <mergeCell ref="F37:G37"/>
    <mergeCell ref="Y37:Z37"/>
  </mergeCells>
  <phoneticPr fontId="3"/>
  <printOptions horizontalCentered="1"/>
  <pageMargins left="0.59055118110236227" right="0.59055118110236227" top="0.59055118110236227" bottom="0.59055118110236227" header="0.31496062992125984" footer="0.39370078740157483"/>
  <pageSetup paperSize="9" firstPageNumber="80" orientation="portrait" useFirstPageNumber="1" r:id="rId1"/>
  <headerFooter scaleWithDoc="0" alignWithMargins="0">
    <oddFooter>&amp;C&amp;"ＭＳ ゴシック,標準"&amp;P</oddFooter>
  </headerFooter>
  <colBreaks count="1" manualBreakCount="1">
    <brk id="15" min="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27</vt:i4>
      </vt:variant>
    </vt:vector>
  </HeadingPairs>
  <TitlesOfParts>
    <vt:vector size="53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第18表</vt:lpstr>
      <vt:lpstr>第19表</vt:lpstr>
      <vt:lpstr>第20表</vt:lpstr>
      <vt:lpstr>第21表</vt:lpstr>
      <vt:lpstr>第22表</vt:lpstr>
      <vt:lpstr>第23表</vt:lpstr>
      <vt:lpstr>第24表</vt:lpstr>
      <vt:lpstr>第25表</vt:lpstr>
      <vt:lpstr>第26表</vt:lpstr>
      <vt:lpstr>第10表!Print_Area</vt:lpstr>
      <vt:lpstr>第11表!Print_Area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  <vt:lpstr>第19表!Print_Area</vt:lpstr>
      <vt:lpstr>第１表!Print_Area</vt:lpstr>
      <vt:lpstr>第20表!Print_Area</vt:lpstr>
      <vt:lpstr>第21表!Print_Area</vt:lpstr>
      <vt:lpstr>第22表!Print_Area</vt:lpstr>
      <vt:lpstr>第23表!Print_Area</vt:lpstr>
      <vt:lpstr>第24表!Print_Area</vt:lpstr>
      <vt:lpstr>第25表!Print_Area</vt:lpstr>
      <vt:lpstr>第26表!Print_Area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第19表!Print_Titles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2023-11-24T07:49:54Z</cp:lastPrinted>
  <dcterms:created xsi:type="dcterms:W3CDTF">2003-01-24T02:09:55Z</dcterms:created>
  <dcterms:modified xsi:type="dcterms:W3CDTF">2023-11-24T07:50:13Z</dcterms:modified>
</cp:coreProperties>
</file>